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"/>
    </mc:Choice>
  </mc:AlternateContent>
  <xr:revisionPtr revIDLastSave="0" documentId="13_ncr:1_{7AE0FB9B-E4D4-4933-B3D1-041F0BA51B98}" xr6:coauthVersionLast="47" xr6:coauthVersionMax="47" xr10:uidLastSave="{00000000-0000-0000-0000-000000000000}"/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20" yWindow="-120" windowWidth="20730" windowHeight="11160" tabRatio="838" firstSheet="1" activeTab="1" xr2:uid="{00000000-000D-0000-FFFF-FFFF00000000}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AJP!$D$5:$D$206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Aktiva'!$B$5:$B$106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NB">'Peny. Aktiva'!$E$115:$E$1086</definedName>
    <definedName name="PIUTANG">Home!$C$36</definedName>
    <definedName name="PR">Home!$B$2</definedName>
    <definedName name="_xlnm.Print_Area" localSheetId="7">AJP!$C$2:$G$206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Aktiva'!$B$2:$F$106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81029"/>
</workbook>
</file>

<file path=xl/calcChain.xml><?xml version="1.0" encoding="utf-8"?>
<calcChain xmlns="http://schemas.openxmlformats.org/spreadsheetml/2006/main">
  <c r="Q3006" i="4" l="1"/>
  <c r="H3006" i="4"/>
  <c r="I3006" i="4" s="1"/>
  <c r="F3006" i="4"/>
  <c r="G3006" i="4" s="1"/>
  <c r="D3006" i="4"/>
  <c r="E3006" i="4" s="1"/>
  <c r="B3006" i="4"/>
  <c r="C3006" i="4" s="1"/>
  <c r="Q3005" i="4"/>
  <c r="H3005" i="4"/>
  <c r="I3005" i="4" s="1"/>
  <c r="F3005" i="4"/>
  <c r="G3005" i="4" s="1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D3003" i="4"/>
  <c r="E3003" i="4" s="1"/>
  <c r="B3003" i="4"/>
  <c r="C3003" i="4" s="1"/>
  <c r="Q3002" i="4"/>
  <c r="H3002" i="4"/>
  <c r="I3002" i="4" s="1"/>
  <c r="F3002" i="4"/>
  <c r="G3002" i="4" s="1"/>
  <c r="D3002" i="4"/>
  <c r="E3002" i="4" s="1"/>
  <c r="B3002" i="4"/>
  <c r="C3002" i="4" s="1"/>
  <c r="Q3001" i="4"/>
  <c r="H3001" i="4"/>
  <c r="I3001" i="4" s="1"/>
  <c r="G3001" i="4"/>
  <c r="F3001" i="4"/>
  <c r="D3001" i="4"/>
  <c r="E3001" i="4" s="1"/>
  <c r="B3001" i="4"/>
  <c r="C3001" i="4" s="1"/>
  <c r="Q3000" i="4"/>
  <c r="H3000" i="4"/>
  <c r="I3000" i="4" s="1"/>
  <c r="F3000" i="4"/>
  <c r="G3000" i="4" s="1"/>
  <c r="D3000" i="4"/>
  <c r="E3000" i="4" s="1"/>
  <c r="B3000" i="4"/>
  <c r="C3000" i="4" s="1"/>
  <c r="Q2999" i="4"/>
  <c r="H2999" i="4"/>
  <c r="I2999" i="4" s="1"/>
  <c r="F2999" i="4"/>
  <c r="G2999" i="4" s="1"/>
  <c r="D2999" i="4"/>
  <c r="E2999" i="4" s="1"/>
  <c r="B2999" i="4"/>
  <c r="C2999" i="4" s="1"/>
  <c r="Q2998" i="4"/>
  <c r="H2998" i="4"/>
  <c r="I2998" i="4" s="1"/>
  <c r="F2998" i="4"/>
  <c r="G2998" i="4" s="1"/>
  <c r="D2998" i="4"/>
  <c r="E2998" i="4" s="1"/>
  <c r="B2998" i="4"/>
  <c r="C2998" i="4" s="1"/>
  <c r="Q2997" i="4"/>
  <c r="H2997" i="4"/>
  <c r="I2997" i="4" s="1"/>
  <c r="F2997" i="4"/>
  <c r="G2997" i="4" s="1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D2995" i="4"/>
  <c r="E2995" i="4" s="1"/>
  <c r="B2995" i="4"/>
  <c r="C2995" i="4" s="1"/>
  <c r="Q2994" i="4"/>
  <c r="H2994" i="4"/>
  <c r="I2994" i="4" s="1"/>
  <c r="F2994" i="4"/>
  <c r="G2994" i="4" s="1"/>
  <c r="D2994" i="4"/>
  <c r="E2994" i="4" s="1"/>
  <c r="B2994" i="4"/>
  <c r="C2994" i="4" s="1"/>
  <c r="Q2993" i="4"/>
  <c r="H2993" i="4"/>
  <c r="I2993" i="4" s="1"/>
  <c r="F2993" i="4"/>
  <c r="G2993" i="4" s="1"/>
  <c r="D2993" i="4"/>
  <c r="E2993" i="4" s="1"/>
  <c r="B2993" i="4"/>
  <c r="C2993" i="4" s="1"/>
  <c r="Q2992" i="4"/>
  <c r="H2992" i="4"/>
  <c r="I2992" i="4" s="1"/>
  <c r="F2992" i="4"/>
  <c r="G2992" i="4" s="1"/>
  <c r="D2992" i="4"/>
  <c r="E2992" i="4" s="1"/>
  <c r="B2992" i="4"/>
  <c r="C2992" i="4" s="1"/>
  <c r="Q2991" i="4"/>
  <c r="H2991" i="4"/>
  <c r="I2991" i="4" s="1"/>
  <c r="F2991" i="4"/>
  <c r="G2991" i="4" s="1"/>
  <c r="D2991" i="4"/>
  <c r="E2991" i="4" s="1"/>
  <c r="B2991" i="4"/>
  <c r="C2991" i="4" s="1"/>
  <c r="Q2990" i="4"/>
  <c r="H2990" i="4"/>
  <c r="I2990" i="4" s="1"/>
  <c r="F2990" i="4"/>
  <c r="G2990" i="4" s="1"/>
  <c r="D2990" i="4"/>
  <c r="E2990" i="4" s="1"/>
  <c r="B2990" i="4"/>
  <c r="C2990" i="4" s="1"/>
  <c r="Q2989" i="4"/>
  <c r="H2989" i="4"/>
  <c r="I2989" i="4" s="1"/>
  <c r="F2989" i="4"/>
  <c r="G2989" i="4" s="1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D2987" i="4"/>
  <c r="E2987" i="4" s="1"/>
  <c r="B2987" i="4"/>
  <c r="C2987" i="4" s="1"/>
  <c r="Q2986" i="4"/>
  <c r="H2986" i="4"/>
  <c r="I2986" i="4" s="1"/>
  <c r="F2986" i="4"/>
  <c r="G2986" i="4" s="1"/>
  <c r="D2986" i="4"/>
  <c r="E2986" i="4" s="1"/>
  <c r="B2986" i="4"/>
  <c r="C2986" i="4" s="1"/>
  <c r="Q2985" i="4"/>
  <c r="H2985" i="4"/>
  <c r="I2985" i="4" s="1"/>
  <c r="F2985" i="4"/>
  <c r="G2985" i="4" s="1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B2984" i="4"/>
  <c r="C2984" i="4" s="1"/>
  <c r="Q2983" i="4"/>
  <c r="H2983" i="4"/>
  <c r="I2983" i="4" s="1"/>
  <c r="F2983" i="4"/>
  <c r="G2983" i="4" s="1"/>
  <c r="D2983" i="4"/>
  <c r="E2983" i="4" s="1"/>
  <c r="B2983" i="4"/>
  <c r="C2983" i="4" s="1"/>
  <c r="Q2982" i="4"/>
  <c r="H2982" i="4"/>
  <c r="I2982" i="4" s="1"/>
  <c r="F2982" i="4"/>
  <c r="G2982" i="4" s="1"/>
  <c r="D2982" i="4"/>
  <c r="E2982" i="4" s="1"/>
  <c r="B2982" i="4"/>
  <c r="C2982" i="4" s="1"/>
  <c r="Q2981" i="4"/>
  <c r="H2981" i="4"/>
  <c r="I2981" i="4" s="1"/>
  <c r="F2981" i="4"/>
  <c r="G2981" i="4" s="1"/>
  <c r="D2981" i="4"/>
  <c r="E2981" i="4" s="1"/>
  <c r="B2981" i="4"/>
  <c r="C2981" i="4" s="1"/>
  <c r="Q2980" i="4"/>
  <c r="H2980" i="4"/>
  <c r="I2980" i="4" s="1"/>
  <c r="F2980" i="4"/>
  <c r="G2980" i="4" s="1"/>
  <c r="D2980" i="4"/>
  <c r="E2980" i="4" s="1"/>
  <c r="B2980" i="4"/>
  <c r="C2980" i="4" s="1"/>
  <c r="Q2979" i="4"/>
  <c r="H2979" i="4"/>
  <c r="I2979" i="4" s="1"/>
  <c r="F2979" i="4"/>
  <c r="G2979" i="4" s="1"/>
  <c r="D2979" i="4"/>
  <c r="E2979" i="4" s="1"/>
  <c r="B2979" i="4"/>
  <c r="C2979" i="4" s="1"/>
  <c r="Q2978" i="4"/>
  <c r="H2978" i="4"/>
  <c r="I2978" i="4" s="1"/>
  <c r="F2978" i="4"/>
  <c r="G2978" i="4" s="1"/>
  <c r="D2978" i="4"/>
  <c r="E2978" i="4" s="1"/>
  <c r="B2978" i="4"/>
  <c r="C2978" i="4" s="1"/>
  <c r="Q2977" i="4"/>
  <c r="H2977" i="4"/>
  <c r="I2977" i="4" s="1"/>
  <c r="F2977" i="4"/>
  <c r="G2977" i="4" s="1"/>
  <c r="D2977" i="4"/>
  <c r="E2977" i="4" s="1"/>
  <c r="B2977" i="4"/>
  <c r="C2977" i="4" s="1"/>
  <c r="Q2976" i="4"/>
  <c r="H2976" i="4"/>
  <c r="I2976" i="4" s="1"/>
  <c r="F2976" i="4"/>
  <c r="G2976" i="4" s="1"/>
  <c r="D2976" i="4"/>
  <c r="E2976" i="4" s="1"/>
  <c r="B2976" i="4"/>
  <c r="C2976" i="4" s="1"/>
  <c r="Q2975" i="4"/>
  <c r="H2975" i="4"/>
  <c r="I2975" i="4" s="1"/>
  <c r="F2975" i="4"/>
  <c r="G2975" i="4" s="1"/>
  <c r="D2975" i="4"/>
  <c r="E2975" i="4" s="1"/>
  <c r="B2975" i="4"/>
  <c r="C2975" i="4" s="1"/>
  <c r="Q2974" i="4"/>
  <c r="H2974" i="4"/>
  <c r="I2974" i="4" s="1"/>
  <c r="F2974" i="4"/>
  <c r="G2974" i="4" s="1"/>
  <c r="D2974" i="4"/>
  <c r="E2974" i="4" s="1"/>
  <c r="B2974" i="4"/>
  <c r="C2974" i="4" s="1"/>
  <c r="Q2973" i="4"/>
  <c r="H2973" i="4"/>
  <c r="I2973" i="4" s="1"/>
  <c r="F2973" i="4"/>
  <c r="G2973" i="4" s="1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D2971" i="4"/>
  <c r="E2971" i="4" s="1"/>
  <c r="B2971" i="4"/>
  <c r="C2971" i="4" s="1"/>
  <c r="Q2970" i="4"/>
  <c r="H2970" i="4"/>
  <c r="I2970" i="4" s="1"/>
  <c r="F2970" i="4"/>
  <c r="G2970" i="4" s="1"/>
  <c r="D2970" i="4"/>
  <c r="E2970" i="4" s="1"/>
  <c r="B2970" i="4"/>
  <c r="C2970" i="4" s="1"/>
  <c r="Q2969" i="4"/>
  <c r="H2969" i="4"/>
  <c r="I2969" i="4" s="1"/>
  <c r="F2969" i="4"/>
  <c r="G2969" i="4" s="1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B2968" i="4"/>
  <c r="C2968" i="4" s="1"/>
  <c r="Q2967" i="4"/>
  <c r="H2967" i="4"/>
  <c r="I2967" i="4" s="1"/>
  <c r="F2967" i="4"/>
  <c r="G2967" i="4" s="1"/>
  <c r="D2967" i="4"/>
  <c r="E2967" i="4" s="1"/>
  <c r="B2967" i="4"/>
  <c r="C2967" i="4" s="1"/>
  <c r="Q2966" i="4"/>
  <c r="H2966" i="4"/>
  <c r="I2966" i="4" s="1"/>
  <c r="F2966" i="4"/>
  <c r="G2966" i="4" s="1"/>
  <c r="D2966" i="4"/>
  <c r="E2966" i="4" s="1"/>
  <c r="B2966" i="4"/>
  <c r="C2966" i="4" s="1"/>
  <c r="Q2965" i="4"/>
  <c r="H2965" i="4"/>
  <c r="I2965" i="4" s="1"/>
  <c r="F2965" i="4"/>
  <c r="G2965" i="4" s="1"/>
  <c r="D2965" i="4"/>
  <c r="E2965" i="4" s="1"/>
  <c r="B2965" i="4"/>
  <c r="C2965" i="4" s="1"/>
  <c r="Q2964" i="4"/>
  <c r="H2964" i="4"/>
  <c r="I2964" i="4" s="1"/>
  <c r="F2964" i="4"/>
  <c r="G2964" i="4" s="1"/>
  <c r="D2964" i="4"/>
  <c r="E2964" i="4" s="1"/>
  <c r="B2964" i="4"/>
  <c r="C2964" i="4" s="1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B2962" i="4"/>
  <c r="C2962" i="4" s="1"/>
  <c r="Q2961" i="4"/>
  <c r="H2961" i="4"/>
  <c r="I2961" i="4" s="1"/>
  <c r="F2961" i="4"/>
  <c r="G2961" i="4" s="1"/>
  <c r="D2961" i="4"/>
  <c r="E2961" i="4" s="1"/>
  <c r="B2961" i="4"/>
  <c r="C2961" i="4" s="1"/>
  <c r="Q2960" i="4"/>
  <c r="H2960" i="4"/>
  <c r="I2960" i="4" s="1"/>
  <c r="F2960" i="4"/>
  <c r="G2960" i="4" s="1"/>
  <c r="E2960" i="4"/>
  <c r="D2960" i="4"/>
  <c r="B2960" i="4"/>
  <c r="C2960" i="4" s="1"/>
  <c r="Q2959" i="4"/>
  <c r="I2959" i="4"/>
  <c r="H2959" i="4"/>
  <c r="F2959" i="4"/>
  <c r="G2959" i="4" s="1"/>
  <c r="D2959" i="4"/>
  <c r="E2959" i="4" s="1"/>
  <c r="B2959" i="4"/>
  <c r="C2959" i="4" s="1"/>
  <c r="Q2958" i="4"/>
  <c r="H2958" i="4"/>
  <c r="I2958" i="4" s="1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B2957" i="4"/>
  <c r="C2957" i="4" s="1"/>
  <c r="Q2956" i="4"/>
  <c r="H2956" i="4"/>
  <c r="I2956" i="4" s="1"/>
  <c r="F2956" i="4"/>
  <c r="G2956" i="4" s="1"/>
  <c r="D2956" i="4"/>
  <c r="E2956" i="4" s="1"/>
  <c r="B2956" i="4"/>
  <c r="C2956" i="4" s="1"/>
  <c r="Q2955" i="4"/>
  <c r="H2955" i="4"/>
  <c r="I2955" i="4" s="1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H2949" i="4"/>
  <c r="I2949" i="4" s="1"/>
  <c r="F2949" i="4"/>
  <c r="G2949" i="4" s="1"/>
  <c r="D2949" i="4"/>
  <c r="E2949" i="4" s="1"/>
  <c r="B2949" i="4"/>
  <c r="C2949" i="4" s="1"/>
  <c r="Q2948" i="4"/>
  <c r="H2948" i="4"/>
  <c r="I2948" i="4" s="1"/>
  <c r="F2948" i="4"/>
  <c r="G2948" i="4" s="1"/>
  <c r="D2948" i="4"/>
  <c r="E2948" i="4" s="1"/>
  <c r="B2948" i="4"/>
  <c r="C2948" i="4" s="1"/>
  <c r="Q2947" i="4"/>
  <c r="H2947" i="4"/>
  <c r="I2947" i="4" s="1"/>
  <c r="F2947" i="4"/>
  <c r="G2947" i="4" s="1"/>
  <c r="D2947" i="4"/>
  <c r="E2947" i="4" s="1"/>
  <c r="B2947" i="4"/>
  <c r="C2947" i="4" s="1"/>
  <c r="Q2946" i="4"/>
  <c r="H2946" i="4"/>
  <c r="I2946" i="4" s="1"/>
  <c r="F2946" i="4"/>
  <c r="G2946" i="4" s="1"/>
  <c r="D2946" i="4"/>
  <c r="E2946" i="4" s="1"/>
  <c r="B2946" i="4"/>
  <c r="C2946" i="4" s="1"/>
  <c r="Q2945" i="4"/>
  <c r="H2945" i="4"/>
  <c r="I2945" i="4" s="1"/>
  <c r="F2945" i="4"/>
  <c r="G2945" i="4" s="1"/>
  <c r="D2945" i="4"/>
  <c r="E2945" i="4" s="1"/>
  <c r="B2945" i="4"/>
  <c r="C2945" i="4" s="1"/>
  <c r="Q2944" i="4"/>
  <c r="H2944" i="4"/>
  <c r="I2944" i="4" s="1"/>
  <c r="F2944" i="4"/>
  <c r="G2944" i="4" s="1"/>
  <c r="D2944" i="4"/>
  <c r="E2944" i="4" s="1"/>
  <c r="B2944" i="4"/>
  <c r="C2944" i="4" s="1"/>
  <c r="Q2943" i="4"/>
  <c r="H2943" i="4"/>
  <c r="I2943" i="4" s="1"/>
  <c r="F2943" i="4"/>
  <c r="G2943" i="4" s="1"/>
  <c r="D2943" i="4"/>
  <c r="E2943" i="4" s="1"/>
  <c r="B2943" i="4"/>
  <c r="C2943" i="4" s="1"/>
  <c r="Q2942" i="4"/>
  <c r="H2942" i="4"/>
  <c r="I2942" i="4" s="1"/>
  <c r="F2942" i="4"/>
  <c r="G2942" i="4" s="1"/>
  <c r="D2942" i="4"/>
  <c r="E2942" i="4" s="1"/>
  <c r="B2942" i="4"/>
  <c r="C2942" i="4" s="1"/>
  <c r="Q2941" i="4"/>
  <c r="H2941" i="4"/>
  <c r="I2941" i="4" s="1"/>
  <c r="F2941" i="4"/>
  <c r="G2941" i="4" s="1"/>
  <c r="D2941" i="4"/>
  <c r="E2941" i="4" s="1"/>
  <c r="B2941" i="4"/>
  <c r="C2941" i="4" s="1"/>
  <c r="Q2940" i="4"/>
  <c r="H2940" i="4"/>
  <c r="I2940" i="4" s="1"/>
  <c r="F2940" i="4"/>
  <c r="G2940" i="4" s="1"/>
  <c r="D2940" i="4"/>
  <c r="E2940" i="4" s="1"/>
  <c r="B2940" i="4"/>
  <c r="C2940" i="4" s="1"/>
  <c r="Q2939" i="4"/>
  <c r="H2939" i="4"/>
  <c r="I2939" i="4" s="1"/>
  <c r="F2939" i="4"/>
  <c r="G2939" i="4" s="1"/>
  <c r="D2939" i="4"/>
  <c r="E2939" i="4" s="1"/>
  <c r="B2939" i="4"/>
  <c r="C2939" i="4" s="1"/>
  <c r="Q2938" i="4"/>
  <c r="H2938" i="4"/>
  <c r="I2938" i="4" s="1"/>
  <c r="F2938" i="4"/>
  <c r="G2938" i="4" s="1"/>
  <c r="D2938" i="4"/>
  <c r="E2938" i="4" s="1"/>
  <c r="B2938" i="4"/>
  <c r="C2938" i="4" s="1"/>
  <c r="Q2937" i="4"/>
  <c r="H2937" i="4"/>
  <c r="I2937" i="4" s="1"/>
  <c r="F2937" i="4"/>
  <c r="G2937" i="4" s="1"/>
  <c r="E2937" i="4"/>
  <c r="D2937" i="4"/>
  <c r="B2937" i="4"/>
  <c r="C2937" i="4" s="1"/>
  <c r="Q2936" i="4"/>
  <c r="H2936" i="4"/>
  <c r="I2936" i="4" s="1"/>
  <c r="F2936" i="4"/>
  <c r="G2936" i="4" s="1"/>
  <c r="D2936" i="4"/>
  <c r="E2936" i="4" s="1"/>
  <c r="B2936" i="4"/>
  <c r="C2936" i="4" s="1"/>
  <c r="Q2935" i="4"/>
  <c r="H2935" i="4"/>
  <c r="I2935" i="4" s="1"/>
  <c r="F2935" i="4"/>
  <c r="G2935" i="4" s="1"/>
  <c r="D2935" i="4"/>
  <c r="E2935" i="4" s="1"/>
  <c r="B2935" i="4"/>
  <c r="C2935" i="4" s="1"/>
  <c r="Q2934" i="4"/>
  <c r="H2934" i="4"/>
  <c r="I2934" i="4" s="1"/>
  <c r="F2934" i="4"/>
  <c r="G2934" i="4" s="1"/>
  <c r="D2934" i="4"/>
  <c r="E2934" i="4" s="1"/>
  <c r="B2934" i="4"/>
  <c r="C2934" i="4" s="1"/>
  <c r="Q2933" i="4"/>
  <c r="H2933" i="4"/>
  <c r="I2933" i="4" s="1"/>
  <c r="F2933" i="4"/>
  <c r="G2933" i="4" s="1"/>
  <c r="D2933" i="4"/>
  <c r="E2933" i="4" s="1"/>
  <c r="B2933" i="4"/>
  <c r="C2933" i="4" s="1"/>
  <c r="Q2932" i="4"/>
  <c r="H2932" i="4"/>
  <c r="I2932" i="4" s="1"/>
  <c r="F2932" i="4"/>
  <c r="G2932" i="4" s="1"/>
  <c r="D2932" i="4"/>
  <c r="E2932" i="4" s="1"/>
  <c r="B2932" i="4"/>
  <c r="C2932" i="4" s="1"/>
  <c r="Q2931" i="4"/>
  <c r="H2931" i="4"/>
  <c r="I2931" i="4" s="1"/>
  <c r="F2931" i="4"/>
  <c r="G2931" i="4" s="1"/>
  <c r="D2931" i="4"/>
  <c r="E2931" i="4" s="1"/>
  <c r="B2931" i="4"/>
  <c r="C2931" i="4" s="1"/>
  <c r="Q2930" i="4"/>
  <c r="H2930" i="4"/>
  <c r="I2930" i="4" s="1"/>
  <c r="F2930" i="4"/>
  <c r="G2930" i="4" s="1"/>
  <c r="D2930" i="4"/>
  <c r="E2930" i="4" s="1"/>
  <c r="B2930" i="4"/>
  <c r="C2930" i="4" s="1"/>
  <c r="Q2929" i="4"/>
  <c r="H2929" i="4"/>
  <c r="I2929" i="4" s="1"/>
  <c r="F2929" i="4"/>
  <c r="G2929" i="4" s="1"/>
  <c r="E2929" i="4"/>
  <c r="D2929" i="4"/>
  <c r="B2929" i="4"/>
  <c r="C2929" i="4" s="1"/>
  <c r="Q2928" i="4"/>
  <c r="H2928" i="4"/>
  <c r="I2928" i="4" s="1"/>
  <c r="F2928" i="4"/>
  <c r="G2928" i="4" s="1"/>
  <c r="D2928" i="4"/>
  <c r="E2928" i="4" s="1"/>
  <c r="B2928" i="4"/>
  <c r="C2928" i="4" s="1"/>
  <c r="Q2927" i="4"/>
  <c r="H2927" i="4"/>
  <c r="I2927" i="4" s="1"/>
  <c r="F2927" i="4"/>
  <c r="G2927" i="4" s="1"/>
  <c r="D2927" i="4"/>
  <c r="E2927" i="4" s="1"/>
  <c r="B2927" i="4"/>
  <c r="C2927" i="4" s="1"/>
  <c r="Q2926" i="4"/>
  <c r="H2926" i="4"/>
  <c r="I2926" i="4" s="1"/>
  <c r="F2926" i="4"/>
  <c r="G2926" i="4" s="1"/>
  <c r="D2926" i="4"/>
  <c r="E2926" i="4" s="1"/>
  <c r="B2926" i="4"/>
  <c r="C2926" i="4" s="1"/>
  <c r="Q2925" i="4"/>
  <c r="H2925" i="4"/>
  <c r="I2925" i="4" s="1"/>
  <c r="F2925" i="4"/>
  <c r="G2925" i="4" s="1"/>
  <c r="D2925" i="4"/>
  <c r="E2925" i="4" s="1"/>
  <c r="B2925" i="4"/>
  <c r="C2925" i="4" s="1"/>
  <c r="Q2924" i="4"/>
  <c r="H2924" i="4"/>
  <c r="I2924" i="4" s="1"/>
  <c r="F2924" i="4"/>
  <c r="G2924" i="4" s="1"/>
  <c r="D2924" i="4"/>
  <c r="E2924" i="4" s="1"/>
  <c r="B2924" i="4"/>
  <c r="C2924" i="4" s="1"/>
  <c r="Q2923" i="4"/>
  <c r="H2923" i="4"/>
  <c r="I2923" i="4" s="1"/>
  <c r="F2923" i="4"/>
  <c r="G2923" i="4" s="1"/>
  <c r="D2923" i="4"/>
  <c r="E2923" i="4" s="1"/>
  <c r="B2923" i="4"/>
  <c r="C2923" i="4" s="1"/>
  <c r="Q2922" i="4"/>
  <c r="H2922" i="4"/>
  <c r="I2922" i="4" s="1"/>
  <c r="F2922" i="4"/>
  <c r="G2922" i="4" s="1"/>
  <c r="D2922" i="4"/>
  <c r="E2922" i="4" s="1"/>
  <c r="B2922" i="4"/>
  <c r="C2922" i="4" s="1"/>
  <c r="Q2921" i="4"/>
  <c r="H2921" i="4"/>
  <c r="I2921" i="4" s="1"/>
  <c r="F2921" i="4"/>
  <c r="G2921" i="4" s="1"/>
  <c r="D2921" i="4"/>
  <c r="E2921" i="4" s="1"/>
  <c r="B2921" i="4"/>
  <c r="C2921" i="4" s="1"/>
  <c r="Q2920" i="4"/>
  <c r="H2920" i="4"/>
  <c r="I2920" i="4" s="1"/>
  <c r="F2920" i="4"/>
  <c r="G2920" i="4" s="1"/>
  <c r="D2920" i="4"/>
  <c r="E2920" i="4" s="1"/>
  <c r="B2920" i="4"/>
  <c r="C2920" i="4" s="1"/>
  <c r="Q2919" i="4"/>
  <c r="H2919" i="4"/>
  <c r="I2919" i="4" s="1"/>
  <c r="F2919" i="4"/>
  <c r="G2919" i="4" s="1"/>
  <c r="D2919" i="4"/>
  <c r="E2919" i="4" s="1"/>
  <c r="B2919" i="4"/>
  <c r="C2919" i="4" s="1"/>
  <c r="Q2918" i="4"/>
  <c r="H2918" i="4"/>
  <c r="I2918" i="4" s="1"/>
  <c r="F2918" i="4"/>
  <c r="G2918" i="4" s="1"/>
  <c r="D2918" i="4"/>
  <c r="E2918" i="4" s="1"/>
  <c r="B2918" i="4"/>
  <c r="C2918" i="4" s="1"/>
  <c r="Q2917" i="4"/>
  <c r="H2917" i="4"/>
  <c r="I2917" i="4" s="1"/>
  <c r="F2917" i="4"/>
  <c r="G2917" i="4" s="1"/>
  <c r="E2917" i="4"/>
  <c r="D2917" i="4"/>
  <c r="B2917" i="4"/>
  <c r="C2917" i="4" s="1"/>
  <c r="Q2916" i="4"/>
  <c r="H2916" i="4"/>
  <c r="I2916" i="4" s="1"/>
  <c r="F2916" i="4"/>
  <c r="G2916" i="4" s="1"/>
  <c r="D2916" i="4"/>
  <c r="E2916" i="4" s="1"/>
  <c r="B2916" i="4"/>
  <c r="C2916" i="4" s="1"/>
  <c r="Q2915" i="4"/>
  <c r="H2915" i="4"/>
  <c r="I2915" i="4" s="1"/>
  <c r="F2915" i="4"/>
  <c r="G2915" i="4" s="1"/>
  <c r="D2915" i="4"/>
  <c r="E2915" i="4" s="1"/>
  <c r="B2915" i="4"/>
  <c r="C2915" i="4" s="1"/>
  <c r="Q2914" i="4"/>
  <c r="H2914" i="4"/>
  <c r="I2914" i="4" s="1"/>
  <c r="F2914" i="4"/>
  <c r="G2914" i="4" s="1"/>
  <c r="D2914" i="4"/>
  <c r="E2914" i="4" s="1"/>
  <c r="B2914" i="4"/>
  <c r="C2914" i="4" s="1"/>
  <c r="Q2913" i="4"/>
  <c r="H2913" i="4"/>
  <c r="I2913" i="4" s="1"/>
  <c r="F2913" i="4"/>
  <c r="G2913" i="4" s="1"/>
  <c r="D2913" i="4"/>
  <c r="E2913" i="4" s="1"/>
  <c r="B2913" i="4"/>
  <c r="C2913" i="4" s="1"/>
  <c r="Q2912" i="4"/>
  <c r="H2912" i="4"/>
  <c r="I2912" i="4" s="1"/>
  <c r="F2912" i="4"/>
  <c r="G2912" i="4" s="1"/>
  <c r="D2912" i="4"/>
  <c r="E2912" i="4" s="1"/>
  <c r="B2912" i="4"/>
  <c r="C2912" i="4" s="1"/>
  <c r="Q2911" i="4"/>
  <c r="H2911" i="4"/>
  <c r="I2911" i="4" s="1"/>
  <c r="F2911" i="4"/>
  <c r="G2911" i="4" s="1"/>
  <c r="D2911" i="4"/>
  <c r="E2911" i="4" s="1"/>
  <c r="B2911" i="4"/>
  <c r="C2911" i="4" s="1"/>
  <c r="Q2910" i="4"/>
  <c r="H2910" i="4"/>
  <c r="I2910" i="4" s="1"/>
  <c r="F2910" i="4"/>
  <c r="G2910" i="4" s="1"/>
  <c r="D2910" i="4"/>
  <c r="E2910" i="4" s="1"/>
  <c r="B2910" i="4"/>
  <c r="C2910" i="4" s="1"/>
  <c r="Q2909" i="4"/>
  <c r="I2909" i="4"/>
  <c r="H2909" i="4"/>
  <c r="F2909" i="4"/>
  <c r="G2909" i="4" s="1"/>
  <c r="D2909" i="4"/>
  <c r="E2909" i="4" s="1"/>
  <c r="B2909" i="4"/>
  <c r="C2909" i="4" s="1"/>
  <c r="Q2908" i="4"/>
  <c r="H2908" i="4"/>
  <c r="I2908" i="4" s="1"/>
  <c r="F2908" i="4"/>
  <c r="G2908" i="4" s="1"/>
  <c r="D2908" i="4"/>
  <c r="E2908" i="4" s="1"/>
  <c r="B2908" i="4"/>
  <c r="C2908" i="4" s="1"/>
  <c r="Q2907" i="4"/>
  <c r="H2907" i="4"/>
  <c r="I2907" i="4" s="1"/>
  <c r="F2907" i="4"/>
  <c r="G2907" i="4" s="1"/>
  <c r="D2907" i="4"/>
  <c r="E2907" i="4" s="1"/>
  <c r="B2907" i="4"/>
  <c r="C2907" i="4" s="1"/>
  <c r="Q2906" i="4"/>
  <c r="H2906" i="4"/>
  <c r="I2906" i="4" s="1"/>
  <c r="F2906" i="4"/>
  <c r="G2906" i="4" s="1"/>
  <c r="D2906" i="4"/>
  <c r="E2906" i="4" s="1"/>
  <c r="B2906" i="4"/>
  <c r="C2906" i="4" s="1"/>
  <c r="Q2905" i="4"/>
  <c r="H2905" i="4"/>
  <c r="I2905" i="4" s="1"/>
  <c r="F2905" i="4"/>
  <c r="G2905" i="4" s="1"/>
  <c r="E2905" i="4"/>
  <c r="D2905" i="4"/>
  <c r="B2905" i="4"/>
  <c r="C2905" i="4" s="1"/>
  <c r="Q2904" i="4"/>
  <c r="H2904" i="4"/>
  <c r="I2904" i="4" s="1"/>
  <c r="F2904" i="4"/>
  <c r="G2904" i="4" s="1"/>
  <c r="D2904" i="4"/>
  <c r="E2904" i="4" s="1"/>
  <c r="B2904" i="4"/>
  <c r="C2904" i="4" s="1"/>
  <c r="Q2903" i="4"/>
  <c r="H2903" i="4"/>
  <c r="I2903" i="4" s="1"/>
  <c r="F2903" i="4"/>
  <c r="G2903" i="4" s="1"/>
  <c r="D2903" i="4"/>
  <c r="E2903" i="4" s="1"/>
  <c r="B2903" i="4"/>
  <c r="C2903" i="4" s="1"/>
  <c r="Q2902" i="4"/>
  <c r="H2902" i="4"/>
  <c r="I2902" i="4" s="1"/>
  <c r="F2902" i="4"/>
  <c r="G2902" i="4" s="1"/>
  <c r="D2902" i="4"/>
  <c r="E2902" i="4" s="1"/>
  <c r="B2902" i="4"/>
  <c r="C2902" i="4" s="1"/>
  <c r="Q2901" i="4"/>
  <c r="H2901" i="4"/>
  <c r="I2901" i="4" s="1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F2899" i="4"/>
  <c r="G2899" i="4" s="1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B2898" i="4"/>
  <c r="C2898" i="4" s="1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F2895" i="4"/>
  <c r="G2895" i="4" s="1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H2893" i="4"/>
  <c r="I2893" i="4" s="1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H2891" i="4"/>
  <c r="I2891" i="4" s="1"/>
  <c r="G2891" i="4"/>
  <c r="F2891" i="4"/>
  <c r="D2891" i="4"/>
  <c r="E2891" i="4" s="1"/>
  <c r="B2891" i="4"/>
  <c r="C2891" i="4" s="1"/>
  <c r="Q2890" i="4"/>
  <c r="H2890" i="4"/>
  <c r="I2890" i="4" s="1"/>
  <c r="F2890" i="4"/>
  <c r="G2890" i="4" s="1"/>
  <c r="D2890" i="4"/>
  <c r="E2890" i="4" s="1"/>
  <c r="B2890" i="4"/>
  <c r="C2890" i="4" s="1"/>
  <c r="Q2889" i="4"/>
  <c r="H2889" i="4"/>
  <c r="I2889" i="4" s="1"/>
  <c r="F2889" i="4"/>
  <c r="G2889" i="4" s="1"/>
  <c r="D2889" i="4"/>
  <c r="E2889" i="4" s="1"/>
  <c r="B2889" i="4"/>
  <c r="C2889" i="4" s="1"/>
  <c r="Q2888" i="4"/>
  <c r="H2888" i="4"/>
  <c r="I2888" i="4" s="1"/>
  <c r="F2888" i="4"/>
  <c r="G2888" i="4" s="1"/>
  <c r="D2888" i="4"/>
  <c r="E2888" i="4" s="1"/>
  <c r="B2888" i="4"/>
  <c r="C2888" i="4" s="1"/>
  <c r="Q2887" i="4"/>
  <c r="H2887" i="4"/>
  <c r="I2887" i="4" s="1"/>
  <c r="G2887" i="4"/>
  <c r="F2887" i="4"/>
  <c r="D2887" i="4"/>
  <c r="E2887" i="4" s="1"/>
  <c r="B2887" i="4"/>
  <c r="C2887" i="4" s="1"/>
  <c r="Q2886" i="4"/>
  <c r="H2886" i="4"/>
  <c r="I2886" i="4" s="1"/>
  <c r="F2886" i="4"/>
  <c r="G2886" i="4" s="1"/>
  <c r="D2886" i="4"/>
  <c r="E2886" i="4" s="1"/>
  <c r="B2886" i="4"/>
  <c r="C2886" i="4" s="1"/>
  <c r="Q2885" i="4"/>
  <c r="H2885" i="4"/>
  <c r="I2885" i="4" s="1"/>
  <c r="F2885" i="4"/>
  <c r="G2885" i="4" s="1"/>
  <c r="E2885" i="4"/>
  <c r="D2885" i="4"/>
  <c r="B2885" i="4"/>
  <c r="C2885" i="4" s="1"/>
  <c r="Q2884" i="4"/>
  <c r="H2884" i="4"/>
  <c r="I2884" i="4" s="1"/>
  <c r="F2884" i="4"/>
  <c r="G2884" i="4" s="1"/>
  <c r="D2884" i="4"/>
  <c r="E2884" i="4" s="1"/>
  <c r="B2884" i="4"/>
  <c r="C2884" i="4" s="1"/>
  <c r="Q2883" i="4"/>
  <c r="H2883" i="4"/>
  <c r="I2883" i="4" s="1"/>
  <c r="F2883" i="4"/>
  <c r="G2883" i="4" s="1"/>
  <c r="D2883" i="4"/>
  <c r="E2883" i="4" s="1"/>
  <c r="B2883" i="4"/>
  <c r="C2883" i="4" s="1"/>
  <c r="Q2882" i="4"/>
  <c r="H2882" i="4"/>
  <c r="I2882" i="4" s="1"/>
  <c r="F2882" i="4"/>
  <c r="G2882" i="4" s="1"/>
  <c r="D2882" i="4"/>
  <c r="E2882" i="4" s="1"/>
  <c r="B2882" i="4"/>
  <c r="C2882" i="4" s="1"/>
  <c r="Q2881" i="4"/>
  <c r="H2881" i="4"/>
  <c r="I2881" i="4" s="1"/>
  <c r="F2881" i="4"/>
  <c r="G2881" i="4" s="1"/>
  <c r="D2881" i="4"/>
  <c r="E2881" i="4" s="1"/>
  <c r="B2881" i="4"/>
  <c r="C2881" i="4" s="1"/>
  <c r="Q2880" i="4"/>
  <c r="H2880" i="4"/>
  <c r="I2880" i="4" s="1"/>
  <c r="F2880" i="4"/>
  <c r="G2880" i="4" s="1"/>
  <c r="D2880" i="4"/>
  <c r="E2880" i="4" s="1"/>
  <c r="B2880" i="4"/>
  <c r="C2880" i="4" s="1"/>
  <c r="Q2879" i="4"/>
  <c r="H2879" i="4"/>
  <c r="I2879" i="4" s="1"/>
  <c r="F2879" i="4"/>
  <c r="G2879" i="4" s="1"/>
  <c r="D2879" i="4"/>
  <c r="E2879" i="4" s="1"/>
  <c r="B2879" i="4"/>
  <c r="C2879" i="4" s="1"/>
  <c r="Q2878" i="4"/>
  <c r="H2878" i="4"/>
  <c r="I2878" i="4" s="1"/>
  <c r="F2878" i="4"/>
  <c r="G2878" i="4" s="1"/>
  <c r="D2878" i="4"/>
  <c r="E2878" i="4" s="1"/>
  <c r="B2878" i="4"/>
  <c r="C2878" i="4" s="1"/>
  <c r="Q2877" i="4"/>
  <c r="H2877" i="4"/>
  <c r="I2877" i="4" s="1"/>
  <c r="F2877" i="4"/>
  <c r="G2877" i="4" s="1"/>
  <c r="E2877" i="4"/>
  <c r="D2877" i="4"/>
  <c r="B2877" i="4"/>
  <c r="C2877" i="4" s="1"/>
  <c r="Q2876" i="4"/>
  <c r="H2876" i="4"/>
  <c r="I2876" i="4" s="1"/>
  <c r="F2876" i="4"/>
  <c r="G2876" i="4" s="1"/>
  <c r="D2876" i="4"/>
  <c r="E2876" i="4" s="1"/>
  <c r="B2876" i="4"/>
  <c r="C2876" i="4" s="1"/>
  <c r="Q2875" i="4"/>
  <c r="H2875" i="4"/>
  <c r="I2875" i="4" s="1"/>
  <c r="F2875" i="4"/>
  <c r="G2875" i="4" s="1"/>
  <c r="D2875" i="4"/>
  <c r="E2875" i="4" s="1"/>
  <c r="B2875" i="4"/>
  <c r="C2875" i="4" s="1"/>
  <c r="Q2874" i="4"/>
  <c r="H2874" i="4"/>
  <c r="I2874" i="4" s="1"/>
  <c r="F2874" i="4"/>
  <c r="G2874" i="4" s="1"/>
  <c r="D2874" i="4"/>
  <c r="E2874" i="4" s="1"/>
  <c r="B2874" i="4"/>
  <c r="C2874" i="4" s="1"/>
  <c r="Q2873" i="4"/>
  <c r="I2873" i="4"/>
  <c r="H2873" i="4"/>
  <c r="F2873" i="4"/>
  <c r="G2873" i="4" s="1"/>
  <c r="E2873" i="4"/>
  <c r="D2873" i="4"/>
  <c r="B2873" i="4"/>
  <c r="C2873" i="4" s="1"/>
  <c r="Q2872" i="4"/>
  <c r="H2872" i="4"/>
  <c r="I2872" i="4" s="1"/>
  <c r="F2872" i="4"/>
  <c r="G2872" i="4" s="1"/>
  <c r="D2872" i="4"/>
  <c r="E2872" i="4" s="1"/>
  <c r="B2872" i="4"/>
  <c r="C2872" i="4" s="1"/>
  <c r="Q2871" i="4"/>
  <c r="H2871" i="4"/>
  <c r="I2871" i="4" s="1"/>
  <c r="F2871" i="4"/>
  <c r="G2871" i="4" s="1"/>
  <c r="D2871" i="4"/>
  <c r="E2871" i="4" s="1"/>
  <c r="B2871" i="4"/>
  <c r="C2871" i="4" s="1"/>
  <c r="Q2870" i="4"/>
  <c r="H2870" i="4"/>
  <c r="I2870" i="4" s="1"/>
  <c r="F2870" i="4"/>
  <c r="G2870" i="4" s="1"/>
  <c r="D2870" i="4"/>
  <c r="E2870" i="4" s="1"/>
  <c r="B2870" i="4"/>
  <c r="C2870" i="4" s="1"/>
  <c r="Q2869" i="4"/>
  <c r="H2869" i="4"/>
  <c r="I2869" i="4" s="1"/>
  <c r="F2869" i="4"/>
  <c r="G2869" i="4" s="1"/>
  <c r="D2869" i="4"/>
  <c r="E2869" i="4" s="1"/>
  <c r="B2869" i="4"/>
  <c r="C2869" i="4" s="1"/>
  <c r="Q2868" i="4"/>
  <c r="H2868" i="4"/>
  <c r="I2868" i="4" s="1"/>
  <c r="F2868" i="4"/>
  <c r="G2868" i="4" s="1"/>
  <c r="D2868" i="4"/>
  <c r="E2868" i="4" s="1"/>
  <c r="B2868" i="4"/>
  <c r="C2868" i="4" s="1"/>
  <c r="Q2867" i="4"/>
  <c r="H2867" i="4"/>
  <c r="I2867" i="4" s="1"/>
  <c r="F2867" i="4"/>
  <c r="G2867" i="4" s="1"/>
  <c r="D2867" i="4"/>
  <c r="E2867" i="4" s="1"/>
  <c r="B2867" i="4"/>
  <c r="C2867" i="4" s="1"/>
  <c r="Q2866" i="4"/>
  <c r="H2866" i="4"/>
  <c r="I2866" i="4" s="1"/>
  <c r="F2866" i="4"/>
  <c r="G2866" i="4" s="1"/>
  <c r="D2866" i="4"/>
  <c r="E2866" i="4" s="1"/>
  <c r="B2866" i="4"/>
  <c r="C2866" i="4" s="1"/>
  <c r="Q2865" i="4"/>
  <c r="H2865" i="4"/>
  <c r="I2865" i="4" s="1"/>
  <c r="F2865" i="4"/>
  <c r="G2865" i="4" s="1"/>
  <c r="D2865" i="4"/>
  <c r="E2865" i="4" s="1"/>
  <c r="B2865" i="4"/>
  <c r="C2865" i="4" s="1"/>
  <c r="Q2864" i="4"/>
  <c r="H2864" i="4"/>
  <c r="I2864" i="4" s="1"/>
  <c r="F2864" i="4"/>
  <c r="G2864" i="4" s="1"/>
  <c r="D2864" i="4"/>
  <c r="E2864" i="4" s="1"/>
  <c r="B2864" i="4"/>
  <c r="C2864" i="4" s="1"/>
  <c r="Q2863" i="4"/>
  <c r="H2863" i="4"/>
  <c r="I2863" i="4" s="1"/>
  <c r="F2863" i="4"/>
  <c r="G2863" i="4" s="1"/>
  <c r="D2863" i="4"/>
  <c r="E2863" i="4" s="1"/>
  <c r="B2863" i="4"/>
  <c r="C2863" i="4" s="1"/>
  <c r="Q2862" i="4"/>
  <c r="H2862" i="4"/>
  <c r="I2862" i="4" s="1"/>
  <c r="F2862" i="4"/>
  <c r="G2862" i="4" s="1"/>
  <c r="D2862" i="4"/>
  <c r="E2862" i="4" s="1"/>
  <c r="B2862" i="4"/>
  <c r="C2862" i="4" s="1"/>
  <c r="Q2861" i="4"/>
  <c r="H2861" i="4"/>
  <c r="I2861" i="4" s="1"/>
  <c r="F2861" i="4"/>
  <c r="G2861" i="4" s="1"/>
  <c r="D2861" i="4"/>
  <c r="E2861" i="4" s="1"/>
  <c r="B2861" i="4"/>
  <c r="C2861" i="4" s="1"/>
  <c r="Q2860" i="4"/>
  <c r="H2860" i="4"/>
  <c r="I2860" i="4" s="1"/>
  <c r="F2860" i="4"/>
  <c r="G2860" i="4" s="1"/>
  <c r="D2860" i="4"/>
  <c r="E2860" i="4" s="1"/>
  <c r="B2860" i="4"/>
  <c r="C2860" i="4" s="1"/>
  <c r="Q2859" i="4"/>
  <c r="H2859" i="4"/>
  <c r="I2859" i="4" s="1"/>
  <c r="G2859" i="4"/>
  <c r="F2859" i="4"/>
  <c r="D2859" i="4"/>
  <c r="E2859" i="4" s="1"/>
  <c r="B2859" i="4"/>
  <c r="C2859" i="4" s="1"/>
  <c r="Q2858" i="4"/>
  <c r="H2858" i="4"/>
  <c r="I2858" i="4" s="1"/>
  <c r="F2858" i="4"/>
  <c r="G2858" i="4" s="1"/>
  <c r="D2858" i="4"/>
  <c r="E2858" i="4" s="1"/>
  <c r="B2858" i="4"/>
  <c r="C2858" i="4" s="1"/>
  <c r="Q2857" i="4"/>
  <c r="H2857" i="4"/>
  <c r="I2857" i="4" s="1"/>
  <c r="F2857" i="4"/>
  <c r="G2857" i="4" s="1"/>
  <c r="D2857" i="4"/>
  <c r="E2857" i="4" s="1"/>
  <c r="B2857" i="4"/>
  <c r="C2857" i="4" s="1"/>
  <c r="Q2856" i="4"/>
  <c r="H2856" i="4"/>
  <c r="I2856" i="4" s="1"/>
  <c r="F2856" i="4"/>
  <c r="G2856" i="4" s="1"/>
  <c r="D2856" i="4"/>
  <c r="E2856" i="4" s="1"/>
  <c r="B2856" i="4"/>
  <c r="C2856" i="4" s="1"/>
  <c r="Q2855" i="4"/>
  <c r="H2855" i="4"/>
  <c r="I2855" i="4" s="1"/>
  <c r="F2855" i="4"/>
  <c r="G2855" i="4" s="1"/>
  <c r="D2855" i="4"/>
  <c r="E2855" i="4" s="1"/>
  <c r="B2855" i="4"/>
  <c r="C2855" i="4" s="1"/>
  <c r="Q2854" i="4"/>
  <c r="H2854" i="4"/>
  <c r="I2854" i="4" s="1"/>
  <c r="F2854" i="4"/>
  <c r="G2854" i="4" s="1"/>
  <c r="D2854" i="4"/>
  <c r="E2854" i="4" s="1"/>
  <c r="B2854" i="4"/>
  <c r="C2854" i="4" s="1"/>
  <c r="Q2853" i="4"/>
  <c r="H2853" i="4"/>
  <c r="I2853" i="4" s="1"/>
  <c r="F2853" i="4"/>
  <c r="G2853" i="4" s="1"/>
  <c r="D2853" i="4"/>
  <c r="E2853" i="4" s="1"/>
  <c r="B2853" i="4"/>
  <c r="C2853" i="4" s="1"/>
  <c r="Q2852" i="4"/>
  <c r="H2852" i="4"/>
  <c r="I2852" i="4" s="1"/>
  <c r="F2852" i="4"/>
  <c r="G2852" i="4" s="1"/>
  <c r="D2852" i="4"/>
  <c r="E2852" i="4" s="1"/>
  <c r="B2852" i="4"/>
  <c r="C2852" i="4" s="1"/>
  <c r="Q2851" i="4"/>
  <c r="H2851" i="4"/>
  <c r="I2851" i="4" s="1"/>
  <c r="F2851" i="4"/>
  <c r="G2851" i="4" s="1"/>
  <c r="D2851" i="4"/>
  <c r="E2851" i="4" s="1"/>
  <c r="B2851" i="4"/>
  <c r="C2851" i="4" s="1"/>
  <c r="Q2850" i="4"/>
  <c r="H2850" i="4"/>
  <c r="I2850" i="4" s="1"/>
  <c r="F2850" i="4"/>
  <c r="G2850" i="4" s="1"/>
  <c r="D2850" i="4"/>
  <c r="E2850" i="4" s="1"/>
  <c r="B2850" i="4"/>
  <c r="C2850" i="4" s="1"/>
  <c r="Q2849" i="4"/>
  <c r="H2849" i="4"/>
  <c r="I2849" i="4" s="1"/>
  <c r="F2849" i="4"/>
  <c r="G2849" i="4" s="1"/>
  <c r="D2849" i="4"/>
  <c r="E2849" i="4" s="1"/>
  <c r="B2849" i="4"/>
  <c r="C2849" i="4" s="1"/>
  <c r="Q2848" i="4"/>
  <c r="H2848" i="4"/>
  <c r="I2848" i="4" s="1"/>
  <c r="F2848" i="4"/>
  <c r="G2848" i="4" s="1"/>
  <c r="D2848" i="4"/>
  <c r="E2848" i="4" s="1"/>
  <c r="B2848" i="4"/>
  <c r="C2848" i="4" s="1"/>
  <c r="Q2847" i="4"/>
  <c r="H2847" i="4"/>
  <c r="I2847" i="4" s="1"/>
  <c r="G2847" i="4"/>
  <c r="F2847" i="4"/>
  <c r="D2847" i="4"/>
  <c r="E2847" i="4" s="1"/>
  <c r="B2847" i="4"/>
  <c r="C2847" i="4" s="1"/>
  <c r="Q2846" i="4"/>
  <c r="H2846" i="4"/>
  <c r="I2846" i="4" s="1"/>
  <c r="F2846" i="4"/>
  <c r="G2846" i="4" s="1"/>
  <c r="D2846" i="4"/>
  <c r="E2846" i="4" s="1"/>
  <c r="B2846" i="4"/>
  <c r="C2846" i="4" s="1"/>
  <c r="Q2845" i="4"/>
  <c r="H2845" i="4"/>
  <c r="I2845" i="4" s="1"/>
  <c r="F2845" i="4"/>
  <c r="G2845" i="4" s="1"/>
  <c r="E2845" i="4"/>
  <c r="D2845" i="4"/>
  <c r="B2845" i="4"/>
  <c r="C2845" i="4" s="1"/>
  <c r="Q2844" i="4"/>
  <c r="H2844" i="4"/>
  <c r="I2844" i="4" s="1"/>
  <c r="F2844" i="4"/>
  <c r="G2844" i="4" s="1"/>
  <c r="D2844" i="4"/>
  <c r="E2844" i="4" s="1"/>
  <c r="B2844" i="4"/>
  <c r="C2844" i="4" s="1"/>
  <c r="Q2843" i="4"/>
  <c r="H2843" i="4"/>
  <c r="I2843" i="4" s="1"/>
  <c r="F2843" i="4"/>
  <c r="G2843" i="4" s="1"/>
  <c r="D2843" i="4"/>
  <c r="E2843" i="4" s="1"/>
  <c r="B2843" i="4"/>
  <c r="C2843" i="4" s="1"/>
  <c r="Q2842" i="4"/>
  <c r="H2842" i="4"/>
  <c r="I2842" i="4" s="1"/>
  <c r="F2842" i="4"/>
  <c r="G2842" i="4" s="1"/>
  <c r="D2842" i="4"/>
  <c r="E2842" i="4" s="1"/>
  <c r="B2842" i="4"/>
  <c r="C2842" i="4" s="1"/>
  <c r="Q2841" i="4"/>
  <c r="I2841" i="4"/>
  <c r="H2841" i="4"/>
  <c r="F2841" i="4"/>
  <c r="G2841" i="4" s="1"/>
  <c r="D2841" i="4"/>
  <c r="E2841" i="4" s="1"/>
  <c r="B2841" i="4"/>
  <c r="C2841" i="4" s="1"/>
  <c r="Q2840" i="4"/>
  <c r="H2840" i="4"/>
  <c r="I2840" i="4" s="1"/>
  <c r="F2840" i="4"/>
  <c r="G2840" i="4" s="1"/>
  <c r="D2840" i="4"/>
  <c r="E2840" i="4" s="1"/>
  <c r="B2840" i="4"/>
  <c r="C2840" i="4" s="1"/>
  <c r="Q2839" i="4"/>
  <c r="H2839" i="4"/>
  <c r="I2839" i="4" s="1"/>
  <c r="F2839" i="4"/>
  <c r="G2839" i="4" s="1"/>
  <c r="D2839" i="4"/>
  <c r="E2839" i="4" s="1"/>
  <c r="B2839" i="4"/>
  <c r="C2839" i="4" s="1"/>
  <c r="Q2838" i="4"/>
  <c r="H2838" i="4"/>
  <c r="I2838" i="4" s="1"/>
  <c r="F2838" i="4"/>
  <c r="G2838" i="4" s="1"/>
  <c r="D2838" i="4"/>
  <c r="E2838" i="4" s="1"/>
  <c r="B2838" i="4"/>
  <c r="C2838" i="4" s="1"/>
  <c r="Q2837" i="4"/>
  <c r="H2837" i="4"/>
  <c r="I2837" i="4" s="1"/>
  <c r="F2837" i="4"/>
  <c r="G2837" i="4" s="1"/>
  <c r="D2837" i="4"/>
  <c r="E2837" i="4" s="1"/>
  <c r="B2837" i="4"/>
  <c r="C2837" i="4" s="1"/>
  <c r="Q2836" i="4"/>
  <c r="H2836" i="4"/>
  <c r="I2836" i="4" s="1"/>
  <c r="F2836" i="4"/>
  <c r="G2836" i="4" s="1"/>
  <c r="D2836" i="4"/>
  <c r="E2836" i="4" s="1"/>
  <c r="B2836" i="4"/>
  <c r="C2836" i="4" s="1"/>
  <c r="Q2835" i="4"/>
  <c r="H2835" i="4"/>
  <c r="I2835" i="4" s="1"/>
  <c r="G2835" i="4"/>
  <c r="F2835" i="4"/>
  <c r="D2835" i="4"/>
  <c r="E2835" i="4" s="1"/>
  <c r="B2835" i="4"/>
  <c r="C2835" i="4" s="1"/>
  <c r="Q2834" i="4"/>
  <c r="H2834" i="4"/>
  <c r="I2834" i="4" s="1"/>
  <c r="F2834" i="4"/>
  <c r="G2834" i="4" s="1"/>
  <c r="D2834" i="4"/>
  <c r="E2834" i="4" s="1"/>
  <c r="B2834" i="4"/>
  <c r="C2834" i="4" s="1"/>
  <c r="Q2833" i="4"/>
  <c r="H2833" i="4"/>
  <c r="I2833" i="4" s="1"/>
  <c r="F2833" i="4"/>
  <c r="G2833" i="4" s="1"/>
  <c r="E2833" i="4"/>
  <c r="D2833" i="4"/>
  <c r="B2833" i="4"/>
  <c r="C2833" i="4" s="1"/>
  <c r="Q2832" i="4"/>
  <c r="H2832" i="4"/>
  <c r="I2832" i="4" s="1"/>
  <c r="F2832" i="4"/>
  <c r="G2832" i="4" s="1"/>
  <c r="D2832" i="4"/>
  <c r="E2832" i="4" s="1"/>
  <c r="B2832" i="4"/>
  <c r="C2832" i="4" s="1"/>
  <c r="Q2831" i="4"/>
  <c r="H2831" i="4"/>
  <c r="I2831" i="4" s="1"/>
  <c r="F2831" i="4"/>
  <c r="G2831" i="4" s="1"/>
  <c r="D2831" i="4"/>
  <c r="E2831" i="4" s="1"/>
  <c r="B2831" i="4"/>
  <c r="C2831" i="4" s="1"/>
  <c r="Q2830" i="4"/>
  <c r="H2830" i="4"/>
  <c r="I2830" i="4" s="1"/>
  <c r="F2830" i="4"/>
  <c r="G2830" i="4" s="1"/>
  <c r="D2830" i="4"/>
  <c r="E2830" i="4" s="1"/>
  <c r="B2830" i="4"/>
  <c r="C2830" i="4" s="1"/>
  <c r="Q2829" i="4"/>
  <c r="I2829" i="4"/>
  <c r="H2829" i="4"/>
  <c r="F2829" i="4"/>
  <c r="G2829" i="4" s="1"/>
  <c r="D2829" i="4"/>
  <c r="E2829" i="4" s="1"/>
  <c r="B2829" i="4"/>
  <c r="C2829" i="4" s="1"/>
  <c r="Q2828" i="4"/>
  <c r="H2828" i="4"/>
  <c r="I2828" i="4" s="1"/>
  <c r="F2828" i="4"/>
  <c r="G2828" i="4" s="1"/>
  <c r="D2828" i="4"/>
  <c r="E2828" i="4" s="1"/>
  <c r="B2828" i="4"/>
  <c r="C2828" i="4" s="1"/>
  <c r="Q2827" i="4"/>
  <c r="H2827" i="4"/>
  <c r="I2827" i="4" s="1"/>
  <c r="G2827" i="4"/>
  <c r="F2827" i="4"/>
  <c r="D2827" i="4"/>
  <c r="E2827" i="4" s="1"/>
  <c r="B2827" i="4"/>
  <c r="C2827" i="4" s="1"/>
  <c r="Q2826" i="4"/>
  <c r="H2826" i="4"/>
  <c r="I2826" i="4" s="1"/>
  <c r="F2826" i="4"/>
  <c r="G2826" i="4" s="1"/>
  <c r="D2826" i="4"/>
  <c r="E2826" i="4" s="1"/>
  <c r="B2826" i="4"/>
  <c r="C2826" i="4" s="1"/>
  <c r="Q2825" i="4"/>
  <c r="H2825" i="4"/>
  <c r="I2825" i="4" s="1"/>
  <c r="F2825" i="4"/>
  <c r="G2825" i="4" s="1"/>
  <c r="D2825" i="4"/>
  <c r="E2825" i="4" s="1"/>
  <c r="B2825" i="4"/>
  <c r="C2825" i="4" s="1"/>
  <c r="Q2824" i="4"/>
  <c r="H2824" i="4"/>
  <c r="I2824" i="4" s="1"/>
  <c r="F2824" i="4"/>
  <c r="G2824" i="4" s="1"/>
  <c r="D2824" i="4"/>
  <c r="E2824" i="4" s="1"/>
  <c r="B2824" i="4"/>
  <c r="C2824" i="4" s="1"/>
  <c r="Q2823" i="4"/>
  <c r="H2823" i="4"/>
  <c r="I2823" i="4" s="1"/>
  <c r="G2823" i="4"/>
  <c r="F2823" i="4"/>
  <c r="D2823" i="4"/>
  <c r="E2823" i="4" s="1"/>
  <c r="B2823" i="4"/>
  <c r="C2823" i="4" s="1"/>
  <c r="Q2822" i="4"/>
  <c r="H2822" i="4"/>
  <c r="I2822" i="4" s="1"/>
  <c r="F2822" i="4"/>
  <c r="G2822" i="4" s="1"/>
  <c r="D2822" i="4"/>
  <c r="E2822" i="4" s="1"/>
  <c r="B2822" i="4"/>
  <c r="C2822" i="4" s="1"/>
  <c r="Q2821" i="4"/>
  <c r="H2821" i="4"/>
  <c r="I2821" i="4" s="1"/>
  <c r="F2821" i="4"/>
  <c r="G2821" i="4" s="1"/>
  <c r="E2821" i="4"/>
  <c r="D2821" i="4"/>
  <c r="B2821" i="4"/>
  <c r="C2821" i="4" s="1"/>
  <c r="Q2820" i="4"/>
  <c r="H2820" i="4"/>
  <c r="I2820" i="4" s="1"/>
  <c r="F2820" i="4"/>
  <c r="G2820" i="4" s="1"/>
  <c r="D2820" i="4"/>
  <c r="E2820" i="4" s="1"/>
  <c r="B2820" i="4"/>
  <c r="C2820" i="4" s="1"/>
  <c r="Q2819" i="4"/>
  <c r="H2819" i="4"/>
  <c r="I2819" i="4" s="1"/>
  <c r="F2819" i="4"/>
  <c r="G2819" i="4" s="1"/>
  <c r="D2819" i="4"/>
  <c r="E2819" i="4" s="1"/>
  <c r="B2819" i="4"/>
  <c r="C2819" i="4" s="1"/>
  <c r="Q2818" i="4"/>
  <c r="H2818" i="4"/>
  <c r="I2818" i="4" s="1"/>
  <c r="F2818" i="4"/>
  <c r="G2818" i="4" s="1"/>
  <c r="D2818" i="4"/>
  <c r="E2818" i="4" s="1"/>
  <c r="B2818" i="4"/>
  <c r="C2818" i="4" s="1"/>
  <c r="Q2817" i="4"/>
  <c r="H2817" i="4"/>
  <c r="I2817" i="4" s="1"/>
  <c r="F2817" i="4"/>
  <c r="G2817" i="4" s="1"/>
  <c r="D2817" i="4"/>
  <c r="E2817" i="4" s="1"/>
  <c r="B2817" i="4"/>
  <c r="C2817" i="4" s="1"/>
  <c r="Q2816" i="4"/>
  <c r="H2816" i="4"/>
  <c r="I2816" i="4" s="1"/>
  <c r="F2816" i="4"/>
  <c r="G2816" i="4" s="1"/>
  <c r="D2816" i="4"/>
  <c r="E2816" i="4" s="1"/>
  <c r="B2816" i="4"/>
  <c r="C2816" i="4" s="1"/>
  <c r="Q2815" i="4"/>
  <c r="H2815" i="4"/>
  <c r="I2815" i="4" s="1"/>
  <c r="F2815" i="4"/>
  <c r="G2815" i="4" s="1"/>
  <c r="D2815" i="4"/>
  <c r="E2815" i="4" s="1"/>
  <c r="B2815" i="4"/>
  <c r="C2815" i="4" s="1"/>
  <c r="Q2814" i="4"/>
  <c r="H2814" i="4"/>
  <c r="I2814" i="4" s="1"/>
  <c r="F2814" i="4"/>
  <c r="G2814" i="4" s="1"/>
  <c r="D2814" i="4"/>
  <c r="E2814" i="4" s="1"/>
  <c r="B2814" i="4"/>
  <c r="C2814" i="4" s="1"/>
  <c r="Q2813" i="4"/>
  <c r="H2813" i="4"/>
  <c r="I2813" i="4" s="1"/>
  <c r="F2813" i="4"/>
  <c r="G2813" i="4" s="1"/>
  <c r="E2813" i="4"/>
  <c r="D2813" i="4"/>
  <c r="B2813" i="4"/>
  <c r="C2813" i="4" s="1"/>
  <c r="Q2812" i="4"/>
  <c r="H2812" i="4"/>
  <c r="I2812" i="4" s="1"/>
  <c r="F2812" i="4"/>
  <c r="G2812" i="4" s="1"/>
  <c r="D2812" i="4"/>
  <c r="E2812" i="4" s="1"/>
  <c r="B2812" i="4"/>
  <c r="C2812" i="4" s="1"/>
  <c r="Q2811" i="4"/>
  <c r="H2811" i="4"/>
  <c r="I2811" i="4" s="1"/>
  <c r="F2811" i="4"/>
  <c r="G2811" i="4" s="1"/>
  <c r="D2811" i="4"/>
  <c r="E2811" i="4" s="1"/>
  <c r="B2811" i="4"/>
  <c r="C2811" i="4" s="1"/>
  <c r="Q2810" i="4"/>
  <c r="H2810" i="4"/>
  <c r="I2810" i="4" s="1"/>
  <c r="F2810" i="4"/>
  <c r="G2810" i="4" s="1"/>
  <c r="D2810" i="4"/>
  <c r="E2810" i="4" s="1"/>
  <c r="B2810" i="4"/>
  <c r="C2810" i="4" s="1"/>
  <c r="Q2809" i="4"/>
  <c r="H2809" i="4"/>
  <c r="I2809" i="4" s="1"/>
  <c r="F2809" i="4"/>
  <c r="G2809" i="4" s="1"/>
  <c r="D2809" i="4"/>
  <c r="E2809" i="4" s="1"/>
  <c r="B2809" i="4"/>
  <c r="C2809" i="4" s="1"/>
  <c r="Q2808" i="4"/>
  <c r="H2808" i="4"/>
  <c r="I2808" i="4" s="1"/>
  <c r="F2808" i="4"/>
  <c r="G2808" i="4" s="1"/>
  <c r="D2808" i="4"/>
  <c r="E2808" i="4" s="1"/>
  <c r="B2808" i="4"/>
  <c r="C2808" i="4" s="1"/>
  <c r="Q2807" i="4"/>
  <c r="H2807" i="4"/>
  <c r="I2807" i="4" s="1"/>
  <c r="F2807" i="4"/>
  <c r="G2807" i="4" s="1"/>
  <c r="D2807" i="4"/>
  <c r="E2807" i="4" s="1"/>
  <c r="B2807" i="4"/>
  <c r="C2807" i="4" s="1"/>
  <c r="Q2806" i="4"/>
  <c r="H2806" i="4"/>
  <c r="I2806" i="4" s="1"/>
  <c r="F2806" i="4"/>
  <c r="G2806" i="4" s="1"/>
  <c r="D2806" i="4"/>
  <c r="E2806" i="4" s="1"/>
  <c r="B2806" i="4"/>
  <c r="C2806" i="4" s="1"/>
  <c r="Q2805" i="4"/>
  <c r="H2805" i="4"/>
  <c r="I2805" i="4" s="1"/>
  <c r="F2805" i="4"/>
  <c r="G2805" i="4" s="1"/>
  <c r="D2805" i="4"/>
  <c r="E2805" i="4" s="1"/>
  <c r="B2805" i="4"/>
  <c r="C2805" i="4" s="1"/>
  <c r="Q2804" i="4"/>
  <c r="H2804" i="4"/>
  <c r="I2804" i="4" s="1"/>
  <c r="F2804" i="4"/>
  <c r="G2804" i="4" s="1"/>
  <c r="D2804" i="4"/>
  <c r="E2804" i="4" s="1"/>
  <c r="B2804" i="4"/>
  <c r="C2804" i="4" s="1"/>
  <c r="Q2803" i="4"/>
  <c r="H2803" i="4"/>
  <c r="I2803" i="4" s="1"/>
  <c r="F2803" i="4"/>
  <c r="G2803" i="4" s="1"/>
  <c r="E2803" i="4"/>
  <c r="D2803" i="4"/>
  <c r="B2803" i="4"/>
  <c r="C2803" i="4" s="1"/>
  <c r="Q2802" i="4"/>
  <c r="H2802" i="4"/>
  <c r="I2802" i="4" s="1"/>
  <c r="F2802" i="4"/>
  <c r="G2802" i="4" s="1"/>
  <c r="D2802" i="4"/>
  <c r="E2802" i="4" s="1"/>
  <c r="B2802" i="4"/>
  <c r="C2802" i="4" s="1"/>
  <c r="Q2801" i="4"/>
  <c r="H2801" i="4"/>
  <c r="I2801" i="4" s="1"/>
  <c r="F2801" i="4"/>
  <c r="G2801" i="4" s="1"/>
  <c r="D2801" i="4"/>
  <c r="E2801" i="4" s="1"/>
  <c r="B2801" i="4"/>
  <c r="C2801" i="4" s="1"/>
  <c r="Q2800" i="4"/>
  <c r="H2800" i="4"/>
  <c r="I2800" i="4" s="1"/>
  <c r="F2800" i="4"/>
  <c r="G2800" i="4" s="1"/>
  <c r="D2800" i="4"/>
  <c r="E2800" i="4" s="1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D2796" i="4"/>
  <c r="E2796" i="4" s="1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F2794" i="4"/>
  <c r="G2794" i="4" s="1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D2792" i="4"/>
  <c r="E2792" i="4" s="1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D2788" i="4"/>
  <c r="E2788" i="4" s="1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F2786" i="4"/>
  <c r="G2786" i="4" s="1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D2784" i="4"/>
  <c r="E2784" i="4" s="1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D2780" i="4"/>
  <c r="E2780" i="4" s="1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F2778" i="4"/>
  <c r="G2778" i="4" s="1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D2776" i="4"/>
  <c r="E2776" i="4" s="1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D2772" i="4"/>
  <c r="E2772" i="4" s="1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E2768" i="4"/>
  <c r="D2768" i="4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E2764" i="4"/>
  <c r="D2764" i="4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F2762" i="4"/>
  <c r="G2762" i="4" s="1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D2760" i="4"/>
  <c r="E2760" i="4" s="1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D2756" i="4"/>
  <c r="E2756" i="4" s="1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F2754" i="4"/>
  <c r="G2754" i="4" s="1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D2752" i="4"/>
  <c r="E2752" i="4" s="1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D2748" i="4"/>
  <c r="E2748" i="4" s="1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F2746" i="4"/>
  <c r="G2746" i="4" s="1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D2744" i="4"/>
  <c r="E2744" i="4" s="1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B2742" i="4"/>
  <c r="C2742" i="4" s="1"/>
  <c r="Q2741" i="4"/>
  <c r="H2741" i="4"/>
  <c r="I2741" i="4" s="1"/>
  <c r="F2741" i="4"/>
  <c r="G2741" i="4" s="1"/>
  <c r="D2741" i="4"/>
  <c r="E2741" i="4" s="1"/>
  <c r="B2741" i="4"/>
  <c r="C2741" i="4" s="1"/>
  <c r="Q2740" i="4"/>
  <c r="H2740" i="4"/>
  <c r="I2740" i="4" s="1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B2738" i="4"/>
  <c r="C2738" i="4" s="1"/>
  <c r="Q2737" i="4"/>
  <c r="H2737" i="4"/>
  <c r="I2737" i="4" s="1"/>
  <c r="F2737" i="4"/>
  <c r="G2737" i="4" s="1"/>
  <c r="D2737" i="4"/>
  <c r="E2737" i="4" s="1"/>
  <c r="B2737" i="4"/>
  <c r="C2737" i="4" s="1"/>
  <c r="Q2736" i="4"/>
  <c r="H2736" i="4"/>
  <c r="I2736" i="4" s="1"/>
  <c r="F2736" i="4"/>
  <c r="G2736" i="4" s="1"/>
  <c r="D2736" i="4"/>
  <c r="E2736" i="4" s="1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B2734" i="4"/>
  <c r="C2734" i="4" s="1"/>
  <c r="Q2733" i="4"/>
  <c r="H2733" i="4"/>
  <c r="I2733" i="4" s="1"/>
  <c r="F2733" i="4"/>
  <c r="G2733" i="4" s="1"/>
  <c r="D2733" i="4"/>
  <c r="E2733" i="4" s="1"/>
  <c r="B2733" i="4"/>
  <c r="C2733" i="4" s="1"/>
  <c r="Q2732" i="4"/>
  <c r="H2732" i="4"/>
  <c r="I2732" i="4" s="1"/>
  <c r="F2732" i="4"/>
  <c r="G2732" i="4" s="1"/>
  <c r="D2732" i="4"/>
  <c r="E2732" i="4" s="1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B2730" i="4"/>
  <c r="C2730" i="4" s="1"/>
  <c r="Q2729" i="4"/>
  <c r="H2729" i="4"/>
  <c r="I2729" i="4" s="1"/>
  <c r="F2729" i="4"/>
  <c r="G2729" i="4" s="1"/>
  <c r="D2729" i="4"/>
  <c r="E2729" i="4" s="1"/>
  <c r="B2729" i="4"/>
  <c r="C2729" i="4" s="1"/>
  <c r="Q2728" i="4"/>
  <c r="H2728" i="4"/>
  <c r="I2728" i="4" s="1"/>
  <c r="G2728" i="4"/>
  <c r="F2728" i="4"/>
  <c r="D2728" i="4"/>
  <c r="E2728" i="4" s="1"/>
  <c r="B2728" i="4"/>
  <c r="C2728" i="4" s="1"/>
  <c r="Q2727" i="4"/>
  <c r="H2727" i="4"/>
  <c r="I2727" i="4" s="1"/>
  <c r="F2727" i="4"/>
  <c r="G2727" i="4" s="1"/>
  <c r="D2727" i="4"/>
  <c r="E2727" i="4" s="1"/>
  <c r="B2727" i="4"/>
  <c r="C2727" i="4" s="1"/>
  <c r="Q2726" i="4"/>
  <c r="H2726" i="4"/>
  <c r="I2726" i="4" s="1"/>
  <c r="F2726" i="4"/>
  <c r="G2726" i="4" s="1"/>
  <c r="D2726" i="4"/>
  <c r="E2726" i="4" s="1"/>
  <c r="B2726" i="4"/>
  <c r="C2726" i="4" s="1"/>
  <c r="Q2725" i="4"/>
  <c r="H2725" i="4"/>
  <c r="I2725" i="4" s="1"/>
  <c r="F2725" i="4"/>
  <c r="G2725" i="4" s="1"/>
  <c r="D2725" i="4"/>
  <c r="E2725" i="4" s="1"/>
  <c r="B2725" i="4"/>
  <c r="C2725" i="4" s="1"/>
  <c r="Q2724" i="4"/>
  <c r="H2724" i="4"/>
  <c r="I2724" i="4" s="1"/>
  <c r="F2724" i="4"/>
  <c r="G2724" i="4" s="1"/>
  <c r="D2724" i="4"/>
  <c r="E2724" i="4" s="1"/>
  <c r="B2724" i="4"/>
  <c r="C2724" i="4" s="1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B2722" i="4"/>
  <c r="C2722" i="4" s="1"/>
  <c r="Q2721" i="4"/>
  <c r="H2721" i="4"/>
  <c r="I2721" i="4" s="1"/>
  <c r="F2721" i="4"/>
  <c r="G2721" i="4" s="1"/>
  <c r="D2721" i="4"/>
  <c r="E2721" i="4" s="1"/>
  <c r="B2721" i="4"/>
  <c r="C2721" i="4" s="1"/>
  <c r="Q2720" i="4"/>
  <c r="H2720" i="4"/>
  <c r="I2720" i="4" s="1"/>
  <c r="F2720" i="4"/>
  <c r="G2720" i="4" s="1"/>
  <c r="D2720" i="4"/>
  <c r="E2720" i="4" s="1"/>
  <c r="B2720" i="4"/>
  <c r="C2720" i="4" s="1"/>
  <c r="Q2719" i="4"/>
  <c r="H2719" i="4"/>
  <c r="I2719" i="4" s="1"/>
  <c r="F2719" i="4"/>
  <c r="G2719" i="4" s="1"/>
  <c r="D2719" i="4"/>
  <c r="E2719" i="4" s="1"/>
  <c r="B2719" i="4"/>
  <c r="C2719" i="4" s="1"/>
  <c r="Q2718" i="4"/>
  <c r="H2718" i="4"/>
  <c r="I2718" i="4" s="1"/>
  <c r="F2718" i="4"/>
  <c r="G2718" i="4" s="1"/>
  <c r="D2718" i="4"/>
  <c r="E2718" i="4" s="1"/>
  <c r="B2718" i="4"/>
  <c r="C2718" i="4" s="1"/>
  <c r="Q2717" i="4"/>
  <c r="H2717" i="4"/>
  <c r="I2717" i="4" s="1"/>
  <c r="F2717" i="4"/>
  <c r="G2717" i="4" s="1"/>
  <c r="D2717" i="4"/>
  <c r="E2717" i="4" s="1"/>
  <c r="B2717" i="4"/>
  <c r="C2717" i="4" s="1"/>
  <c r="Q2716" i="4"/>
  <c r="H2716" i="4"/>
  <c r="I2716" i="4" s="1"/>
  <c r="F2716" i="4"/>
  <c r="G2716" i="4" s="1"/>
  <c r="D2716" i="4"/>
  <c r="E2716" i="4" s="1"/>
  <c r="B2716" i="4"/>
  <c r="C2716" i="4" s="1"/>
  <c r="Q2715" i="4"/>
  <c r="H2715" i="4"/>
  <c r="I2715" i="4" s="1"/>
  <c r="F2715" i="4"/>
  <c r="G2715" i="4" s="1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B2714" i="4"/>
  <c r="C2714" i="4" s="1"/>
  <c r="Q2713" i="4"/>
  <c r="H2713" i="4"/>
  <c r="I2713" i="4" s="1"/>
  <c r="F2713" i="4"/>
  <c r="G2713" i="4" s="1"/>
  <c r="D2713" i="4"/>
  <c r="E2713" i="4" s="1"/>
  <c r="B2713" i="4"/>
  <c r="C2713" i="4" s="1"/>
  <c r="Q2712" i="4"/>
  <c r="H2712" i="4"/>
  <c r="I2712" i="4" s="1"/>
  <c r="F2712" i="4"/>
  <c r="G2712" i="4" s="1"/>
  <c r="E2712" i="4"/>
  <c r="D2712" i="4"/>
  <c r="B2712" i="4"/>
  <c r="C2712" i="4" s="1"/>
  <c r="Q2711" i="4"/>
  <c r="H2711" i="4"/>
  <c r="I2711" i="4" s="1"/>
  <c r="F2711" i="4"/>
  <c r="G2711" i="4" s="1"/>
  <c r="D2711" i="4"/>
  <c r="E2711" i="4" s="1"/>
  <c r="B2711" i="4"/>
  <c r="C2711" i="4" s="1"/>
  <c r="Q2710" i="4"/>
  <c r="H2710" i="4"/>
  <c r="I2710" i="4" s="1"/>
  <c r="F2710" i="4"/>
  <c r="G2710" i="4" s="1"/>
  <c r="D2710" i="4"/>
  <c r="E2710" i="4" s="1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B2708" i="4"/>
  <c r="C2708" i="4" s="1"/>
  <c r="Q2707" i="4"/>
  <c r="H2707" i="4"/>
  <c r="I2707" i="4" s="1"/>
  <c r="F2707" i="4"/>
  <c r="G2707" i="4" s="1"/>
  <c r="D2707" i="4"/>
  <c r="E2707" i="4" s="1"/>
  <c r="B2707" i="4"/>
  <c r="C2707" i="4" s="1"/>
  <c r="Q2706" i="4"/>
  <c r="H2706" i="4"/>
  <c r="I2706" i="4" s="1"/>
  <c r="F2706" i="4"/>
  <c r="G2706" i="4" s="1"/>
  <c r="D2706" i="4"/>
  <c r="E2706" i="4" s="1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B2704" i="4"/>
  <c r="C2704" i="4" s="1"/>
  <c r="Q2703" i="4"/>
  <c r="H2703" i="4"/>
  <c r="I2703" i="4" s="1"/>
  <c r="F2703" i="4"/>
  <c r="G2703" i="4" s="1"/>
  <c r="D2703" i="4"/>
  <c r="E2703" i="4" s="1"/>
  <c r="B2703" i="4"/>
  <c r="C2703" i="4" s="1"/>
  <c r="Q2702" i="4"/>
  <c r="H2702" i="4"/>
  <c r="I2702" i="4" s="1"/>
  <c r="F2702" i="4"/>
  <c r="G2702" i="4" s="1"/>
  <c r="E2702" i="4"/>
  <c r="D2702" i="4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B2700" i="4"/>
  <c r="C2700" i="4" s="1"/>
  <c r="Q2699" i="4"/>
  <c r="H2699" i="4"/>
  <c r="I2699" i="4" s="1"/>
  <c r="F2699" i="4"/>
  <c r="G2699" i="4" s="1"/>
  <c r="D2699" i="4"/>
  <c r="E2699" i="4" s="1"/>
  <c r="B2699" i="4"/>
  <c r="C2699" i="4" s="1"/>
  <c r="Q2698" i="4"/>
  <c r="H2698" i="4"/>
  <c r="I2698" i="4" s="1"/>
  <c r="F2698" i="4"/>
  <c r="G2698" i="4" s="1"/>
  <c r="D2698" i="4"/>
  <c r="E2698" i="4" s="1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B2696" i="4"/>
  <c r="C2696" i="4" s="1"/>
  <c r="Q2695" i="4"/>
  <c r="H2695" i="4"/>
  <c r="I2695" i="4" s="1"/>
  <c r="F2695" i="4"/>
  <c r="G2695" i="4" s="1"/>
  <c r="D2695" i="4"/>
  <c r="E2695" i="4" s="1"/>
  <c r="B2695" i="4"/>
  <c r="C2695" i="4" s="1"/>
  <c r="Q2694" i="4"/>
  <c r="H2694" i="4"/>
  <c r="I2694" i="4" s="1"/>
  <c r="F2694" i="4"/>
  <c r="G2694" i="4" s="1"/>
  <c r="D2694" i="4"/>
  <c r="E2694" i="4" s="1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B2692" i="4"/>
  <c r="C2692" i="4" s="1"/>
  <c r="Q2691" i="4"/>
  <c r="H2691" i="4"/>
  <c r="I2691" i="4" s="1"/>
  <c r="F2691" i="4"/>
  <c r="G2691" i="4" s="1"/>
  <c r="D2691" i="4"/>
  <c r="E2691" i="4" s="1"/>
  <c r="B2691" i="4"/>
  <c r="C2691" i="4" s="1"/>
  <c r="Q2690" i="4"/>
  <c r="H2690" i="4"/>
  <c r="I2690" i="4" s="1"/>
  <c r="F2690" i="4"/>
  <c r="G2690" i="4" s="1"/>
  <c r="D2690" i="4"/>
  <c r="E2690" i="4" s="1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F2688" i="4"/>
  <c r="G2688" i="4" s="1"/>
  <c r="D2688" i="4"/>
  <c r="E2688" i="4" s="1"/>
  <c r="B2688" i="4"/>
  <c r="C2688" i="4" s="1"/>
  <c r="Q2687" i="4"/>
  <c r="H2687" i="4"/>
  <c r="I2687" i="4" s="1"/>
  <c r="F2687" i="4"/>
  <c r="G2687" i="4" s="1"/>
  <c r="D2687" i="4"/>
  <c r="E2687" i="4" s="1"/>
  <c r="B2687" i="4"/>
  <c r="C2687" i="4" s="1"/>
  <c r="Q2686" i="4"/>
  <c r="H2686" i="4"/>
  <c r="I2686" i="4" s="1"/>
  <c r="F2686" i="4"/>
  <c r="G2686" i="4" s="1"/>
  <c r="D2686" i="4"/>
  <c r="E2686" i="4" s="1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F2684" i="4"/>
  <c r="G2684" i="4" s="1"/>
  <c r="D2684" i="4"/>
  <c r="E2684" i="4" s="1"/>
  <c r="B2684" i="4"/>
  <c r="C2684" i="4" s="1"/>
  <c r="Q2683" i="4"/>
  <c r="H2683" i="4"/>
  <c r="I2683" i="4" s="1"/>
  <c r="F2683" i="4"/>
  <c r="G2683" i="4" s="1"/>
  <c r="D2683" i="4"/>
  <c r="E2683" i="4" s="1"/>
  <c r="B2683" i="4"/>
  <c r="C2683" i="4" s="1"/>
  <c r="Q2682" i="4"/>
  <c r="H2682" i="4"/>
  <c r="I2682" i="4" s="1"/>
  <c r="F2682" i="4"/>
  <c r="G2682" i="4" s="1"/>
  <c r="D2682" i="4"/>
  <c r="E2682" i="4" s="1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F2680" i="4"/>
  <c r="G2680" i="4" s="1"/>
  <c r="D2680" i="4"/>
  <c r="E2680" i="4" s="1"/>
  <c r="B2680" i="4"/>
  <c r="C2680" i="4" s="1"/>
  <c r="Q2679" i="4"/>
  <c r="H2679" i="4"/>
  <c r="I2679" i="4" s="1"/>
  <c r="F2679" i="4"/>
  <c r="G2679" i="4" s="1"/>
  <c r="D2679" i="4"/>
  <c r="E2679" i="4" s="1"/>
  <c r="B2679" i="4"/>
  <c r="C2679" i="4" s="1"/>
  <c r="Q2678" i="4"/>
  <c r="H2678" i="4"/>
  <c r="I2678" i="4" s="1"/>
  <c r="F2678" i="4"/>
  <c r="G2678" i="4" s="1"/>
  <c r="D2678" i="4"/>
  <c r="E2678" i="4" s="1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F2676" i="4"/>
  <c r="G2676" i="4" s="1"/>
  <c r="D2676" i="4"/>
  <c r="E2676" i="4" s="1"/>
  <c r="B2676" i="4"/>
  <c r="C2676" i="4" s="1"/>
  <c r="Q2675" i="4"/>
  <c r="H2675" i="4"/>
  <c r="I2675" i="4" s="1"/>
  <c r="F2675" i="4"/>
  <c r="G2675" i="4" s="1"/>
  <c r="D2675" i="4"/>
  <c r="E2675" i="4" s="1"/>
  <c r="B2675" i="4"/>
  <c r="C2675" i="4" s="1"/>
  <c r="Q2674" i="4"/>
  <c r="H2674" i="4"/>
  <c r="I2674" i="4" s="1"/>
  <c r="F2674" i="4"/>
  <c r="G2674" i="4" s="1"/>
  <c r="D2674" i="4"/>
  <c r="E2674" i="4" s="1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F2672" i="4"/>
  <c r="G2672" i="4" s="1"/>
  <c r="D2672" i="4"/>
  <c r="E2672" i="4" s="1"/>
  <c r="B2672" i="4"/>
  <c r="C2672" i="4" s="1"/>
  <c r="Q2671" i="4"/>
  <c r="H2671" i="4"/>
  <c r="I2671" i="4" s="1"/>
  <c r="F2671" i="4"/>
  <c r="G2671" i="4" s="1"/>
  <c r="D2671" i="4"/>
  <c r="E2671" i="4" s="1"/>
  <c r="B2671" i="4"/>
  <c r="C2671" i="4" s="1"/>
  <c r="Q2670" i="4"/>
  <c r="H2670" i="4"/>
  <c r="I2670" i="4" s="1"/>
  <c r="F2670" i="4"/>
  <c r="G2670" i="4" s="1"/>
  <c r="D2670" i="4"/>
  <c r="E2670" i="4" s="1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F2668" i="4"/>
  <c r="G2668" i="4" s="1"/>
  <c r="D2668" i="4"/>
  <c r="E2668" i="4" s="1"/>
  <c r="B2668" i="4"/>
  <c r="C2668" i="4" s="1"/>
  <c r="Q2667" i="4"/>
  <c r="H2667" i="4"/>
  <c r="I2667" i="4" s="1"/>
  <c r="F2667" i="4"/>
  <c r="G2667" i="4" s="1"/>
  <c r="D2667" i="4"/>
  <c r="E2667" i="4" s="1"/>
  <c r="B2667" i="4"/>
  <c r="C2667" i="4" s="1"/>
  <c r="Q2666" i="4"/>
  <c r="H2666" i="4"/>
  <c r="I2666" i="4" s="1"/>
  <c r="F2666" i="4"/>
  <c r="G2666" i="4" s="1"/>
  <c r="D2666" i="4"/>
  <c r="E2666" i="4" s="1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F2664" i="4"/>
  <c r="G2664" i="4" s="1"/>
  <c r="D2664" i="4"/>
  <c r="E2664" i="4" s="1"/>
  <c r="B2664" i="4"/>
  <c r="C2664" i="4" s="1"/>
  <c r="Q2663" i="4"/>
  <c r="H2663" i="4"/>
  <c r="I2663" i="4" s="1"/>
  <c r="F2663" i="4"/>
  <c r="G2663" i="4" s="1"/>
  <c r="D2663" i="4"/>
  <c r="E2663" i="4" s="1"/>
  <c r="B2663" i="4"/>
  <c r="C2663" i="4" s="1"/>
  <c r="Q2662" i="4"/>
  <c r="H2662" i="4"/>
  <c r="I2662" i="4" s="1"/>
  <c r="F2662" i="4"/>
  <c r="G2662" i="4" s="1"/>
  <c r="D2662" i="4"/>
  <c r="E2662" i="4" s="1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G2660" i="4"/>
  <c r="F2660" i="4"/>
  <c r="D2660" i="4"/>
  <c r="E2660" i="4" s="1"/>
  <c r="B2660" i="4"/>
  <c r="C2660" i="4" s="1"/>
  <c r="Q2659" i="4"/>
  <c r="H2659" i="4"/>
  <c r="I2659" i="4" s="1"/>
  <c r="F2659" i="4"/>
  <c r="G2659" i="4" s="1"/>
  <c r="D2659" i="4"/>
  <c r="E2659" i="4" s="1"/>
  <c r="B2659" i="4"/>
  <c r="C2659" i="4" s="1"/>
  <c r="Q2658" i="4"/>
  <c r="H2658" i="4"/>
  <c r="I2658" i="4" s="1"/>
  <c r="F2658" i="4"/>
  <c r="G2658" i="4" s="1"/>
  <c r="D2658" i="4"/>
  <c r="E2658" i="4" s="1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F2656" i="4"/>
  <c r="G2656" i="4" s="1"/>
  <c r="D2656" i="4"/>
  <c r="E2656" i="4" s="1"/>
  <c r="B2656" i="4"/>
  <c r="C2656" i="4" s="1"/>
  <c r="Q2655" i="4"/>
  <c r="H2655" i="4"/>
  <c r="I2655" i="4" s="1"/>
  <c r="F2655" i="4"/>
  <c r="G2655" i="4" s="1"/>
  <c r="D2655" i="4"/>
  <c r="E2655" i="4" s="1"/>
  <c r="B2655" i="4"/>
  <c r="C2655" i="4" s="1"/>
  <c r="Q2654" i="4"/>
  <c r="H2654" i="4"/>
  <c r="I2654" i="4" s="1"/>
  <c r="F2654" i="4"/>
  <c r="G2654" i="4" s="1"/>
  <c r="D2654" i="4"/>
  <c r="E2654" i="4" s="1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F2652" i="4"/>
  <c r="G2652" i="4" s="1"/>
  <c r="D2652" i="4"/>
  <c r="E2652" i="4" s="1"/>
  <c r="B2652" i="4"/>
  <c r="C2652" i="4" s="1"/>
  <c r="Q2651" i="4"/>
  <c r="H2651" i="4"/>
  <c r="I2651" i="4" s="1"/>
  <c r="F2651" i="4"/>
  <c r="G2651" i="4" s="1"/>
  <c r="D2651" i="4"/>
  <c r="E2651" i="4" s="1"/>
  <c r="B2651" i="4"/>
  <c r="C2651" i="4" s="1"/>
  <c r="Q2650" i="4"/>
  <c r="H2650" i="4"/>
  <c r="I2650" i="4" s="1"/>
  <c r="F2650" i="4"/>
  <c r="G2650" i="4" s="1"/>
  <c r="D2650" i="4"/>
  <c r="E2650" i="4" s="1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B2648" i="4"/>
  <c r="C2648" i="4" s="1"/>
  <c r="Q2647" i="4"/>
  <c r="H2647" i="4"/>
  <c r="I2647" i="4" s="1"/>
  <c r="F2647" i="4"/>
  <c r="G2647" i="4" s="1"/>
  <c r="D2647" i="4"/>
  <c r="E2647" i="4" s="1"/>
  <c r="B2647" i="4"/>
  <c r="C2647" i="4" s="1"/>
  <c r="Q2646" i="4"/>
  <c r="H2646" i="4"/>
  <c r="I2646" i="4" s="1"/>
  <c r="F2646" i="4"/>
  <c r="G2646" i="4" s="1"/>
  <c r="D2646" i="4"/>
  <c r="E2646" i="4" s="1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F2644" i="4"/>
  <c r="G2644" i="4" s="1"/>
  <c r="D2644" i="4"/>
  <c r="E2644" i="4" s="1"/>
  <c r="B2644" i="4"/>
  <c r="C2644" i="4" s="1"/>
  <c r="Q2643" i="4"/>
  <c r="H2643" i="4"/>
  <c r="I2643" i="4" s="1"/>
  <c r="F2643" i="4"/>
  <c r="G2643" i="4" s="1"/>
  <c r="D2643" i="4"/>
  <c r="E2643" i="4" s="1"/>
  <c r="B2643" i="4"/>
  <c r="C2643" i="4" s="1"/>
  <c r="Q2642" i="4"/>
  <c r="H2642" i="4"/>
  <c r="I2642" i="4" s="1"/>
  <c r="F2642" i="4"/>
  <c r="G2642" i="4" s="1"/>
  <c r="D2642" i="4"/>
  <c r="E2642" i="4" s="1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F2640" i="4"/>
  <c r="G2640" i="4" s="1"/>
  <c r="D2640" i="4"/>
  <c r="E2640" i="4" s="1"/>
  <c r="B2640" i="4"/>
  <c r="C2640" i="4" s="1"/>
  <c r="Q2639" i="4"/>
  <c r="H2639" i="4"/>
  <c r="I2639" i="4" s="1"/>
  <c r="F2639" i="4"/>
  <c r="G2639" i="4" s="1"/>
  <c r="D2639" i="4"/>
  <c r="E2639" i="4" s="1"/>
  <c r="B2639" i="4"/>
  <c r="C2639" i="4" s="1"/>
  <c r="Q2638" i="4"/>
  <c r="H2638" i="4"/>
  <c r="I2638" i="4" s="1"/>
  <c r="F2638" i="4"/>
  <c r="G2638" i="4" s="1"/>
  <c r="D2638" i="4"/>
  <c r="E2638" i="4" s="1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F2636" i="4"/>
  <c r="G2636" i="4" s="1"/>
  <c r="D2636" i="4"/>
  <c r="E2636" i="4" s="1"/>
  <c r="B2636" i="4"/>
  <c r="C2636" i="4" s="1"/>
  <c r="Q2635" i="4"/>
  <c r="H2635" i="4"/>
  <c r="I2635" i="4" s="1"/>
  <c r="F2635" i="4"/>
  <c r="G2635" i="4" s="1"/>
  <c r="D2635" i="4"/>
  <c r="E2635" i="4" s="1"/>
  <c r="B2635" i="4"/>
  <c r="C2635" i="4" s="1"/>
  <c r="Q2634" i="4"/>
  <c r="H2634" i="4"/>
  <c r="I2634" i="4" s="1"/>
  <c r="F2634" i="4"/>
  <c r="G2634" i="4" s="1"/>
  <c r="D2634" i="4"/>
  <c r="E2634" i="4" s="1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F2632" i="4"/>
  <c r="G2632" i="4" s="1"/>
  <c r="D2632" i="4"/>
  <c r="E2632" i="4" s="1"/>
  <c r="B2632" i="4"/>
  <c r="C2632" i="4" s="1"/>
  <c r="Q2631" i="4"/>
  <c r="H2631" i="4"/>
  <c r="I2631" i="4" s="1"/>
  <c r="F2631" i="4"/>
  <c r="G2631" i="4" s="1"/>
  <c r="D2631" i="4"/>
  <c r="E2631" i="4" s="1"/>
  <c r="B2631" i="4"/>
  <c r="C2631" i="4" s="1"/>
  <c r="Q2630" i="4"/>
  <c r="H2630" i="4"/>
  <c r="I2630" i="4" s="1"/>
  <c r="F2630" i="4"/>
  <c r="G2630" i="4" s="1"/>
  <c r="D2630" i="4"/>
  <c r="E2630" i="4" s="1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F2628" i="4"/>
  <c r="G2628" i="4" s="1"/>
  <c r="D2628" i="4"/>
  <c r="E2628" i="4" s="1"/>
  <c r="B2628" i="4"/>
  <c r="C2628" i="4" s="1"/>
  <c r="Q2627" i="4"/>
  <c r="H2627" i="4"/>
  <c r="I2627" i="4" s="1"/>
  <c r="F2627" i="4"/>
  <c r="G2627" i="4" s="1"/>
  <c r="D2627" i="4"/>
  <c r="E2627" i="4" s="1"/>
  <c r="B2627" i="4"/>
  <c r="C2627" i="4" s="1"/>
  <c r="Q2626" i="4"/>
  <c r="H2626" i="4"/>
  <c r="I2626" i="4" s="1"/>
  <c r="F2626" i="4"/>
  <c r="G2626" i="4" s="1"/>
  <c r="D2626" i="4"/>
  <c r="E2626" i="4" s="1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G2624" i="4"/>
  <c r="F2624" i="4"/>
  <c r="D2624" i="4"/>
  <c r="E2624" i="4" s="1"/>
  <c r="B2624" i="4"/>
  <c r="C2624" i="4" s="1"/>
  <c r="Q2623" i="4"/>
  <c r="H2623" i="4"/>
  <c r="I2623" i="4" s="1"/>
  <c r="F2623" i="4"/>
  <c r="G2623" i="4" s="1"/>
  <c r="D2623" i="4"/>
  <c r="E2623" i="4" s="1"/>
  <c r="B2623" i="4"/>
  <c r="C2623" i="4" s="1"/>
  <c r="Q2622" i="4"/>
  <c r="H2622" i="4"/>
  <c r="I2622" i="4" s="1"/>
  <c r="F2622" i="4"/>
  <c r="G2622" i="4" s="1"/>
  <c r="D2622" i="4"/>
  <c r="E2622" i="4" s="1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G2620" i="4"/>
  <c r="F2620" i="4"/>
  <c r="D2620" i="4"/>
  <c r="E2620" i="4" s="1"/>
  <c r="B2620" i="4"/>
  <c r="C2620" i="4" s="1"/>
  <c r="Q2619" i="4"/>
  <c r="H2619" i="4"/>
  <c r="I2619" i="4" s="1"/>
  <c r="F2619" i="4"/>
  <c r="G2619" i="4" s="1"/>
  <c r="D2619" i="4"/>
  <c r="E2619" i="4" s="1"/>
  <c r="B2619" i="4"/>
  <c r="C2619" i="4" s="1"/>
  <c r="Q2618" i="4"/>
  <c r="H2618" i="4"/>
  <c r="I2618" i="4" s="1"/>
  <c r="F2618" i="4"/>
  <c r="G2618" i="4" s="1"/>
  <c r="D2618" i="4"/>
  <c r="E2618" i="4" s="1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F2616" i="4"/>
  <c r="G2616" i="4" s="1"/>
  <c r="D2616" i="4"/>
  <c r="E2616" i="4" s="1"/>
  <c r="B2616" i="4"/>
  <c r="C2616" i="4" s="1"/>
  <c r="Q2615" i="4"/>
  <c r="H2615" i="4"/>
  <c r="I2615" i="4" s="1"/>
  <c r="F2615" i="4"/>
  <c r="G2615" i="4" s="1"/>
  <c r="D2615" i="4"/>
  <c r="E2615" i="4" s="1"/>
  <c r="B2615" i="4"/>
  <c r="C2615" i="4" s="1"/>
  <c r="Q2614" i="4"/>
  <c r="H2614" i="4"/>
  <c r="I2614" i="4" s="1"/>
  <c r="F2614" i="4"/>
  <c r="G2614" i="4" s="1"/>
  <c r="D2614" i="4"/>
  <c r="E2614" i="4" s="1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F2612" i="4"/>
  <c r="G2612" i="4" s="1"/>
  <c r="D2612" i="4"/>
  <c r="E2612" i="4" s="1"/>
  <c r="B2612" i="4"/>
  <c r="C2612" i="4" s="1"/>
  <c r="Q2611" i="4"/>
  <c r="H2611" i="4"/>
  <c r="I2611" i="4" s="1"/>
  <c r="F2611" i="4"/>
  <c r="G2611" i="4" s="1"/>
  <c r="D2611" i="4"/>
  <c r="E2611" i="4" s="1"/>
  <c r="B2611" i="4"/>
  <c r="C2611" i="4" s="1"/>
  <c r="Q2610" i="4"/>
  <c r="H2610" i="4"/>
  <c r="I2610" i="4" s="1"/>
  <c r="F2610" i="4"/>
  <c r="G2610" i="4" s="1"/>
  <c r="D2610" i="4"/>
  <c r="E2610" i="4" s="1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F2608" i="4"/>
  <c r="G2608" i="4" s="1"/>
  <c r="D2608" i="4"/>
  <c r="E2608" i="4" s="1"/>
  <c r="B2608" i="4"/>
  <c r="C2608" i="4" s="1"/>
  <c r="Q2607" i="4"/>
  <c r="H2607" i="4"/>
  <c r="I2607" i="4" s="1"/>
  <c r="F2607" i="4"/>
  <c r="G2607" i="4" s="1"/>
  <c r="D2607" i="4"/>
  <c r="E2607" i="4" s="1"/>
  <c r="B2607" i="4"/>
  <c r="C2607" i="4" s="1"/>
  <c r="Q2606" i="4"/>
  <c r="H2606" i="4"/>
  <c r="I2606" i="4" s="1"/>
  <c r="F2606" i="4"/>
  <c r="G2606" i="4" s="1"/>
  <c r="D2606" i="4"/>
  <c r="E2606" i="4" s="1"/>
  <c r="B2606" i="4"/>
  <c r="C2606" i="4" s="1"/>
  <c r="Q2605" i="4"/>
  <c r="H2605" i="4"/>
  <c r="I2605" i="4" s="1"/>
  <c r="F2605" i="4"/>
  <c r="G2605" i="4" s="1"/>
  <c r="D2605" i="4"/>
  <c r="E2605" i="4" s="1"/>
  <c r="B2605" i="4"/>
  <c r="C2605" i="4" s="1"/>
  <c r="Q2604" i="4"/>
  <c r="H2604" i="4"/>
  <c r="I2604" i="4" s="1"/>
  <c r="F2604" i="4"/>
  <c r="G2604" i="4" s="1"/>
  <c r="E2604" i="4"/>
  <c r="D2604" i="4"/>
  <c r="B2604" i="4"/>
  <c r="C2604" i="4" s="1"/>
  <c r="Q2603" i="4"/>
  <c r="H2603" i="4"/>
  <c r="I2603" i="4" s="1"/>
  <c r="F2603" i="4"/>
  <c r="G2603" i="4" s="1"/>
  <c r="D2603" i="4"/>
  <c r="E2603" i="4" s="1"/>
  <c r="B2603" i="4"/>
  <c r="C2603" i="4" s="1"/>
  <c r="Q2602" i="4"/>
  <c r="H2602" i="4"/>
  <c r="I2602" i="4" s="1"/>
  <c r="F2602" i="4"/>
  <c r="G2602" i="4" s="1"/>
  <c r="D2602" i="4"/>
  <c r="E2602" i="4" s="1"/>
  <c r="B2602" i="4"/>
  <c r="C2602" i="4" s="1"/>
  <c r="Q2601" i="4"/>
  <c r="H2601" i="4"/>
  <c r="I2601" i="4" s="1"/>
  <c r="F2601" i="4"/>
  <c r="G2601" i="4" s="1"/>
  <c r="D2601" i="4"/>
  <c r="E2601" i="4" s="1"/>
  <c r="B2601" i="4"/>
  <c r="C2601" i="4" s="1"/>
  <c r="Q2600" i="4"/>
  <c r="H2600" i="4"/>
  <c r="I2600" i="4" s="1"/>
  <c r="F2600" i="4"/>
  <c r="G2600" i="4" s="1"/>
  <c r="D2600" i="4"/>
  <c r="E2600" i="4" s="1"/>
  <c r="B2600" i="4"/>
  <c r="C2600" i="4" s="1"/>
  <c r="Q2599" i="4"/>
  <c r="H2599" i="4"/>
  <c r="I2599" i="4" s="1"/>
  <c r="F2599" i="4"/>
  <c r="G2599" i="4" s="1"/>
  <c r="D2599" i="4"/>
  <c r="E2599" i="4" s="1"/>
  <c r="B2599" i="4"/>
  <c r="C2599" i="4" s="1"/>
  <c r="Q2598" i="4"/>
  <c r="H2598" i="4"/>
  <c r="I2598" i="4" s="1"/>
  <c r="F2598" i="4"/>
  <c r="G2598" i="4" s="1"/>
  <c r="D2598" i="4"/>
  <c r="E2598" i="4" s="1"/>
  <c r="B2598" i="4"/>
  <c r="C2598" i="4" s="1"/>
  <c r="Q2597" i="4"/>
  <c r="H2597" i="4"/>
  <c r="I2597" i="4" s="1"/>
  <c r="F2597" i="4"/>
  <c r="G2597" i="4" s="1"/>
  <c r="D2597" i="4"/>
  <c r="E2597" i="4" s="1"/>
  <c r="B2597" i="4"/>
  <c r="C2597" i="4" s="1"/>
  <c r="Q2596" i="4"/>
  <c r="H2596" i="4"/>
  <c r="I2596" i="4" s="1"/>
  <c r="F2596" i="4"/>
  <c r="G2596" i="4" s="1"/>
  <c r="E2596" i="4"/>
  <c r="D2596" i="4"/>
  <c r="B2596" i="4"/>
  <c r="C2596" i="4" s="1"/>
  <c r="Q2595" i="4"/>
  <c r="H2595" i="4"/>
  <c r="I2595" i="4" s="1"/>
  <c r="F2595" i="4"/>
  <c r="G2595" i="4" s="1"/>
  <c r="D2595" i="4"/>
  <c r="E2595" i="4" s="1"/>
  <c r="B2595" i="4"/>
  <c r="C2595" i="4" s="1"/>
  <c r="Q2594" i="4"/>
  <c r="H2594" i="4"/>
  <c r="I2594" i="4" s="1"/>
  <c r="F2594" i="4"/>
  <c r="G2594" i="4" s="1"/>
  <c r="D2594" i="4"/>
  <c r="E2594" i="4" s="1"/>
  <c r="B2594" i="4"/>
  <c r="C2594" i="4" s="1"/>
  <c r="Q2593" i="4"/>
  <c r="H2593" i="4"/>
  <c r="I2593" i="4" s="1"/>
  <c r="F2593" i="4"/>
  <c r="G2593" i="4" s="1"/>
  <c r="D2593" i="4"/>
  <c r="E2593" i="4" s="1"/>
  <c r="B2593" i="4"/>
  <c r="C2593" i="4" s="1"/>
  <c r="Q2592" i="4"/>
  <c r="H2592" i="4"/>
  <c r="I2592" i="4" s="1"/>
  <c r="F2592" i="4"/>
  <c r="G2592" i="4" s="1"/>
  <c r="D2592" i="4"/>
  <c r="E2592" i="4" s="1"/>
  <c r="B2592" i="4"/>
  <c r="C2592" i="4" s="1"/>
  <c r="Q2591" i="4"/>
  <c r="H2591" i="4"/>
  <c r="I2591" i="4" s="1"/>
  <c r="F2591" i="4"/>
  <c r="G2591" i="4" s="1"/>
  <c r="D2591" i="4"/>
  <c r="E2591" i="4" s="1"/>
  <c r="B2591" i="4"/>
  <c r="C2591" i="4" s="1"/>
  <c r="Q2590" i="4"/>
  <c r="H2590" i="4"/>
  <c r="I2590" i="4" s="1"/>
  <c r="F2590" i="4"/>
  <c r="G2590" i="4" s="1"/>
  <c r="D2590" i="4"/>
  <c r="E2590" i="4" s="1"/>
  <c r="B2590" i="4"/>
  <c r="C2590" i="4" s="1"/>
  <c r="Q2589" i="4"/>
  <c r="H2589" i="4"/>
  <c r="I2589" i="4" s="1"/>
  <c r="F2589" i="4"/>
  <c r="G2589" i="4" s="1"/>
  <c r="D2589" i="4"/>
  <c r="E2589" i="4" s="1"/>
  <c r="B2589" i="4"/>
  <c r="C2589" i="4" s="1"/>
  <c r="Q2588" i="4"/>
  <c r="H2588" i="4"/>
  <c r="I2588" i="4" s="1"/>
  <c r="F2588" i="4"/>
  <c r="G2588" i="4" s="1"/>
  <c r="D2588" i="4"/>
  <c r="E2588" i="4" s="1"/>
  <c r="B2588" i="4"/>
  <c r="C2588" i="4" s="1"/>
  <c r="Q2587" i="4"/>
  <c r="H2587" i="4"/>
  <c r="I2587" i="4" s="1"/>
  <c r="F2587" i="4"/>
  <c r="G2587" i="4" s="1"/>
  <c r="D2587" i="4"/>
  <c r="E2587" i="4" s="1"/>
  <c r="B2587" i="4"/>
  <c r="C2587" i="4" s="1"/>
  <c r="Q2586" i="4"/>
  <c r="H2586" i="4"/>
  <c r="I2586" i="4" s="1"/>
  <c r="G2586" i="4"/>
  <c r="F2586" i="4"/>
  <c r="D2586" i="4"/>
  <c r="E2586" i="4" s="1"/>
  <c r="B2586" i="4"/>
  <c r="C2586" i="4" s="1"/>
  <c r="Q2585" i="4"/>
  <c r="H2585" i="4"/>
  <c r="I2585" i="4" s="1"/>
  <c r="F2585" i="4"/>
  <c r="G2585" i="4" s="1"/>
  <c r="D2585" i="4"/>
  <c r="E2585" i="4" s="1"/>
  <c r="B2585" i="4"/>
  <c r="C2585" i="4" s="1"/>
  <c r="Q2584" i="4"/>
  <c r="H2584" i="4"/>
  <c r="I2584" i="4" s="1"/>
  <c r="F2584" i="4"/>
  <c r="G2584" i="4" s="1"/>
  <c r="E2584" i="4"/>
  <c r="D2584" i="4"/>
  <c r="B2584" i="4"/>
  <c r="C2584" i="4" s="1"/>
  <c r="Q2583" i="4"/>
  <c r="H2583" i="4"/>
  <c r="I2583" i="4" s="1"/>
  <c r="F2583" i="4"/>
  <c r="G2583" i="4" s="1"/>
  <c r="D2583" i="4"/>
  <c r="E2583" i="4" s="1"/>
  <c r="B2583" i="4"/>
  <c r="C2583" i="4" s="1"/>
  <c r="Q2582" i="4"/>
  <c r="H2582" i="4"/>
  <c r="I2582" i="4" s="1"/>
  <c r="F2582" i="4"/>
  <c r="G2582" i="4" s="1"/>
  <c r="D2582" i="4"/>
  <c r="E2582" i="4" s="1"/>
  <c r="B2582" i="4"/>
  <c r="C2582" i="4" s="1"/>
  <c r="Q2581" i="4"/>
  <c r="H2581" i="4"/>
  <c r="I2581" i="4" s="1"/>
  <c r="F2581" i="4"/>
  <c r="G2581" i="4" s="1"/>
  <c r="D2581" i="4"/>
  <c r="E2581" i="4" s="1"/>
  <c r="B2581" i="4"/>
  <c r="C2581" i="4" s="1"/>
  <c r="Q2580" i="4"/>
  <c r="H2580" i="4"/>
  <c r="I2580" i="4" s="1"/>
  <c r="F2580" i="4"/>
  <c r="G2580" i="4" s="1"/>
  <c r="D2580" i="4"/>
  <c r="E2580" i="4" s="1"/>
  <c r="B2580" i="4"/>
  <c r="C2580" i="4" s="1"/>
  <c r="Q2579" i="4"/>
  <c r="H2579" i="4"/>
  <c r="I2579" i="4" s="1"/>
  <c r="F2579" i="4"/>
  <c r="G2579" i="4" s="1"/>
  <c r="D2579" i="4"/>
  <c r="E2579" i="4" s="1"/>
  <c r="B2579" i="4"/>
  <c r="C2579" i="4" s="1"/>
  <c r="Q2578" i="4"/>
  <c r="H2578" i="4"/>
  <c r="I2578" i="4" s="1"/>
  <c r="G2578" i="4"/>
  <c r="F2578" i="4"/>
  <c r="D2578" i="4"/>
  <c r="E2578" i="4" s="1"/>
  <c r="B2578" i="4"/>
  <c r="C2578" i="4" s="1"/>
  <c r="Q2577" i="4"/>
  <c r="H2577" i="4"/>
  <c r="I2577" i="4" s="1"/>
  <c r="F2577" i="4"/>
  <c r="G2577" i="4" s="1"/>
  <c r="D2577" i="4"/>
  <c r="E2577" i="4" s="1"/>
  <c r="B2577" i="4"/>
  <c r="C2577" i="4" s="1"/>
  <c r="Q2576" i="4"/>
  <c r="H2576" i="4"/>
  <c r="I2576" i="4" s="1"/>
  <c r="F2576" i="4"/>
  <c r="G2576" i="4" s="1"/>
  <c r="E2576" i="4"/>
  <c r="D2576" i="4"/>
  <c r="B2576" i="4"/>
  <c r="C2576" i="4" s="1"/>
  <c r="Q2575" i="4"/>
  <c r="H2575" i="4"/>
  <c r="I2575" i="4" s="1"/>
  <c r="F2575" i="4"/>
  <c r="G2575" i="4" s="1"/>
  <c r="D2575" i="4"/>
  <c r="E2575" i="4" s="1"/>
  <c r="B2575" i="4"/>
  <c r="C2575" i="4" s="1"/>
  <c r="Q2574" i="4"/>
  <c r="H2574" i="4"/>
  <c r="I2574" i="4" s="1"/>
  <c r="F2574" i="4"/>
  <c r="G2574" i="4" s="1"/>
  <c r="D2574" i="4"/>
  <c r="E2574" i="4" s="1"/>
  <c r="B2574" i="4"/>
  <c r="C2574" i="4" s="1"/>
  <c r="Q2573" i="4"/>
  <c r="H2573" i="4"/>
  <c r="I2573" i="4" s="1"/>
  <c r="F2573" i="4"/>
  <c r="G2573" i="4" s="1"/>
  <c r="D2573" i="4"/>
  <c r="E2573" i="4" s="1"/>
  <c r="B2573" i="4"/>
  <c r="C2573" i="4" s="1"/>
  <c r="Q2572" i="4"/>
  <c r="H2572" i="4"/>
  <c r="I2572" i="4" s="1"/>
  <c r="F2572" i="4"/>
  <c r="G2572" i="4" s="1"/>
  <c r="E2572" i="4"/>
  <c r="D2572" i="4"/>
  <c r="B2572" i="4"/>
  <c r="C2572" i="4" s="1"/>
  <c r="Q2571" i="4"/>
  <c r="H2571" i="4"/>
  <c r="I2571" i="4" s="1"/>
  <c r="F2571" i="4"/>
  <c r="G2571" i="4" s="1"/>
  <c r="D2571" i="4"/>
  <c r="E2571" i="4" s="1"/>
  <c r="B2571" i="4"/>
  <c r="C2571" i="4" s="1"/>
  <c r="Q2570" i="4"/>
  <c r="H2570" i="4"/>
  <c r="I2570" i="4" s="1"/>
  <c r="F2570" i="4"/>
  <c r="G2570" i="4" s="1"/>
  <c r="D2570" i="4"/>
  <c r="E2570" i="4" s="1"/>
  <c r="B2570" i="4"/>
  <c r="C2570" i="4" s="1"/>
  <c r="Q2569" i="4"/>
  <c r="H2569" i="4"/>
  <c r="I2569" i="4" s="1"/>
  <c r="F2569" i="4"/>
  <c r="G2569" i="4" s="1"/>
  <c r="D2569" i="4"/>
  <c r="E2569" i="4" s="1"/>
  <c r="B2569" i="4"/>
  <c r="C2569" i="4" s="1"/>
  <c r="Q2568" i="4"/>
  <c r="H2568" i="4"/>
  <c r="I2568" i="4" s="1"/>
  <c r="F2568" i="4"/>
  <c r="G2568" i="4" s="1"/>
  <c r="D2568" i="4"/>
  <c r="E2568" i="4" s="1"/>
  <c r="B2568" i="4"/>
  <c r="C2568" i="4" s="1"/>
  <c r="Q2567" i="4"/>
  <c r="H2567" i="4"/>
  <c r="I2567" i="4" s="1"/>
  <c r="F2567" i="4"/>
  <c r="G2567" i="4" s="1"/>
  <c r="D2567" i="4"/>
  <c r="E2567" i="4" s="1"/>
  <c r="B2567" i="4"/>
  <c r="C2567" i="4" s="1"/>
  <c r="Q2566" i="4"/>
  <c r="H2566" i="4"/>
  <c r="I2566" i="4" s="1"/>
  <c r="F2566" i="4"/>
  <c r="G2566" i="4" s="1"/>
  <c r="D2566" i="4"/>
  <c r="E2566" i="4" s="1"/>
  <c r="B2566" i="4"/>
  <c r="C2566" i="4" s="1"/>
  <c r="Q2565" i="4"/>
  <c r="H2565" i="4"/>
  <c r="I2565" i="4" s="1"/>
  <c r="F2565" i="4"/>
  <c r="G2565" i="4" s="1"/>
  <c r="D2565" i="4"/>
  <c r="E2565" i="4" s="1"/>
  <c r="B2565" i="4"/>
  <c r="C2565" i="4" s="1"/>
  <c r="Q2564" i="4"/>
  <c r="H2564" i="4"/>
  <c r="I2564" i="4" s="1"/>
  <c r="F2564" i="4"/>
  <c r="G2564" i="4" s="1"/>
  <c r="D2564" i="4"/>
  <c r="E2564" i="4" s="1"/>
  <c r="B2564" i="4"/>
  <c r="C2564" i="4" s="1"/>
  <c r="Q2563" i="4"/>
  <c r="H2563" i="4"/>
  <c r="I2563" i="4" s="1"/>
  <c r="F2563" i="4"/>
  <c r="G2563" i="4" s="1"/>
  <c r="D2563" i="4"/>
  <c r="E2563" i="4" s="1"/>
  <c r="B2563" i="4"/>
  <c r="C2563" i="4" s="1"/>
  <c r="Q2562" i="4"/>
  <c r="H2562" i="4"/>
  <c r="I2562" i="4" s="1"/>
  <c r="F2562" i="4"/>
  <c r="G2562" i="4" s="1"/>
  <c r="D2562" i="4"/>
  <c r="E2562" i="4" s="1"/>
  <c r="B2562" i="4"/>
  <c r="C2562" i="4" s="1"/>
  <c r="Q2561" i="4"/>
  <c r="H2561" i="4"/>
  <c r="I2561" i="4" s="1"/>
  <c r="F2561" i="4"/>
  <c r="G2561" i="4" s="1"/>
  <c r="D2561" i="4"/>
  <c r="E2561" i="4" s="1"/>
  <c r="B2561" i="4"/>
  <c r="C2561" i="4" s="1"/>
  <c r="Q2560" i="4"/>
  <c r="H2560" i="4"/>
  <c r="I2560" i="4" s="1"/>
  <c r="F2560" i="4"/>
  <c r="G2560" i="4" s="1"/>
  <c r="D2560" i="4"/>
  <c r="E2560" i="4" s="1"/>
  <c r="B2560" i="4"/>
  <c r="C2560" i="4" s="1"/>
  <c r="Q2559" i="4"/>
  <c r="H2559" i="4"/>
  <c r="I2559" i="4" s="1"/>
  <c r="F2559" i="4"/>
  <c r="G2559" i="4" s="1"/>
  <c r="D2559" i="4"/>
  <c r="E2559" i="4" s="1"/>
  <c r="B2559" i="4"/>
  <c r="C2559" i="4" s="1"/>
  <c r="Q2558" i="4"/>
  <c r="H2558" i="4"/>
  <c r="I2558" i="4" s="1"/>
  <c r="F2558" i="4"/>
  <c r="G2558" i="4" s="1"/>
  <c r="D2558" i="4"/>
  <c r="E2558" i="4" s="1"/>
  <c r="B2558" i="4"/>
  <c r="C2558" i="4" s="1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F2556" i="4"/>
  <c r="G2556" i="4" s="1"/>
  <c r="D2556" i="4"/>
  <c r="E2556" i="4" s="1"/>
  <c r="B2556" i="4"/>
  <c r="C2556" i="4" s="1"/>
  <c r="Q2555" i="4"/>
  <c r="H2555" i="4"/>
  <c r="I2555" i="4" s="1"/>
  <c r="F2555" i="4"/>
  <c r="G2555" i="4" s="1"/>
  <c r="D2555" i="4"/>
  <c r="E2555" i="4" s="1"/>
  <c r="B2555" i="4"/>
  <c r="C2555" i="4" s="1"/>
  <c r="Q2554" i="4"/>
  <c r="H2554" i="4"/>
  <c r="I2554" i="4" s="1"/>
  <c r="F2554" i="4"/>
  <c r="G2554" i="4" s="1"/>
  <c r="D2554" i="4"/>
  <c r="E2554" i="4" s="1"/>
  <c r="B2554" i="4"/>
  <c r="C2554" i="4" s="1"/>
  <c r="Q2553" i="4"/>
  <c r="H2553" i="4"/>
  <c r="I2553" i="4" s="1"/>
  <c r="F2553" i="4"/>
  <c r="G2553" i="4" s="1"/>
  <c r="D2553" i="4"/>
  <c r="E2553" i="4" s="1"/>
  <c r="B2553" i="4"/>
  <c r="C2553" i="4" s="1"/>
  <c r="Q2552" i="4"/>
  <c r="H2552" i="4"/>
  <c r="I2552" i="4" s="1"/>
  <c r="F2552" i="4"/>
  <c r="G2552" i="4" s="1"/>
  <c r="D2552" i="4"/>
  <c r="E2552" i="4" s="1"/>
  <c r="B2552" i="4"/>
  <c r="C2552" i="4" s="1"/>
  <c r="Q2551" i="4"/>
  <c r="H2551" i="4"/>
  <c r="I2551" i="4" s="1"/>
  <c r="F2551" i="4"/>
  <c r="G2551" i="4" s="1"/>
  <c r="D2551" i="4"/>
  <c r="E2551" i="4" s="1"/>
  <c r="B2551" i="4"/>
  <c r="C2551" i="4" s="1"/>
  <c r="Q2550" i="4"/>
  <c r="H2550" i="4"/>
  <c r="I2550" i="4" s="1"/>
  <c r="F2550" i="4"/>
  <c r="G2550" i="4" s="1"/>
  <c r="D2550" i="4"/>
  <c r="E2550" i="4" s="1"/>
  <c r="B2550" i="4"/>
  <c r="C2550" i="4" s="1"/>
  <c r="Q2549" i="4"/>
  <c r="H2549" i="4"/>
  <c r="I2549" i="4" s="1"/>
  <c r="F2549" i="4"/>
  <c r="G2549" i="4" s="1"/>
  <c r="D2549" i="4"/>
  <c r="E2549" i="4" s="1"/>
  <c r="B2549" i="4"/>
  <c r="C2549" i="4" s="1"/>
  <c r="Q2548" i="4"/>
  <c r="H2548" i="4"/>
  <c r="I2548" i="4" s="1"/>
  <c r="F2548" i="4"/>
  <c r="G2548" i="4" s="1"/>
  <c r="D2548" i="4"/>
  <c r="E2548" i="4" s="1"/>
  <c r="B2548" i="4"/>
  <c r="C2548" i="4" s="1"/>
  <c r="Q2547" i="4"/>
  <c r="H2547" i="4"/>
  <c r="I2547" i="4" s="1"/>
  <c r="F2547" i="4"/>
  <c r="G2547" i="4" s="1"/>
  <c r="D2547" i="4"/>
  <c r="E2547" i="4" s="1"/>
  <c r="B2547" i="4"/>
  <c r="C2547" i="4" s="1"/>
  <c r="Q2546" i="4"/>
  <c r="H2546" i="4"/>
  <c r="I2546" i="4" s="1"/>
  <c r="F2546" i="4"/>
  <c r="G2546" i="4" s="1"/>
  <c r="D2546" i="4"/>
  <c r="E2546" i="4" s="1"/>
  <c r="B2546" i="4"/>
  <c r="C2546" i="4" s="1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F2544" i="4"/>
  <c r="G2544" i="4" s="1"/>
  <c r="D2544" i="4"/>
  <c r="E2544" i="4" s="1"/>
  <c r="B2544" i="4"/>
  <c r="C2544" i="4" s="1"/>
  <c r="Q2543" i="4"/>
  <c r="H2543" i="4"/>
  <c r="I2543" i="4" s="1"/>
  <c r="F2543" i="4"/>
  <c r="G2543" i="4" s="1"/>
  <c r="D2543" i="4"/>
  <c r="E2543" i="4" s="1"/>
  <c r="B2543" i="4"/>
  <c r="C2543" i="4" s="1"/>
  <c r="Q2542" i="4"/>
  <c r="H2542" i="4"/>
  <c r="I2542" i="4" s="1"/>
  <c r="F2542" i="4"/>
  <c r="G2542" i="4" s="1"/>
  <c r="D2542" i="4"/>
  <c r="E2542" i="4" s="1"/>
  <c r="B2542" i="4"/>
  <c r="C2542" i="4" s="1"/>
  <c r="Q2541" i="4"/>
  <c r="H2541" i="4"/>
  <c r="I2541" i="4" s="1"/>
  <c r="F2541" i="4"/>
  <c r="G2541" i="4" s="1"/>
  <c r="D2541" i="4"/>
  <c r="E2541" i="4" s="1"/>
  <c r="B2541" i="4"/>
  <c r="C2541" i="4" s="1"/>
  <c r="Q2540" i="4"/>
  <c r="H2540" i="4"/>
  <c r="I2540" i="4" s="1"/>
  <c r="F2540" i="4"/>
  <c r="G2540" i="4" s="1"/>
  <c r="D2540" i="4"/>
  <c r="E2540" i="4" s="1"/>
  <c r="B2540" i="4"/>
  <c r="C2540" i="4" s="1"/>
  <c r="Q2539" i="4"/>
  <c r="H2539" i="4"/>
  <c r="I2539" i="4" s="1"/>
  <c r="F2539" i="4"/>
  <c r="G2539" i="4" s="1"/>
  <c r="D2539" i="4"/>
  <c r="E2539" i="4" s="1"/>
  <c r="B2539" i="4"/>
  <c r="C2539" i="4" s="1"/>
  <c r="Q2538" i="4"/>
  <c r="H2538" i="4"/>
  <c r="I2538" i="4" s="1"/>
  <c r="F2538" i="4"/>
  <c r="G2538" i="4" s="1"/>
  <c r="D2538" i="4"/>
  <c r="E2538" i="4" s="1"/>
  <c r="B2538" i="4"/>
  <c r="C2538" i="4" s="1"/>
  <c r="Q2537" i="4"/>
  <c r="H2537" i="4"/>
  <c r="I2537" i="4" s="1"/>
  <c r="F2537" i="4"/>
  <c r="G2537" i="4" s="1"/>
  <c r="D2537" i="4"/>
  <c r="E2537" i="4" s="1"/>
  <c r="B2537" i="4"/>
  <c r="C2537" i="4" s="1"/>
  <c r="Q2536" i="4"/>
  <c r="H2536" i="4"/>
  <c r="I2536" i="4" s="1"/>
  <c r="F2536" i="4"/>
  <c r="G2536" i="4" s="1"/>
  <c r="D2536" i="4"/>
  <c r="E2536" i="4" s="1"/>
  <c r="B2536" i="4"/>
  <c r="C2536" i="4" s="1"/>
  <c r="Q2535" i="4"/>
  <c r="H2535" i="4"/>
  <c r="I2535" i="4" s="1"/>
  <c r="F2535" i="4"/>
  <c r="G2535" i="4" s="1"/>
  <c r="D2535" i="4"/>
  <c r="E2535" i="4" s="1"/>
  <c r="B2535" i="4"/>
  <c r="C2535" i="4" s="1"/>
  <c r="Q2534" i="4"/>
  <c r="H2534" i="4"/>
  <c r="I2534" i="4" s="1"/>
  <c r="F2534" i="4"/>
  <c r="G2534" i="4" s="1"/>
  <c r="D2534" i="4"/>
  <c r="E2534" i="4" s="1"/>
  <c r="B2534" i="4"/>
  <c r="C2534" i="4" s="1"/>
  <c r="Q2533" i="4"/>
  <c r="H2533" i="4"/>
  <c r="I2533" i="4" s="1"/>
  <c r="F2533" i="4"/>
  <c r="G2533" i="4" s="1"/>
  <c r="D2533" i="4"/>
  <c r="E2533" i="4" s="1"/>
  <c r="B2533" i="4"/>
  <c r="C2533" i="4" s="1"/>
  <c r="Q2532" i="4"/>
  <c r="H2532" i="4"/>
  <c r="I2532" i="4" s="1"/>
  <c r="F2532" i="4"/>
  <c r="G2532" i="4" s="1"/>
  <c r="D2532" i="4"/>
  <c r="E2532" i="4" s="1"/>
  <c r="B2532" i="4"/>
  <c r="C2532" i="4" s="1"/>
  <c r="Q2531" i="4"/>
  <c r="H2531" i="4"/>
  <c r="I2531" i="4" s="1"/>
  <c r="F2531" i="4"/>
  <c r="G2531" i="4" s="1"/>
  <c r="D2531" i="4"/>
  <c r="E2531" i="4" s="1"/>
  <c r="B2531" i="4"/>
  <c r="C2531" i="4" s="1"/>
  <c r="Q2530" i="4"/>
  <c r="H2530" i="4"/>
  <c r="I2530" i="4" s="1"/>
  <c r="F2530" i="4"/>
  <c r="G2530" i="4" s="1"/>
  <c r="D2530" i="4"/>
  <c r="E2530" i="4" s="1"/>
  <c r="B2530" i="4"/>
  <c r="C2530" i="4" s="1"/>
  <c r="Q2529" i="4"/>
  <c r="H2529" i="4"/>
  <c r="I2529" i="4" s="1"/>
  <c r="F2529" i="4"/>
  <c r="G2529" i="4" s="1"/>
  <c r="D2529" i="4"/>
  <c r="E2529" i="4" s="1"/>
  <c r="B2529" i="4"/>
  <c r="C2529" i="4" s="1"/>
  <c r="Q2528" i="4"/>
  <c r="H2528" i="4"/>
  <c r="I2528" i="4" s="1"/>
  <c r="F2528" i="4"/>
  <c r="G2528" i="4" s="1"/>
  <c r="D2528" i="4"/>
  <c r="E2528" i="4" s="1"/>
  <c r="B2528" i="4"/>
  <c r="C2528" i="4" s="1"/>
  <c r="Q2527" i="4"/>
  <c r="H2527" i="4"/>
  <c r="I2527" i="4" s="1"/>
  <c r="F2527" i="4"/>
  <c r="G2527" i="4" s="1"/>
  <c r="D2527" i="4"/>
  <c r="E2527" i="4" s="1"/>
  <c r="B2527" i="4"/>
  <c r="C2527" i="4" s="1"/>
  <c r="Q2526" i="4"/>
  <c r="H2526" i="4"/>
  <c r="I2526" i="4" s="1"/>
  <c r="F2526" i="4"/>
  <c r="G2526" i="4" s="1"/>
  <c r="D2526" i="4"/>
  <c r="E2526" i="4" s="1"/>
  <c r="B2526" i="4"/>
  <c r="C2526" i="4" s="1"/>
  <c r="Q2525" i="4"/>
  <c r="H2525" i="4"/>
  <c r="I2525" i="4" s="1"/>
  <c r="F2525" i="4"/>
  <c r="G2525" i="4" s="1"/>
  <c r="D2525" i="4"/>
  <c r="E2525" i="4" s="1"/>
  <c r="B2525" i="4"/>
  <c r="C2525" i="4" s="1"/>
  <c r="Q2524" i="4"/>
  <c r="H2524" i="4"/>
  <c r="I2524" i="4" s="1"/>
  <c r="F2524" i="4"/>
  <c r="G2524" i="4" s="1"/>
  <c r="D2524" i="4"/>
  <c r="E2524" i="4" s="1"/>
  <c r="B2524" i="4"/>
  <c r="C2524" i="4" s="1"/>
  <c r="Q2523" i="4"/>
  <c r="H2523" i="4"/>
  <c r="I2523" i="4" s="1"/>
  <c r="F2523" i="4"/>
  <c r="G2523" i="4" s="1"/>
  <c r="D2523" i="4"/>
  <c r="E2523" i="4" s="1"/>
  <c r="B2523" i="4"/>
  <c r="C2523" i="4" s="1"/>
  <c r="Q2522" i="4"/>
  <c r="H2522" i="4"/>
  <c r="I2522" i="4" s="1"/>
  <c r="F2522" i="4"/>
  <c r="G2522" i="4" s="1"/>
  <c r="D2522" i="4"/>
  <c r="E2522" i="4" s="1"/>
  <c r="B2522" i="4"/>
  <c r="C2522" i="4" s="1"/>
  <c r="Q2521" i="4"/>
  <c r="H2521" i="4"/>
  <c r="I2521" i="4" s="1"/>
  <c r="F2521" i="4"/>
  <c r="G2521" i="4" s="1"/>
  <c r="D2521" i="4"/>
  <c r="E2521" i="4" s="1"/>
  <c r="B2521" i="4"/>
  <c r="C2521" i="4" s="1"/>
  <c r="Q2520" i="4"/>
  <c r="H2520" i="4"/>
  <c r="I2520" i="4" s="1"/>
  <c r="F2520" i="4"/>
  <c r="G2520" i="4" s="1"/>
  <c r="D2520" i="4"/>
  <c r="E2520" i="4" s="1"/>
  <c r="B2520" i="4"/>
  <c r="C2520" i="4" s="1"/>
  <c r="Q2519" i="4"/>
  <c r="H2519" i="4"/>
  <c r="I2519" i="4" s="1"/>
  <c r="F2519" i="4"/>
  <c r="G2519" i="4" s="1"/>
  <c r="D2519" i="4"/>
  <c r="E2519" i="4" s="1"/>
  <c r="B2519" i="4"/>
  <c r="C2519" i="4" s="1"/>
  <c r="Q2518" i="4"/>
  <c r="H2518" i="4"/>
  <c r="I2518" i="4" s="1"/>
  <c r="F2518" i="4"/>
  <c r="G2518" i="4" s="1"/>
  <c r="D2518" i="4"/>
  <c r="E2518" i="4" s="1"/>
  <c r="B2518" i="4"/>
  <c r="C2518" i="4" s="1"/>
  <c r="Q2517" i="4"/>
  <c r="H2517" i="4"/>
  <c r="I2517" i="4" s="1"/>
  <c r="F2517" i="4"/>
  <c r="G2517" i="4" s="1"/>
  <c r="D2517" i="4"/>
  <c r="E2517" i="4" s="1"/>
  <c r="B2517" i="4"/>
  <c r="C2517" i="4" s="1"/>
  <c r="Q2516" i="4"/>
  <c r="H2516" i="4"/>
  <c r="I2516" i="4" s="1"/>
  <c r="F2516" i="4"/>
  <c r="G2516" i="4" s="1"/>
  <c r="D2516" i="4"/>
  <c r="E2516" i="4" s="1"/>
  <c r="B2516" i="4"/>
  <c r="C2516" i="4" s="1"/>
  <c r="Q2515" i="4"/>
  <c r="H2515" i="4"/>
  <c r="I2515" i="4" s="1"/>
  <c r="F2515" i="4"/>
  <c r="G2515" i="4" s="1"/>
  <c r="D2515" i="4"/>
  <c r="E2515" i="4" s="1"/>
  <c r="B2515" i="4"/>
  <c r="C2515" i="4" s="1"/>
  <c r="Q2514" i="4"/>
  <c r="H2514" i="4"/>
  <c r="I2514" i="4" s="1"/>
  <c r="F2514" i="4"/>
  <c r="G2514" i="4" s="1"/>
  <c r="D2514" i="4"/>
  <c r="E2514" i="4" s="1"/>
  <c r="B2514" i="4"/>
  <c r="C2514" i="4" s="1"/>
  <c r="Q2513" i="4"/>
  <c r="H2513" i="4"/>
  <c r="I2513" i="4" s="1"/>
  <c r="F2513" i="4"/>
  <c r="G2513" i="4" s="1"/>
  <c r="D2513" i="4"/>
  <c r="E2513" i="4" s="1"/>
  <c r="B2513" i="4"/>
  <c r="C2513" i="4" s="1"/>
  <c r="Q2512" i="4"/>
  <c r="H2512" i="4"/>
  <c r="I2512" i="4" s="1"/>
  <c r="F2512" i="4"/>
  <c r="G2512" i="4" s="1"/>
  <c r="D2512" i="4"/>
  <c r="E2512" i="4" s="1"/>
  <c r="B2512" i="4"/>
  <c r="C2512" i="4" s="1"/>
  <c r="Q2511" i="4"/>
  <c r="H2511" i="4"/>
  <c r="I2511" i="4" s="1"/>
  <c r="F2511" i="4"/>
  <c r="G2511" i="4" s="1"/>
  <c r="D2511" i="4"/>
  <c r="E2511" i="4" s="1"/>
  <c r="B2511" i="4"/>
  <c r="C2511" i="4" s="1"/>
  <c r="Q2510" i="4"/>
  <c r="H2510" i="4"/>
  <c r="I2510" i="4" s="1"/>
  <c r="F2510" i="4"/>
  <c r="G2510" i="4" s="1"/>
  <c r="D2510" i="4"/>
  <c r="E2510" i="4" s="1"/>
  <c r="B2510" i="4"/>
  <c r="C2510" i="4" s="1"/>
  <c r="Q2509" i="4"/>
  <c r="H2509" i="4"/>
  <c r="I2509" i="4" s="1"/>
  <c r="F2509" i="4"/>
  <c r="G2509" i="4" s="1"/>
  <c r="D2509" i="4"/>
  <c r="E2509" i="4" s="1"/>
  <c r="B2509" i="4"/>
  <c r="C2509" i="4" s="1"/>
  <c r="Q2508" i="4"/>
  <c r="H2508" i="4"/>
  <c r="I2508" i="4" s="1"/>
  <c r="F2508" i="4"/>
  <c r="G2508" i="4" s="1"/>
  <c r="D2508" i="4"/>
  <c r="E2508" i="4" s="1"/>
  <c r="B2508" i="4"/>
  <c r="C2508" i="4" s="1"/>
  <c r="Q2507" i="4"/>
  <c r="H2507" i="4"/>
  <c r="I2507" i="4" s="1"/>
  <c r="F2507" i="4"/>
  <c r="G2507" i="4" s="1"/>
  <c r="D2507" i="4"/>
  <c r="E2507" i="4" s="1"/>
  <c r="B2507" i="4"/>
  <c r="C2507" i="4" s="1"/>
  <c r="Q2506" i="4"/>
  <c r="H2506" i="4"/>
  <c r="I2506" i="4" s="1"/>
  <c r="F2506" i="4"/>
  <c r="G2506" i="4" s="1"/>
  <c r="D2506" i="4"/>
  <c r="E2506" i="4" s="1"/>
  <c r="B2506" i="4"/>
  <c r="C2506" i="4" s="1"/>
  <c r="Q2505" i="4"/>
  <c r="H2505" i="4"/>
  <c r="I2505" i="4" s="1"/>
  <c r="F2505" i="4"/>
  <c r="G2505" i="4" s="1"/>
  <c r="D2505" i="4"/>
  <c r="E2505" i="4" s="1"/>
  <c r="B2505" i="4"/>
  <c r="C2505" i="4" s="1"/>
  <c r="Q2504" i="4"/>
  <c r="H2504" i="4"/>
  <c r="I2504" i="4" s="1"/>
  <c r="F2504" i="4"/>
  <c r="G2504" i="4" s="1"/>
  <c r="D2504" i="4"/>
  <c r="E2504" i="4" s="1"/>
  <c r="B2504" i="4"/>
  <c r="C2504" i="4" s="1"/>
  <c r="Q2503" i="4"/>
  <c r="H2503" i="4"/>
  <c r="I2503" i="4" s="1"/>
  <c r="F2503" i="4"/>
  <c r="G2503" i="4" s="1"/>
  <c r="D2503" i="4"/>
  <c r="E2503" i="4" s="1"/>
  <c r="B2503" i="4"/>
  <c r="C2503" i="4" s="1"/>
  <c r="Q2502" i="4"/>
  <c r="H2502" i="4"/>
  <c r="I2502" i="4" s="1"/>
  <c r="F2502" i="4"/>
  <c r="G2502" i="4" s="1"/>
  <c r="D2502" i="4"/>
  <c r="E2502" i="4" s="1"/>
  <c r="B2502" i="4"/>
  <c r="C2502" i="4" s="1"/>
  <c r="Q2501" i="4"/>
  <c r="H2501" i="4"/>
  <c r="I2501" i="4" s="1"/>
  <c r="F2501" i="4"/>
  <c r="G2501" i="4" s="1"/>
  <c r="D2501" i="4"/>
  <c r="E2501" i="4" s="1"/>
  <c r="B2501" i="4"/>
  <c r="C2501" i="4" s="1"/>
  <c r="Q2500" i="4"/>
  <c r="H2500" i="4"/>
  <c r="I2500" i="4" s="1"/>
  <c r="F2500" i="4"/>
  <c r="G2500" i="4" s="1"/>
  <c r="D2500" i="4"/>
  <c r="E2500" i="4" s="1"/>
  <c r="B2500" i="4"/>
  <c r="C2500" i="4" s="1"/>
  <c r="Q2499" i="4"/>
  <c r="H2499" i="4"/>
  <c r="I2499" i="4" s="1"/>
  <c r="F2499" i="4"/>
  <c r="G2499" i="4" s="1"/>
  <c r="D2499" i="4"/>
  <c r="E2499" i="4" s="1"/>
  <c r="B2499" i="4"/>
  <c r="C2499" i="4" s="1"/>
  <c r="Q2498" i="4"/>
  <c r="H2498" i="4"/>
  <c r="I2498" i="4" s="1"/>
  <c r="F2498" i="4"/>
  <c r="G2498" i="4" s="1"/>
  <c r="D2498" i="4"/>
  <c r="E2498" i="4" s="1"/>
  <c r="B2498" i="4"/>
  <c r="C2498" i="4" s="1"/>
  <c r="Q2497" i="4"/>
  <c r="H2497" i="4"/>
  <c r="I2497" i="4" s="1"/>
  <c r="F2497" i="4"/>
  <c r="G2497" i="4" s="1"/>
  <c r="D2497" i="4"/>
  <c r="E2497" i="4" s="1"/>
  <c r="B2497" i="4"/>
  <c r="C2497" i="4" s="1"/>
  <c r="Q2496" i="4"/>
  <c r="H2496" i="4"/>
  <c r="I2496" i="4" s="1"/>
  <c r="F2496" i="4"/>
  <c r="G2496" i="4" s="1"/>
  <c r="D2496" i="4"/>
  <c r="E2496" i="4" s="1"/>
  <c r="B2496" i="4"/>
  <c r="C2496" i="4" s="1"/>
  <c r="Q2495" i="4"/>
  <c r="H2495" i="4"/>
  <c r="I2495" i="4" s="1"/>
  <c r="F2495" i="4"/>
  <c r="G2495" i="4" s="1"/>
  <c r="D2495" i="4"/>
  <c r="E2495" i="4" s="1"/>
  <c r="B2495" i="4"/>
  <c r="C2495" i="4" s="1"/>
  <c r="Q2494" i="4"/>
  <c r="H2494" i="4"/>
  <c r="I2494" i="4" s="1"/>
  <c r="F2494" i="4"/>
  <c r="G2494" i="4" s="1"/>
  <c r="D2494" i="4"/>
  <c r="E2494" i="4" s="1"/>
  <c r="B2494" i="4"/>
  <c r="C2494" i="4" s="1"/>
  <c r="Q2493" i="4"/>
  <c r="H2493" i="4"/>
  <c r="I2493" i="4" s="1"/>
  <c r="F2493" i="4"/>
  <c r="G2493" i="4" s="1"/>
  <c r="D2493" i="4"/>
  <c r="E2493" i="4" s="1"/>
  <c r="B2493" i="4"/>
  <c r="C2493" i="4" s="1"/>
  <c r="Q2492" i="4"/>
  <c r="H2492" i="4"/>
  <c r="I2492" i="4" s="1"/>
  <c r="F2492" i="4"/>
  <c r="G2492" i="4" s="1"/>
  <c r="D2492" i="4"/>
  <c r="E2492" i="4" s="1"/>
  <c r="B2492" i="4"/>
  <c r="C2492" i="4" s="1"/>
  <c r="Q2491" i="4"/>
  <c r="H2491" i="4"/>
  <c r="I2491" i="4" s="1"/>
  <c r="F2491" i="4"/>
  <c r="G2491" i="4" s="1"/>
  <c r="D2491" i="4"/>
  <c r="E2491" i="4" s="1"/>
  <c r="B2491" i="4"/>
  <c r="C2491" i="4" s="1"/>
  <c r="Q2490" i="4"/>
  <c r="H2490" i="4"/>
  <c r="I2490" i="4" s="1"/>
  <c r="F2490" i="4"/>
  <c r="G2490" i="4" s="1"/>
  <c r="D2490" i="4"/>
  <c r="E2490" i="4" s="1"/>
  <c r="B2490" i="4"/>
  <c r="C2490" i="4" s="1"/>
  <c r="Q2489" i="4"/>
  <c r="H2489" i="4"/>
  <c r="I2489" i="4" s="1"/>
  <c r="F2489" i="4"/>
  <c r="G2489" i="4" s="1"/>
  <c r="D2489" i="4"/>
  <c r="E2489" i="4" s="1"/>
  <c r="B2489" i="4"/>
  <c r="C2489" i="4" s="1"/>
  <c r="Q2488" i="4"/>
  <c r="H2488" i="4"/>
  <c r="I2488" i="4" s="1"/>
  <c r="F2488" i="4"/>
  <c r="G2488" i="4" s="1"/>
  <c r="D2488" i="4"/>
  <c r="E2488" i="4" s="1"/>
  <c r="B2488" i="4"/>
  <c r="C2488" i="4" s="1"/>
  <c r="Q2487" i="4"/>
  <c r="H2487" i="4"/>
  <c r="I2487" i="4" s="1"/>
  <c r="F2487" i="4"/>
  <c r="G2487" i="4" s="1"/>
  <c r="D2487" i="4"/>
  <c r="E2487" i="4" s="1"/>
  <c r="B2487" i="4"/>
  <c r="C2487" i="4" s="1"/>
  <c r="Q2486" i="4"/>
  <c r="H2486" i="4"/>
  <c r="I2486" i="4" s="1"/>
  <c r="F2486" i="4"/>
  <c r="G2486" i="4" s="1"/>
  <c r="D2486" i="4"/>
  <c r="E2486" i="4" s="1"/>
  <c r="B2486" i="4"/>
  <c r="C2486" i="4" s="1"/>
  <c r="Q2485" i="4"/>
  <c r="H2485" i="4"/>
  <c r="I2485" i="4" s="1"/>
  <c r="F2485" i="4"/>
  <c r="G2485" i="4" s="1"/>
  <c r="E2485" i="4"/>
  <c r="D2485" i="4"/>
  <c r="B2485" i="4"/>
  <c r="C2485" i="4" s="1"/>
  <c r="Q2484" i="4"/>
  <c r="H2484" i="4"/>
  <c r="I2484" i="4" s="1"/>
  <c r="F2484" i="4"/>
  <c r="G2484" i="4" s="1"/>
  <c r="D2484" i="4"/>
  <c r="E2484" i="4" s="1"/>
  <c r="B2484" i="4"/>
  <c r="C2484" i="4" s="1"/>
  <c r="Q2483" i="4"/>
  <c r="H2483" i="4"/>
  <c r="I2483" i="4" s="1"/>
  <c r="F2483" i="4"/>
  <c r="G2483" i="4" s="1"/>
  <c r="D2483" i="4"/>
  <c r="E2483" i="4" s="1"/>
  <c r="B2483" i="4"/>
  <c r="C2483" i="4" s="1"/>
  <c r="Q2482" i="4"/>
  <c r="H2482" i="4"/>
  <c r="I2482" i="4" s="1"/>
  <c r="F2482" i="4"/>
  <c r="G2482" i="4" s="1"/>
  <c r="D2482" i="4"/>
  <c r="E2482" i="4" s="1"/>
  <c r="B2482" i="4"/>
  <c r="C2482" i="4" s="1"/>
  <c r="Q2481" i="4"/>
  <c r="H2481" i="4"/>
  <c r="I2481" i="4" s="1"/>
  <c r="F2481" i="4"/>
  <c r="G2481" i="4" s="1"/>
  <c r="E2481" i="4"/>
  <c r="D2481" i="4"/>
  <c r="B2481" i="4"/>
  <c r="C2481" i="4" s="1"/>
  <c r="Q2480" i="4"/>
  <c r="H2480" i="4"/>
  <c r="I2480" i="4" s="1"/>
  <c r="F2480" i="4"/>
  <c r="G2480" i="4" s="1"/>
  <c r="D2480" i="4"/>
  <c r="E2480" i="4" s="1"/>
  <c r="B2480" i="4"/>
  <c r="C2480" i="4" s="1"/>
  <c r="Q2479" i="4"/>
  <c r="H2479" i="4"/>
  <c r="I2479" i="4" s="1"/>
  <c r="F2479" i="4"/>
  <c r="G2479" i="4" s="1"/>
  <c r="D2479" i="4"/>
  <c r="E2479" i="4" s="1"/>
  <c r="B2479" i="4"/>
  <c r="C2479" i="4" s="1"/>
  <c r="Q2478" i="4"/>
  <c r="H2478" i="4"/>
  <c r="I2478" i="4" s="1"/>
  <c r="F2478" i="4"/>
  <c r="G2478" i="4" s="1"/>
  <c r="D2478" i="4"/>
  <c r="E2478" i="4" s="1"/>
  <c r="B2478" i="4"/>
  <c r="C2478" i="4" s="1"/>
  <c r="Q2477" i="4"/>
  <c r="H2477" i="4"/>
  <c r="I2477" i="4" s="1"/>
  <c r="F2477" i="4"/>
  <c r="G2477" i="4" s="1"/>
  <c r="D2477" i="4"/>
  <c r="E2477" i="4" s="1"/>
  <c r="B2477" i="4"/>
  <c r="C2477" i="4" s="1"/>
  <c r="Q2476" i="4"/>
  <c r="H2476" i="4"/>
  <c r="I2476" i="4" s="1"/>
  <c r="F2476" i="4"/>
  <c r="G2476" i="4" s="1"/>
  <c r="D2476" i="4"/>
  <c r="E2476" i="4" s="1"/>
  <c r="B2476" i="4"/>
  <c r="C2476" i="4" s="1"/>
  <c r="Q2475" i="4"/>
  <c r="H2475" i="4"/>
  <c r="I2475" i="4" s="1"/>
  <c r="F2475" i="4"/>
  <c r="G2475" i="4" s="1"/>
  <c r="D2475" i="4"/>
  <c r="E2475" i="4" s="1"/>
  <c r="B2475" i="4"/>
  <c r="C2475" i="4" s="1"/>
  <c r="Q2474" i="4"/>
  <c r="H2474" i="4"/>
  <c r="I2474" i="4" s="1"/>
  <c r="F2474" i="4"/>
  <c r="G2474" i="4" s="1"/>
  <c r="D2474" i="4"/>
  <c r="E2474" i="4" s="1"/>
  <c r="B2474" i="4"/>
  <c r="C2474" i="4" s="1"/>
  <c r="Q2473" i="4"/>
  <c r="H2473" i="4"/>
  <c r="I2473" i="4" s="1"/>
  <c r="F2473" i="4"/>
  <c r="G2473" i="4" s="1"/>
  <c r="D2473" i="4"/>
  <c r="E2473" i="4" s="1"/>
  <c r="B2473" i="4"/>
  <c r="C2473" i="4" s="1"/>
  <c r="Q2472" i="4"/>
  <c r="H2472" i="4"/>
  <c r="I2472" i="4" s="1"/>
  <c r="F2472" i="4"/>
  <c r="G2472" i="4" s="1"/>
  <c r="D2472" i="4"/>
  <c r="E2472" i="4" s="1"/>
  <c r="B2472" i="4"/>
  <c r="C2472" i="4" s="1"/>
  <c r="Q2471" i="4"/>
  <c r="H2471" i="4"/>
  <c r="I2471" i="4" s="1"/>
  <c r="F2471" i="4"/>
  <c r="G2471" i="4" s="1"/>
  <c r="D2471" i="4"/>
  <c r="E2471" i="4" s="1"/>
  <c r="B2471" i="4"/>
  <c r="C2471" i="4" s="1"/>
  <c r="Q2470" i="4"/>
  <c r="H2470" i="4"/>
  <c r="I2470" i="4" s="1"/>
  <c r="F2470" i="4"/>
  <c r="G2470" i="4" s="1"/>
  <c r="D2470" i="4"/>
  <c r="E2470" i="4" s="1"/>
  <c r="B2470" i="4"/>
  <c r="C2470" i="4" s="1"/>
  <c r="Q2469" i="4"/>
  <c r="H2469" i="4"/>
  <c r="I2469" i="4" s="1"/>
  <c r="F2469" i="4"/>
  <c r="G2469" i="4" s="1"/>
  <c r="D2469" i="4"/>
  <c r="E2469" i="4" s="1"/>
  <c r="B2469" i="4"/>
  <c r="C2469" i="4" s="1"/>
  <c r="Q2468" i="4"/>
  <c r="H2468" i="4"/>
  <c r="I2468" i="4" s="1"/>
  <c r="F2468" i="4"/>
  <c r="G2468" i="4" s="1"/>
  <c r="D2468" i="4"/>
  <c r="E2468" i="4" s="1"/>
  <c r="B2468" i="4"/>
  <c r="C2468" i="4" s="1"/>
  <c r="Q2467" i="4"/>
  <c r="H2467" i="4"/>
  <c r="I2467" i="4" s="1"/>
  <c r="F2467" i="4"/>
  <c r="G2467" i="4" s="1"/>
  <c r="D2467" i="4"/>
  <c r="E2467" i="4" s="1"/>
  <c r="B2467" i="4"/>
  <c r="C2467" i="4" s="1"/>
  <c r="Q2466" i="4"/>
  <c r="H2466" i="4"/>
  <c r="I2466" i="4" s="1"/>
  <c r="F2466" i="4"/>
  <c r="G2466" i="4" s="1"/>
  <c r="D2466" i="4"/>
  <c r="E2466" i="4" s="1"/>
  <c r="B2466" i="4"/>
  <c r="C2466" i="4" s="1"/>
  <c r="Q2465" i="4"/>
  <c r="H2465" i="4"/>
  <c r="I2465" i="4" s="1"/>
  <c r="F2465" i="4"/>
  <c r="G2465" i="4" s="1"/>
  <c r="D2465" i="4"/>
  <c r="E2465" i="4" s="1"/>
  <c r="B2465" i="4"/>
  <c r="C2465" i="4" s="1"/>
  <c r="Q2464" i="4"/>
  <c r="H2464" i="4"/>
  <c r="I2464" i="4" s="1"/>
  <c r="F2464" i="4"/>
  <c r="G2464" i="4" s="1"/>
  <c r="D2464" i="4"/>
  <c r="E2464" i="4" s="1"/>
  <c r="B2464" i="4"/>
  <c r="C2464" i="4" s="1"/>
  <c r="Q2463" i="4"/>
  <c r="H2463" i="4"/>
  <c r="I2463" i="4" s="1"/>
  <c r="F2463" i="4"/>
  <c r="G2463" i="4" s="1"/>
  <c r="D2463" i="4"/>
  <c r="E2463" i="4" s="1"/>
  <c r="B2463" i="4"/>
  <c r="C2463" i="4" s="1"/>
  <c r="Q2462" i="4"/>
  <c r="H2462" i="4"/>
  <c r="I2462" i="4" s="1"/>
  <c r="F2462" i="4"/>
  <c r="G2462" i="4" s="1"/>
  <c r="D2462" i="4"/>
  <c r="E2462" i="4" s="1"/>
  <c r="B2462" i="4"/>
  <c r="C2462" i="4" s="1"/>
  <c r="Q2461" i="4"/>
  <c r="H2461" i="4"/>
  <c r="I2461" i="4" s="1"/>
  <c r="F2461" i="4"/>
  <c r="G2461" i="4" s="1"/>
  <c r="D2461" i="4"/>
  <c r="E2461" i="4" s="1"/>
  <c r="B2461" i="4"/>
  <c r="C2461" i="4" s="1"/>
  <c r="Q2460" i="4"/>
  <c r="H2460" i="4"/>
  <c r="I2460" i="4" s="1"/>
  <c r="F2460" i="4"/>
  <c r="G2460" i="4" s="1"/>
  <c r="D2460" i="4"/>
  <c r="E2460" i="4" s="1"/>
  <c r="B2460" i="4"/>
  <c r="C2460" i="4" s="1"/>
  <c r="Q2459" i="4"/>
  <c r="H2459" i="4"/>
  <c r="I2459" i="4" s="1"/>
  <c r="F2459" i="4"/>
  <c r="G2459" i="4" s="1"/>
  <c r="D2459" i="4"/>
  <c r="E2459" i="4" s="1"/>
  <c r="B2459" i="4"/>
  <c r="C2459" i="4" s="1"/>
  <c r="Q2458" i="4"/>
  <c r="H2458" i="4"/>
  <c r="I2458" i="4" s="1"/>
  <c r="F2458" i="4"/>
  <c r="G2458" i="4" s="1"/>
  <c r="D2458" i="4"/>
  <c r="E2458" i="4" s="1"/>
  <c r="B2458" i="4"/>
  <c r="C2458" i="4" s="1"/>
  <c r="Q2457" i="4"/>
  <c r="H2457" i="4"/>
  <c r="I2457" i="4" s="1"/>
  <c r="G2457" i="4"/>
  <c r="F2457" i="4"/>
  <c r="D2457" i="4"/>
  <c r="E2457" i="4" s="1"/>
  <c r="B2457" i="4"/>
  <c r="C2457" i="4" s="1"/>
  <c r="Q2456" i="4"/>
  <c r="H2456" i="4"/>
  <c r="I2456" i="4" s="1"/>
  <c r="F2456" i="4"/>
  <c r="G2456" i="4" s="1"/>
  <c r="D2456" i="4"/>
  <c r="E2456" i="4" s="1"/>
  <c r="B2456" i="4"/>
  <c r="C2456" i="4" s="1"/>
  <c r="Q2455" i="4"/>
  <c r="H2455" i="4"/>
  <c r="I2455" i="4" s="1"/>
  <c r="F2455" i="4"/>
  <c r="G2455" i="4" s="1"/>
  <c r="E2455" i="4"/>
  <c r="D2455" i="4"/>
  <c r="B2455" i="4"/>
  <c r="C2455" i="4" s="1"/>
  <c r="Q2454" i="4"/>
  <c r="H2454" i="4"/>
  <c r="I2454" i="4" s="1"/>
  <c r="F2454" i="4"/>
  <c r="G2454" i="4" s="1"/>
  <c r="D2454" i="4"/>
  <c r="E2454" i="4" s="1"/>
  <c r="B2454" i="4"/>
  <c r="C2454" i="4" s="1"/>
  <c r="Q2453" i="4"/>
  <c r="H2453" i="4"/>
  <c r="I2453" i="4" s="1"/>
  <c r="F2453" i="4"/>
  <c r="G2453" i="4" s="1"/>
  <c r="D2453" i="4"/>
  <c r="E2453" i="4" s="1"/>
  <c r="B2453" i="4"/>
  <c r="C2453" i="4" s="1"/>
  <c r="Q2452" i="4"/>
  <c r="H2452" i="4"/>
  <c r="I2452" i="4" s="1"/>
  <c r="F2452" i="4"/>
  <c r="G2452" i="4" s="1"/>
  <c r="D2452" i="4"/>
  <c r="E2452" i="4" s="1"/>
  <c r="B2452" i="4"/>
  <c r="C2452" i="4" s="1"/>
  <c r="Q2451" i="4"/>
  <c r="H2451" i="4"/>
  <c r="I2451" i="4" s="1"/>
  <c r="F2451" i="4"/>
  <c r="G2451" i="4" s="1"/>
  <c r="D2451" i="4"/>
  <c r="E2451" i="4" s="1"/>
  <c r="B2451" i="4"/>
  <c r="C2451" i="4" s="1"/>
  <c r="Q2450" i="4"/>
  <c r="H2450" i="4"/>
  <c r="I2450" i="4" s="1"/>
  <c r="F2450" i="4"/>
  <c r="G2450" i="4" s="1"/>
  <c r="D2450" i="4"/>
  <c r="E2450" i="4" s="1"/>
  <c r="B2450" i="4"/>
  <c r="C2450" i="4" s="1"/>
  <c r="Q2449" i="4"/>
  <c r="H2449" i="4"/>
  <c r="I2449" i="4" s="1"/>
  <c r="G2449" i="4"/>
  <c r="F2449" i="4"/>
  <c r="D2449" i="4"/>
  <c r="E2449" i="4" s="1"/>
  <c r="B2449" i="4"/>
  <c r="C2449" i="4" s="1"/>
  <c r="Q2448" i="4"/>
  <c r="H2448" i="4"/>
  <c r="I2448" i="4" s="1"/>
  <c r="F2448" i="4"/>
  <c r="G2448" i="4" s="1"/>
  <c r="D2448" i="4"/>
  <c r="E2448" i="4" s="1"/>
  <c r="B2448" i="4"/>
  <c r="C2448" i="4" s="1"/>
  <c r="Q2447" i="4"/>
  <c r="H2447" i="4"/>
  <c r="I2447" i="4" s="1"/>
  <c r="F2447" i="4"/>
  <c r="G2447" i="4" s="1"/>
  <c r="E2447" i="4"/>
  <c r="D2447" i="4"/>
  <c r="B2447" i="4"/>
  <c r="C2447" i="4" s="1"/>
  <c r="Q2446" i="4"/>
  <c r="H2446" i="4"/>
  <c r="I2446" i="4" s="1"/>
  <c r="F2446" i="4"/>
  <c r="G2446" i="4" s="1"/>
  <c r="D2446" i="4"/>
  <c r="E2446" i="4" s="1"/>
  <c r="B2446" i="4"/>
  <c r="C2446" i="4" s="1"/>
  <c r="Q2445" i="4"/>
  <c r="H2445" i="4"/>
  <c r="I2445" i="4" s="1"/>
  <c r="F2445" i="4"/>
  <c r="G2445" i="4" s="1"/>
  <c r="D2445" i="4"/>
  <c r="E2445" i="4" s="1"/>
  <c r="B2445" i="4"/>
  <c r="C2445" i="4" s="1"/>
  <c r="Q2444" i="4"/>
  <c r="H2444" i="4"/>
  <c r="I2444" i="4" s="1"/>
  <c r="F2444" i="4"/>
  <c r="G2444" i="4" s="1"/>
  <c r="D2444" i="4"/>
  <c r="E2444" i="4" s="1"/>
  <c r="B2444" i="4"/>
  <c r="C2444" i="4" s="1"/>
  <c r="Q2443" i="4"/>
  <c r="H2443" i="4"/>
  <c r="I2443" i="4" s="1"/>
  <c r="F2443" i="4"/>
  <c r="G2443" i="4" s="1"/>
  <c r="E2443" i="4"/>
  <c r="D2443" i="4"/>
  <c r="B2443" i="4"/>
  <c r="C2443" i="4" s="1"/>
  <c r="Q2442" i="4"/>
  <c r="H2442" i="4"/>
  <c r="I2442" i="4" s="1"/>
  <c r="F2442" i="4"/>
  <c r="G2442" i="4" s="1"/>
  <c r="D2442" i="4"/>
  <c r="E2442" i="4" s="1"/>
  <c r="B2442" i="4"/>
  <c r="C2442" i="4" s="1"/>
  <c r="Q2441" i="4"/>
  <c r="H2441" i="4"/>
  <c r="I2441" i="4" s="1"/>
  <c r="F2441" i="4"/>
  <c r="G2441" i="4" s="1"/>
  <c r="D2441" i="4"/>
  <c r="E2441" i="4" s="1"/>
  <c r="B2441" i="4"/>
  <c r="C2441" i="4" s="1"/>
  <c r="Q2440" i="4"/>
  <c r="H2440" i="4"/>
  <c r="I2440" i="4" s="1"/>
  <c r="F2440" i="4"/>
  <c r="G2440" i="4" s="1"/>
  <c r="D2440" i="4"/>
  <c r="E2440" i="4" s="1"/>
  <c r="B2440" i="4"/>
  <c r="C2440" i="4" s="1"/>
  <c r="Q2439" i="4"/>
  <c r="H2439" i="4"/>
  <c r="I2439" i="4" s="1"/>
  <c r="F2439" i="4"/>
  <c r="G2439" i="4" s="1"/>
  <c r="D2439" i="4"/>
  <c r="E2439" i="4" s="1"/>
  <c r="B2439" i="4"/>
  <c r="C2439" i="4" s="1"/>
  <c r="Q2438" i="4"/>
  <c r="H2438" i="4"/>
  <c r="I2438" i="4" s="1"/>
  <c r="F2438" i="4"/>
  <c r="G2438" i="4" s="1"/>
  <c r="D2438" i="4"/>
  <c r="E2438" i="4" s="1"/>
  <c r="B2438" i="4"/>
  <c r="C2438" i="4" s="1"/>
  <c r="Q2437" i="4"/>
  <c r="H2437" i="4"/>
  <c r="I2437" i="4" s="1"/>
  <c r="F2437" i="4"/>
  <c r="G2437" i="4" s="1"/>
  <c r="D2437" i="4"/>
  <c r="E2437" i="4" s="1"/>
  <c r="B2437" i="4"/>
  <c r="C2437" i="4" s="1"/>
  <c r="Q2436" i="4"/>
  <c r="H2436" i="4"/>
  <c r="I2436" i="4" s="1"/>
  <c r="F2436" i="4"/>
  <c r="G2436" i="4" s="1"/>
  <c r="D2436" i="4"/>
  <c r="E2436" i="4" s="1"/>
  <c r="B2436" i="4"/>
  <c r="C2436" i="4" s="1"/>
  <c r="Q2435" i="4"/>
  <c r="H2435" i="4"/>
  <c r="I2435" i="4" s="1"/>
  <c r="F2435" i="4"/>
  <c r="G2435" i="4" s="1"/>
  <c r="D2435" i="4"/>
  <c r="E2435" i="4" s="1"/>
  <c r="B2435" i="4"/>
  <c r="C2435" i="4" s="1"/>
  <c r="Q2434" i="4"/>
  <c r="H2434" i="4"/>
  <c r="I2434" i="4" s="1"/>
  <c r="F2434" i="4"/>
  <c r="G2434" i="4" s="1"/>
  <c r="D2434" i="4"/>
  <c r="E2434" i="4" s="1"/>
  <c r="B2434" i="4"/>
  <c r="C2434" i="4" s="1"/>
  <c r="Q2433" i="4"/>
  <c r="H2433" i="4"/>
  <c r="I2433" i="4" s="1"/>
  <c r="F2433" i="4"/>
  <c r="G2433" i="4" s="1"/>
  <c r="D2433" i="4"/>
  <c r="E2433" i="4" s="1"/>
  <c r="B2433" i="4"/>
  <c r="C2433" i="4" s="1"/>
  <c r="Q2432" i="4"/>
  <c r="H2432" i="4"/>
  <c r="I2432" i="4" s="1"/>
  <c r="F2432" i="4"/>
  <c r="G2432" i="4" s="1"/>
  <c r="D2432" i="4"/>
  <c r="E2432" i="4" s="1"/>
  <c r="B2432" i="4"/>
  <c r="C2432" i="4" s="1"/>
  <c r="Q2431" i="4"/>
  <c r="H2431" i="4"/>
  <c r="I2431" i="4" s="1"/>
  <c r="F2431" i="4"/>
  <c r="G2431" i="4" s="1"/>
  <c r="D2431" i="4"/>
  <c r="E2431" i="4" s="1"/>
  <c r="B2431" i="4"/>
  <c r="C2431" i="4" s="1"/>
  <c r="Q2430" i="4"/>
  <c r="H2430" i="4"/>
  <c r="I2430" i="4" s="1"/>
  <c r="F2430" i="4"/>
  <c r="G2430" i="4" s="1"/>
  <c r="D2430" i="4"/>
  <c r="E2430" i="4" s="1"/>
  <c r="B2430" i="4"/>
  <c r="C2430" i="4" s="1"/>
  <c r="Q2429" i="4"/>
  <c r="H2429" i="4"/>
  <c r="I2429" i="4" s="1"/>
  <c r="F2429" i="4"/>
  <c r="G2429" i="4" s="1"/>
  <c r="D2429" i="4"/>
  <c r="E2429" i="4" s="1"/>
  <c r="B2429" i="4"/>
  <c r="C2429" i="4" s="1"/>
  <c r="Q2428" i="4"/>
  <c r="H2428" i="4"/>
  <c r="I2428" i="4" s="1"/>
  <c r="F2428" i="4"/>
  <c r="G2428" i="4" s="1"/>
  <c r="D2428" i="4"/>
  <c r="E2428" i="4" s="1"/>
  <c r="B2428" i="4"/>
  <c r="C2428" i="4" s="1"/>
  <c r="Q2427" i="4"/>
  <c r="H2427" i="4"/>
  <c r="I2427" i="4" s="1"/>
  <c r="F2427" i="4"/>
  <c r="G2427" i="4" s="1"/>
  <c r="D2427" i="4"/>
  <c r="E2427" i="4" s="1"/>
  <c r="B2427" i="4"/>
  <c r="C2427" i="4" s="1"/>
  <c r="Q2426" i="4"/>
  <c r="H2426" i="4"/>
  <c r="I2426" i="4" s="1"/>
  <c r="F2426" i="4"/>
  <c r="G2426" i="4" s="1"/>
  <c r="D2426" i="4"/>
  <c r="E2426" i="4" s="1"/>
  <c r="B2426" i="4"/>
  <c r="C2426" i="4" s="1"/>
  <c r="Q2425" i="4"/>
  <c r="H2425" i="4"/>
  <c r="I2425" i="4" s="1"/>
  <c r="G2425" i="4"/>
  <c r="F2425" i="4"/>
  <c r="D2425" i="4"/>
  <c r="E2425" i="4" s="1"/>
  <c r="B2425" i="4"/>
  <c r="C2425" i="4" s="1"/>
  <c r="Q2424" i="4"/>
  <c r="H2424" i="4"/>
  <c r="I2424" i="4" s="1"/>
  <c r="F2424" i="4"/>
  <c r="G2424" i="4" s="1"/>
  <c r="D2424" i="4"/>
  <c r="E2424" i="4" s="1"/>
  <c r="B2424" i="4"/>
  <c r="C2424" i="4" s="1"/>
  <c r="Q2423" i="4"/>
  <c r="H2423" i="4"/>
  <c r="I2423" i="4" s="1"/>
  <c r="F2423" i="4"/>
  <c r="G2423" i="4" s="1"/>
  <c r="E2423" i="4"/>
  <c r="D2423" i="4"/>
  <c r="B2423" i="4"/>
  <c r="C2423" i="4" s="1"/>
  <c r="Q2422" i="4"/>
  <c r="H2422" i="4"/>
  <c r="I2422" i="4" s="1"/>
  <c r="F2422" i="4"/>
  <c r="G2422" i="4" s="1"/>
  <c r="D2422" i="4"/>
  <c r="E2422" i="4" s="1"/>
  <c r="B2422" i="4"/>
  <c r="C2422" i="4" s="1"/>
  <c r="Q2421" i="4"/>
  <c r="H2421" i="4"/>
  <c r="I2421" i="4" s="1"/>
  <c r="F2421" i="4"/>
  <c r="G2421" i="4" s="1"/>
  <c r="D2421" i="4"/>
  <c r="E2421" i="4" s="1"/>
  <c r="B2421" i="4"/>
  <c r="C2421" i="4" s="1"/>
  <c r="Q2420" i="4"/>
  <c r="H2420" i="4"/>
  <c r="I2420" i="4" s="1"/>
  <c r="F2420" i="4"/>
  <c r="G2420" i="4" s="1"/>
  <c r="D2420" i="4"/>
  <c r="E2420" i="4" s="1"/>
  <c r="B2420" i="4"/>
  <c r="C2420" i="4" s="1"/>
  <c r="Q2419" i="4"/>
  <c r="H2419" i="4"/>
  <c r="I2419" i="4" s="1"/>
  <c r="F2419" i="4"/>
  <c r="G2419" i="4" s="1"/>
  <c r="D2419" i="4"/>
  <c r="E2419" i="4" s="1"/>
  <c r="B2419" i="4"/>
  <c r="C2419" i="4" s="1"/>
  <c r="Q2418" i="4"/>
  <c r="H2418" i="4"/>
  <c r="I2418" i="4" s="1"/>
  <c r="F2418" i="4"/>
  <c r="G2418" i="4" s="1"/>
  <c r="D2418" i="4"/>
  <c r="E2418" i="4" s="1"/>
  <c r="B2418" i="4"/>
  <c r="C2418" i="4" s="1"/>
  <c r="Q2417" i="4"/>
  <c r="H2417" i="4"/>
  <c r="I2417" i="4" s="1"/>
  <c r="F2417" i="4"/>
  <c r="G2417" i="4" s="1"/>
  <c r="D2417" i="4"/>
  <c r="E2417" i="4" s="1"/>
  <c r="B2417" i="4"/>
  <c r="C2417" i="4" s="1"/>
  <c r="Q2416" i="4"/>
  <c r="H2416" i="4"/>
  <c r="I2416" i="4" s="1"/>
  <c r="F2416" i="4"/>
  <c r="G2416" i="4" s="1"/>
  <c r="D2416" i="4"/>
  <c r="E2416" i="4" s="1"/>
  <c r="B2416" i="4"/>
  <c r="C2416" i="4" s="1"/>
  <c r="Q2415" i="4"/>
  <c r="H2415" i="4"/>
  <c r="I2415" i="4" s="1"/>
  <c r="F2415" i="4"/>
  <c r="G2415" i="4" s="1"/>
  <c r="D2415" i="4"/>
  <c r="E2415" i="4" s="1"/>
  <c r="B2415" i="4"/>
  <c r="C2415" i="4" s="1"/>
  <c r="Q2414" i="4"/>
  <c r="H2414" i="4"/>
  <c r="I2414" i="4" s="1"/>
  <c r="F2414" i="4"/>
  <c r="G2414" i="4" s="1"/>
  <c r="D2414" i="4"/>
  <c r="E2414" i="4" s="1"/>
  <c r="B2414" i="4"/>
  <c r="C2414" i="4" s="1"/>
  <c r="Q2413" i="4"/>
  <c r="H2413" i="4"/>
  <c r="I2413" i="4" s="1"/>
  <c r="F2413" i="4"/>
  <c r="G2413" i="4" s="1"/>
  <c r="D2413" i="4"/>
  <c r="E2413" i="4" s="1"/>
  <c r="B2413" i="4"/>
  <c r="C2413" i="4" s="1"/>
  <c r="Q2412" i="4"/>
  <c r="H2412" i="4"/>
  <c r="I2412" i="4" s="1"/>
  <c r="F2412" i="4"/>
  <c r="G2412" i="4" s="1"/>
  <c r="D2412" i="4"/>
  <c r="E2412" i="4" s="1"/>
  <c r="B2412" i="4"/>
  <c r="C2412" i="4" s="1"/>
  <c r="Q2411" i="4"/>
  <c r="H2411" i="4"/>
  <c r="I2411" i="4" s="1"/>
  <c r="F2411" i="4"/>
  <c r="G2411" i="4" s="1"/>
  <c r="E2411" i="4"/>
  <c r="D2411" i="4"/>
  <c r="B2411" i="4"/>
  <c r="C2411" i="4" s="1"/>
  <c r="Q2410" i="4"/>
  <c r="H2410" i="4"/>
  <c r="I2410" i="4" s="1"/>
  <c r="F2410" i="4"/>
  <c r="G2410" i="4" s="1"/>
  <c r="D2410" i="4"/>
  <c r="E2410" i="4" s="1"/>
  <c r="B2410" i="4"/>
  <c r="C2410" i="4" s="1"/>
  <c r="Q2409" i="4"/>
  <c r="H2409" i="4"/>
  <c r="I2409" i="4" s="1"/>
  <c r="F2409" i="4"/>
  <c r="G2409" i="4" s="1"/>
  <c r="D2409" i="4"/>
  <c r="E2409" i="4" s="1"/>
  <c r="B2409" i="4"/>
  <c r="C2409" i="4" s="1"/>
  <c r="Q2408" i="4"/>
  <c r="H2408" i="4"/>
  <c r="I2408" i="4" s="1"/>
  <c r="F2408" i="4"/>
  <c r="G2408" i="4" s="1"/>
  <c r="D2408" i="4"/>
  <c r="E2408" i="4" s="1"/>
  <c r="B2408" i="4"/>
  <c r="C2408" i="4" s="1"/>
  <c r="Q2407" i="4"/>
  <c r="H2407" i="4"/>
  <c r="I2407" i="4" s="1"/>
  <c r="F2407" i="4"/>
  <c r="G2407" i="4" s="1"/>
  <c r="D2407" i="4"/>
  <c r="E2407" i="4" s="1"/>
  <c r="B2407" i="4"/>
  <c r="C2407" i="4" s="1"/>
  <c r="Q2406" i="4"/>
  <c r="H2406" i="4"/>
  <c r="I2406" i="4" s="1"/>
  <c r="F2406" i="4"/>
  <c r="G2406" i="4" s="1"/>
  <c r="D2406" i="4"/>
  <c r="E2406" i="4" s="1"/>
  <c r="B2406" i="4"/>
  <c r="C2406" i="4" s="1"/>
  <c r="Q2405" i="4"/>
  <c r="H2405" i="4"/>
  <c r="I2405" i="4" s="1"/>
  <c r="F2405" i="4"/>
  <c r="G2405" i="4" s="1"/>
  <c r="D2405" i="4"/>
  <c r="E2405" i="4" s="1"/>
  <c r="B2405" i="4"/>
  <c r="C2405" i="4" s="1"/>
  <c r="Q2404" i="4"/>
  <c r="H2404" i="4"/>
  <c r="I2404" i="4" s="1"/>
  <c r="F2404" i="4"/>
  <c r="G2404" i="4" s="1"/>
  <c r="D2404" i="4"/>
  <c r="E2404" i="4" s="1"/>
  <c r="B2404" i="4"/>
  <c r="C2404" i="4" s="1"/>
  <c r="Q2403" i="4"/>
  <c r="H2403" i="4"/>
  <c r="I2403" i="4" s="1"/>
  <c r="F2403" i="4"/>
  <c r="G2403" i="4" s="1"/>
  <c r="E2403" i="4"/>
  <c r="D2403" i="4"/>
  <c r="B2403" i="4"/>
  <c r="C2403" i="4" s="1"/>
  <c r="Q2402" i="4"/>
  <c r="H2402" i="4"/>
  <c r="I2402" i="4" s="1"/>
  <c r="F2402" i="4"/>
  <c r="G2402" i="4" s="1"/>
  <c r="D2402" i="4"/>
  <c r="E2402" i="4" s="1"/>
  <c r="B2402" i="4"/>
  <c r="C2402" i="4" s="1"/>
  <c r="Q2401" i="4"/>
  <c r="H2401" i="4"/>
  <c r="I2401" i="4" s="1"/>
  <c r="F2401" i="4"/>
  <c r="G2401" i="4" s="1"/>
  <c r="D2401" i="4"/>
  <c r="E2401" i="4" s="1"/>
  <c r="B2401" i="4"/>
  <c r="C2401" i="4" s="1"/>
  <c r="Q2400" i="4"/>
  <c r="H2400" i="4"/>
  <c r="I2400" i="4" s="1"/>
  <c r="F2400" i="4"/>
  <c r="G2400" i="4" s="1"/>
  <c r="D2400" i="4"/>
  <c r="E2400" i="4" s="1"/>
  <c r="B2400" i="4"/>
  <c r="C2400" i="4" s="1"/>
  <c r="Q2399" i="4"/>
  <c r="H2399" i="4"/>
  <c r="I2399" i="4" s="1"/>
  <c r="F2399" i="4"/>
  <c r="G2399" i="4" s="1"/>
  <c r="D2399" i="4"/>
  <c r="E2399" i="4" s="1"/>
  <c r="B2399" i="4"/>
  <c r="C2399" i="4" s="1"/>
  <c r="Q2398" i="4"/>
  <c r="H2398" i="4"/>
  <c r="I2398" i="4" s="1"/>
  <c r="F2398" i="4"/>
  <c r="G2398" i="4" s="1"/>
  <c r="D2398" i="4"/>
  <c r="E2398" i="4" s="1"/>
  <c r="B2398" i="4"/>
  <c r="C2398" i="4" s="1"/>
  <c r="Q2397" i="4"/>
  <c r="H2397" i="4"/>
  <c r="I2397" i="4" s="1"/>
  <c r="F2397" i="4"/>
  <c r="G2397" i="4" s="1"/>
  <c r="D2397" i="4"/>
  <c r="E2397" i="4" s="1"/>
  <c r="B2397" i="4"/>
  <c r="C2397" i="4" s="1"/>
  <c r="Q2396" i="4"/>
  <c r="H2396" i="4"/>
  <c r="I2396" i="4" s="1"/>
  <c r="F2396" i="4"/>
  <c r="G2396" i="4" s="1"/>
  <c r="D2396" i="4"/>
  <c r="E2396" i="4" s="1"/>
  <c r="B2396" i="4"/>
  <c r="C2396" i="4" s="1"/>
  <c r="Q2395" i="4"/>
  <c r="H2395" i="4"/>
  <c r="I2395" i="4" s="1"/>
  <c r="F2395" i="4"/>
  <c r="G2395" i="4" s="1"/>
  <c r="D2395" i="4"/>
  <c r="E2395" i="4" s="1"/>
  <c r="B2395" i="4"/>
  <c r="C2395" i="4" s="1"/>
  <c r="Q2394" i="4"/>
  <c r="H2394" i="4"/>
  <c r="I2394" i="4" s="1"/>
  <c r="F2394" i="4"/>
  <c r="G2394" i="4" s="1"/>
  <c r="D2394" i="4"/>
  <c r="E2394" i="4" s="1"/>
  <c r="B2394" i="4"/>
  <c r="C2394" i="4" s="1"/>
  <c r="Q2393" i="4"/>
  <c r="H2393" i="4"/>
  <c r="I2393" i="4" s="1"/>
  <c r="G2393" i="4"/>
  <c r="F2393" i="4"/>
  <c r="D2393" i="4"/>
  <c r="E2393" i="4" s="1"/>
  <c r="B2393" i="4"/>
  <c r="C2393" i="4" s="1"/>
  <c r="Q2392" i="4"/>
  <c r="H2392" i="4"/>
  <c r="I2392" i="4" s="1"/>
  <c r="F2392" i="4"/>
  <c r="G2392" i="4" s="1"/>
  <c r="D2392" i="4"/>
  <c r="E2392" i="4" s="1"/>
  <c r="B2392" i="4"/>
  <c r="C2392" i="4" s="1"/>
  <c r="Q2391" i="4"/>
  <c r="H2391" i="4"/>
  <c r="I2391" i="4" s="1"/>
  <c r="F2391" i="4"/>
  <c r="G2391" i="4" s="1"/>
  <c r="E2391" i="4"/>
  <c r="D2391" i="4"/>
  <c r="B2391" i="4"/>
  <c r="C2391" i="4" s="1"/>
  <c r="Q2390" i="4"/>
  <c r="H2390" i="4"/>
  <c r="I2390" i="4" s="1"/>
  <c r="F2390" i="4"/>
  <c r="G2390" i="4" s="1"/>
  <c r="D2390" i="4"/>
  <c r="E2390" i="4" s="1"/>
  <c r="B2390" i="4"/>
  <c r="C2390" i="4" s="1"/>
  <c r="Q2389" i="4"/>
  <c r="H2389" i="4"/>
  <c r="I2389" i="4" s="1"/>
  <c r="F2389" i="4"/>
  <c r="G2389" i="4" s="1"/>
  <c r="D2389" i="4"/>
  <c r="E2389" i="4" s="1"/>
  <c r="B2389" i="4"/>
  <c r="C2389" i="4" s="1"/>
  <c r="Q2388" i="4"/>
  <c r="H2388" i="4"/>
  <c r="I2388" i="4" s="1"/>
  <c r="F2388" i="4"/>
  <c r="G2388" i="4" s="1"/>
  <c r="D2388" i="4"/>
  <c r="E2388" i="4" s="1"/>
  <c r="B2388" i="4"/>
  <c r="C2388" i="4" s="1"/>
  <c r="Q2387" i="4"/>
  <c r="H2387" i="4"/>
  <c r="I2387" i="4" s="1"/>
  <c r="F2387" i="4"/>
  <c r="G2387" i="4" s="1"/>
  <c r="D2387" i="4"/>
  <c r="E2387" i="4" s="1"/>
  <c r="B2387" i="4"/>
  <c r="C2387" i="4" s="1"/>
  <c r="Q2386" i="4"/>
  <c r="H2386" i="4"/>
  <c r="I2386" i="4" s="1"/>
  <c r="F2386" i="4"/>
  <c r="G2386" i="4" s="1"/>
  <c r="D2386" i="4"/>
  <c r="E2386" i="4" s="1"/>
  <c r="B2386" i="4"/>
  <c r="C2386" i="4" s="1"/>
  <c r="Q2385" i="4"/>
  <c r="H2385" i="4"/>
  <c r="I2385" i="4" s="1"/>
  <c r="G2385" i="4"/>
  <c r="F2385" i="4"/>
  <c r="D2385" i="4"/>
  <c r="E2385" i="4" s="1"/>
  <c r="B2385" i="4"/>
  <c r="C2385" i="4" s="1"/>
  <c r="Q2384" i="4"/>
  <c r="H2384" i="4"/>
  <c r="I2384" i="4" s="1"/>
  <c r="F2384" i="4"/>
  <c r="G2384" i="4" s="1"/>
  <c r="D2384" i="4"/>
  <c r="E2384" i="4" s="1"/>
  <c r="B2384" i="4"/>
  <c r="C2384" i="4" s="1"/>
  <c r="Q2383" i="4"/>
  <c r="H2383" i="4"/>
  <c r="I2383" i="4" s="1"/>
  <c r="F2383" i="4"/>
  <c r="G2383" i="4" s="1"/>
  <c r="E2383" i="4"/>
  <c r="D2383" i="4"/>
  <c r="B2383" i="4"/>
  <c r="C2383" i="4" s="1"/>
  <c r="Q2382" i="4"/>
  <c r="H2382" i="4"/>
  <c r="I2382" i="4" s="1"/>
  <c r="F2382" i="4"/>
  <c r="G2382" i="4" s="1"/>
  <c r="D2382" i="4"/>
  <c r="E2382" i="4" s="1"/>
  <c r="B2382" i="4"/>
  <c r="C2382" i="4" s="1"/>
  <c r="Q2381" i="4"/>
  <c r="H2381" i="4"/>
  <c r="I2381" i="4" s="1"/>
  <c r="F2381" i="4"/>
  <c r="G2381" i="4" s="1"/>
  <c r="D2381" i="4"/>
  <c r="E2381" i="4" s="1"/>
  <c r="B2381" i="4"/>
  <c r="C2381" i="4" s="1"/>
  <c r="Q2380" i="4"/>
  <c r="H2380" i="4"/>
  <c r="I2380" i="4" s="1"/>
  <c r="F2380" i="4"/>
  <c r="G2380" i="4" s="1"/>
  <c r="D2380" i="4"/>
  <c r="E2380" i="4" s="1"/>
  <c r="B2380" i="4"/>
  <c r="C2380" i="4" s="1"/>
  <c r="Q2379" i="4"/>
  <c r="H2379" i="4"/>
  <c r="I2379" i="4" s="1"/>
  <c r="F2379" i="4"/>
  <c r="G2379" i="4" s="1"/>
  <c r="D2379" i="4"/>
  <c r="E2379" i="4" s="1"/>
  <c r="B2379" i="4"/>
  <c r="C2379" i="4" s="1"/>
  <c r="Q2378" i="4"/>
  <c r="H2378" i="4"/>
  <c r="I2378" i="4" s="1"/>
  <c r="F2378" i="4"/>
  <c r="G2378" i="4" s="1"/>
  <c r="D2378" i="4"/>
  <c r="E2378" i="4" s="1"/>
  <c r="B2378" i="4"/>
  <c r="C2378" i="4" s="1"/>
  <c r="Q2377" i="4"/>
  <c r="H2377" i="4"/>
  <c r="I2377" i="4" s="1"/>
  <c r="F2377" i="4"/>
  <c r="G2377" i="4" s="1"/>
  <c r="D2377" i="4"/>
  <c r="E2377" i="4" s="1"/>
  <c r="B2377" i="4"/>
  <c r="C2377" i="4" s="1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F2375" i="4"/>
  <c r="G2375" i="4" s="1"/>
  <c r="D2375" i="4"/>
  <c r="E2375" i="4" s="1"/>
  <c r="B2375" i="4"/>
  <c r="C2375" i="4" s="1"/>
  <c r="Q2374" i="4"/>
  <c r="H2374" i="4"/>
  <c r="I2374" i="4" s="1"/>
  <c r="F2374" i="4"/>
  <c r="G2374" i="4" s="1"/>
  <c r="D2374" i="4"/>
  <c r="E2374" i="4" s="1"/>
  <c r="B2374" i="4"/>
  <c r="C2374" i="4" s="1"/>
  <c r="Q2373" i="4"/>
  <c r="H2373" i="4"/>
  <c r="I2373" i="4" s="1"/>
  <c r="F2373" i="4"/>
  <c r="G2373" i="4" s="1"/>
  <c r="D2373" i="4"/>
  <c r="E2373" i="4" s="1"/>
  <c r="B2373" i="4"/>
  <c r="C2373" i="4" s="1"/>
  <c r="Q2372" i="4"/>
  <c r="H2372" i="4"/>
  <c r="I2372" i="4" s="1"/>
  <c r="F2372" i="4"/>
  <c r="G2372" i="4" s="1"/>
  <c r="D2372" i="4"/>
  <c r="E2372" i="4" s="1"/>
  <c r="B2372" i="4"/>
  <c r="C2372" i="4" s="1"/>
  <c r="Q2371" i="4"/>
  <c r="H2371" i="4"/>
  <c r="I2371" i="4" s="1"/>
  <c r="F2371" i="4"/>
  <c r="G2371" i="4" s="1"/>
  <c r="E2371" i="4"/>
  <c r="D2371" i="4"/>
  <c r="B2371" i="4"/>
  <c r="C2371" i="4" s="1"/>
  <c r="Q2370" i="4"/>
  <c r="H2370" i="4"/>
  <c r="I2370" i="4" s="1"/>
  <c r="F2370" i="4"/>
  <c r="G2370" i="4" s="1"/>
  <c r="D2370" i="4"/>
  <c r="E2370" i="4" s="1"/>
  <c r="B2370" i="4"/>
  <c r="C2370" i="4" s="1"/>
  <c r="Q2369" i="4"/>
  <c r="H2369" i="4"/>
  <c r="I2369" i="4" s="1"/>
  <c r="F2369" i="4"/>
  <c r="G2369" i="4" s="1"/>
  <c r="D2369" i="4"/>
  <c r="E2369" i="4" s="1"/>
  <c r="B2369" i="4"/>
  <c r="C2369" i="4" s="1"/>
  <c r="Q2368" i="4"/>
  <c r="H2368" i="4"/>
  <c r="I2368" i="4" s="1"/>
  <c r="F2368" i="4"/>
  <c r="G2368" i="4" s="1"/>
  <c r="D2368" i="4"/>
  <c r="E2368" i="4" s="1"/>
  <c r="B2368" i="4"/>
  <c r="C2368" i="4" s="1"/>
  <c r="Q2367" i="4"/>
  <c r="H2367" i="4"/>
  <c r="I2367" i="4" s="1"/>
  <c r="F2367" i="4"/>
  <c r="G2367" i="4" s="1"/>
  <c r="D2367" i="4"/>
  <c r="E2367" i="4" s="1"/>
  <c r="B2367" i="4"/>
  <c r="C2367" i="4" s="1"/>
  <c r="Q2366" i="4"/>
  <c r="H2366" i="4"/>
  <c r="I2366" i="4" s="1"/>
  <c r="F2366" i="4"/>
  <c r="G2366" i="4" s="1"/>
  <c r="D2366" i="4"/>
  <c r="E2366" i="4" s="1"/>
  <c r="B2366" i="4"/>
  <c r="C2366" i="4" s="1"/>
  <c r="Q2365" i="4"/>
  <c r="H2365" i="4"/>
  <c r="I2365" i="4" s="1"/>
  <c r="F2365" i="4"/>
  <c r="G2365" i="4" s="1"/>
  <c r="D2365" i="4"/>
  <c r="E2365" i="4" s="1"/>
  <c r="B2365" i="4"/>
  <c r="C2365" i="4" s="1"/>
  <c r="Q2364" i="4"/>
  <c r="H2364" i="4"/>
  <c r="I2364" i="4" s="1"/>
  <c r="F2364" i="4"/>
  <c r="G2364" i="4" s="1"/>
  <c r="D2364" i="4"/>
  <c r="E2364" i="4" s="1"/>
  <c r="B2364" i="4"/>
  <c r="C2364" i="4" s="1"/>
  <c r="Q2363" i="4"/>
  <c r="H2363" i="4"/>
  <c r="I2363" i="4" s="1"/>
  <c r="F2363" i="4"/>
  <c r="G2363" i="4" s="1"/>
  <c r="D2363" i="4"/>
  <c r="E2363" i="4" s="1"/>
  <c r="B2363" i="4"/>
  <c r="C2363" i="4" s="1"/>
  <c r="Q2362" i="4"/>
  <c r="H2362" i="4"/>
  <c r="I2362" i="4" s="1"/>
  <c r="F2362" i="4"/>
  <c r="G2362" i="4" s="1"/>
  <c r="D2362" i="4"/>
  <c r="E2362" i="4" s="1"/>
  <c r="B2362" i="4"/>
  <c r="C2362" i="4" s="1"/>
  <c r="Q2361" i="4"/>
  <c r="H2361" i="4"/>
  <c r="I2361" i="4" s="1"/>
  <c r="F2361" i="4"/>
  <c r="G2361" i="4" s="1"/>
  <c r="D2361" i="4"/>
  <c r="E2361" i="4" s="1"/>
  <c r="B2361" i="4"/>
  <c r="C2361" i="4" s="1"/>
  <c r="Q2360" i="4"/>
  <c r="H2360" i="4"/>
  <c r="I2360" i="4" s="1"/>
  <c r="F2360" i="4"/>
  <c r="G2360" i="4" s="1"/>
  <c r="D2360" i="4"/>
  <c r="E2360" i="4" s="1"/>
  <c r="B2360" i="4"/>
  <c r="C2360" i="4" s="1"/>
  <c r="Q2359" i="4"/>
  <c r="H2359" i="4"/>
  <c r="I2359" i="4" s="1"/>
  <c r="F2359" i="4"/>
  <c r="G2359" i="4" s="1"/>
  <c r="D2359" i="4"/>
  <c r="E2359" i="4" s="1"/>
  <c r="B2359" i="4"/>
  <c r="C2359" i="4" s="1"/>
  <c r="Q2358" i="4"/>
  <c r="H2358" i="4"/>
  <c r="I2358" i="4" s="1"/>
  <c r="F2358" i="4"/>
  <c r="G2358" i="4" s="1"/>
  <c r="D2358" i="4"/>
  <c r="E2358" i="4" s="1"/>
  <c r="B2358" i="4"/>
  <c r="C2358" i="4" s="1"/>
  <c r="Q2357" i="4"/>
  <c r="H2357" i="4"/>
  <c r="I2357" i="4" s="1"/>
  <c r="F2357" i="4"/>
  <c r="G2357" i="4" s="1"/>
  <c r="D2357" i="4"/>
  <c r="E2357" i="4" s="1"/>
  <c r="B2357" i="4"/>
  <c r="C2357" i="4" s="1"/>
  <c r="Q2356" i="4"/>
  <c r="H2356" i="4"/>
  <c r="I2356" i="4" s="1"/>
  <c r="F2356" i="4"/>
  <c r="G2356" i="4" s="1"/>
  <c r="D2356" i="4"/>
  <c r="E2356" i="4" s="1"/>
  <c r="B2356" i="4"/>
  <c r="C2356" i="4" s="1"/>
  <c r="Q2355" i="4"/>
  <c r="H2355" i="4"/>
  <c r="I2355" i="4" s="1"/>
  <c r="F2355" i="4"/>
  <c r="G2355" i="4" s="1"/>
  <c r="D2355" i="4"/>
  <c r="E2355" i="4" s="1"/>
  <c r="B2355" i="4"/>
  <c r="C2355" i="4" s="1"/>
  <c r="Q2354" i="4"/>
  <c r="H2354" i="4"/>
  <c r="I2354" i="4" s="1"/>
  <c r="F2354" i="4"/>
  <c r="G2354" i="4" s="1"/>
  <c r="D2354" i="4"/>
  <c r="E2354" i="4" s="1"/>
  <c r="B2354" i="4"/>
  <c r="C2354" i="4" s="1"/>
  <c r="Q2353" i="4"/>
  <c r="H2353" i="4"/>
  <c r="I2353" i="4" s="1"/>
  <c r="F2353" i="4"/>
  <c r="G2353" i="4" s="1"/>
  <c r="D2353" i="4"/>
  <c r="E2353" i="4" s="1"/>
  <c r="B2353" i="4"/>
  <c r="C2353" i="4" s="1"/>
  <c r="Q2352" i="4"/>
  <c r="H2352" i="4"/>
  <c r="I2352" i="4" s="1"/>
  <c r="F2352" i="4"/>
  <c r="G2352" i="4" s="1"/>
  <c r="D2352" i="4"/>
  <c r="E2352" i="4" s="1"/>
  <c r="B2352" i="4"/>
  <c r="C2352" i="4" s="1"/>
  <c r="Q2351" i="4"/>
  <c r="H2351" i="4"/>
  <c r="I2351" i="4" s="1"/>
  <c r="F2351" i="4"/>
  <c r="G2351" i="4" s="1"/>
  <c r="E2351" i="4"/>
  <c r="D2351" i="4"/>
  <c r="B2351" i="4"/>
  <c r="C2351" i="4" s="1"/>
  <c r="Q2350" i="4"/>
  <c r="H2350" i="4"/>
  <c r="I2350" i="4" s="1"/>
  <c r="F2350" i="4"/>
  <c r="G2350" i="4" s="1"/>
  <c r="D2350" i="4"/>
  <c r="E2350" i="4" s="1"/>
  <c r="B2350" i="4"/>
  <c r="C2350" i="4" s="1"/>
  <c r="Q2349" i="4"/>
  <c r="H2349" i="4"/>
  <c r="I2349" i="4" s="1"/>
  <c r="F2349" i="4"/>
  <c r="G2349" i="4" s="1"/>
  <c r="D2349" i="4"/>
  <c r="E2349" i="4" s="1"/>
  <c r="B2349" i="4"/>
  <c r="C2349" i="4" s="1"/>
  <c r="Q2348" i="4"/>
  <c r="H2348" i="4"/>
  <c r="I2348" i="4" s="1"/>
  <c r="F2348" i="4"/>
  <c r="G2348" i="4" s="1"/>
  <c r="D2348" i="4"/>
  <c r="E2348" i="4" s="1"/>
  <c r="B2348" i="4"/>
  <c r="C2348" i="4" s="1"/>
  <c r="Q2347" i="4"/>
  <c r="H2347" i="4"/>
  <c r="I2347" i="4" s="1"/>
  <c r="F2347" i="4"/>
  <c r="G2347" i="4" s="1"/>
  <c r="D2347" i="4"/>
  <c r="E2347" i="4" s="1"/>
  <c r="B2347" i="4"/>
  <c r="C2347" i="4" s="1"/>
  <c r="Q2346" i="4"/>
  <c r="H2346" i="4"/>
  <c r="I2346" i="4" s="1"/>
  <c r="F2346" i="4"/>
  <c r="G2346" i="4" s="1"/>
  <c r="D2346" i="4"/>
  <c r="E2346" i="4" s="1"/>
  <c r="B2346" i="4"/>
  <c r="C2346" i="4" s="1"/>
  <c r="Q2345" i="4"/>
  <c r="H2345" i="4"/>
  <c r="I2345" i="4" s="1"/>
  <c r="F2345" i="4"/>
  <c r="G2345" i="4" s="1"/>
  <c r="D2345" i="4"/>
  <c r="E2345" i="4" s="1"/>
  <c r="B2345" i="4"/>
  <c r="C2345" i="4" s="1"/>
  <c r="Q2344" i="4"/>
  <c r="H2344" i="4"/>
  <c r="I2344" i="4" s="1"/>
  <c r="F2344" i="4"/>
  <c r="G2344" i="4" s="1"/>
  <c r="D2344" i="4"/>
  <c r="E2344" i="4" s="1"/>
  <c r="B2344" i="4"/>
  <c r="C2344" i="4" s="1"/>
  <c r="Q2343" i="4"/>
  <c r="I2343" i="4"/>
  <c r="H2343" i="4"/>
  <c r="F2343" i="4"/>
  <c r="G2343" i="4" s="1"/>
  <c r="D2343" i="4"/>
  <c r="E2343" i="4" s="1"/>
  <c r="B2343" i="4"/>
  <c r="C2343" i="4" s="1"/>
  <c r="Q2342" i="4"/>
  <c r="H2342" i="4"/>
  <c r="I2342" i="4" s="1"/>
  <c r="F2342" i="4"/>
  <c r="G2342" i="4" s="1"/>
  <c r="D2342" i="4"/>
  <c r="E2342" i="4" s="1"/>
  <c r="B2342" i="4"/>
  <c r="C2342" i="4" s="1"/>
  <c r="Q2341" i="4"/>
  <c r="H2341" i="4"/>
  <c r="I2341" i="4" s="1"/>
  <c r="F2341" i="4"/>
  <c r="G2341" i="4" s="1"/>
  <c r="D2341" i="4"/>
  <c r="E2341" i="4" s="1"/>
  <c r="B2341" i="4"/>
  <c r="C2341" i="4" s="1"/>
  <c r="Q2340" i="4"/>
  <c r="H2340" i="4"/>
  <c r="I2340" i="4" s="1"/>
  <c r="F2340" i="4"/>
  <c r="G2340" i="4" s="1"/>
  <c r="D2340" i="4"/>
  <c r="E2340" i="4" s="1"/>
  <c r="B2340" i="4"/>
  <c r="C2340" i="4" s="1"/>
  <c r="Q2339" i="4"/>
  <c r="H2339" i="4"/>
  <c r="I2339" i="4" s="1"/>
  <c r="F2339" i="4"/>
  <c r="G2339" i="4" s="1"/>
  <c r="E2339" i="4"/>
  <c r="D2339" i="4"/>
  <c r="B2339" i="4"/>
  <c r="C2339" i="4" s="1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H2335" i="4"/>
  <c r="I2335" i="4" s="1"/>
  <c r="F2335" i="4"/>
  <c r="G2335" i="4" s="1"/>
  <c r="D2335" i="4"/>
  <c r="E2335" i="4" s="1"/>
  <c r="B2335" i="4"/>
  <c r="C2335" i="4" s="1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G2329" i="4"/>
  <c r="F2329" i="4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H2327" i="4"/>
  <c r="I2327" i="4" s="1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F2325" i="4"/>
  <c r="G2325" i="4" s="1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H2323" i="4"/>
  <c r="I2323" i="4" s="1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B2321" i="4"/>
  <c r="C2321" i="4" s="1"/>
  <c r="Q2320" i="4"/>
  <c r="H2320" i="4"/>
  <c r="I2320" i="4" s="1"/>
  <c r="F2320" i="4"/>
  <c r="G2320" i="4" s="1"/>
  <c r="D2320" i="4"/>
  <c r="E2320" i="4" s="1"/>
  <c r="B2320" i="4"/>
  <c r="C2320" i="4" s="1"/>
  <c r="Q2319" i="4"/>
  <c r="H2319" i="4"/>
  <c r="I2319" i="4" s="1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F2317" i="4"/>
  <c r="G2317" i="4" s="1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H2315" i="4"/>
  <c r="I2315" i="4" s="1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B2313" i="4"/>
  <c r="C2313" i="4" s="1"/>
  <c r="Q2312" i="4"/>
  <c r="H2312" i="4"/>
  <c r="I2312" i="4" s="1"/>
  <c r="F2312" i="4"/>
  <c r="G2312" i="4" s="1"/>
  <c r="D2312" i="4"/>
  <c r="E2312" i="4" s="1"/>
  <c r="B2312" i="4"/>
  <c r="C2312" i="4" s="1"/>
  <c r="Q2311" i="4"/>
  <c r="H2311" i="4"/>
  <c r="I2311" i="4" s="1"/>
  <c r="F2311" i="4"/>
  <c r="G2311" i="4" s="1"/>
  <c r="D2311" i="4"/>
  <c r="E2311" i="4" s="1"/>
  <c r="B2311" i="4"/>
  <c r="C2311" i="4" s="1"/>
  <c r="Q2310" i="4"/>
  <c r="H2310" i="4"/>
  <c r="I2310" i="4" s="1"/>
  <c r="F2310" i="4"/>
  <c r="G2310" i="4" s="1"/>
  <c r="D2310" i="4"/>
  <c r="E2310" i="4" s="1"/>
  <c r="B2310" i="4"/>
  <c r="C2310" i="4" s="1"/>
  <c r="Q2309" i="4"/>
  <c r="H2309" i="4"/>
  <c r="I2309" i="4" s="1"/>
  <c r="F2309" i="4"/>
  <c r="G2309" i="4" s="1"/>
  <c r="D2309" i="4"/>
  <c r="E2309" i="4" s="1"/>
  <c r="B2309" i="4"/>
  <c r="C2309" i="4" s="1"/>
  <c r="Q2308" i="4"/>
  <c r="H2308" i="4"/>
  <c r="I2308" i="4" s="1"/>
  <c r="F2308" i="4"/>
  <c r="G2308" i="4" s="1"/>
  <c r="D2308" i="4"/>
  <c r="E2308" i="4" s="1"/>
  <c r="B2308" i="4"/>
  <c r="C2308" i="4" s="1"/>
  <c r="Q2307" i="4"/>
  <c r="H2307" i="4"/>
  <c r="I2307" i="4" s="1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B2305" i="4"/>
  <c r="C2305" i="4" s="1"/>
  <c r="Q2304" i="4"/>
  <c r="H2304" i="4"/>
  <c r="I2304" i="4" s="1"/>
  <c r="F2304" i="4"/>
  <c r="G2304" i="4" s="1"/>
  <c r="D2304" i="4"/>
  <c r="E2304" i="4" s="1"/>
  <c r="B2304" i="4"/>
  <c r="C2304" i="4" s="1"/>
  <c r="Q2303" i="4"/>
  <c r="H2303" i="4"/>
  <c r="I2303" i="4" s="1"/>
  <c r="G2303" i="4"/>
  <c r="F2303" i="4"/>
  <c r="D2303" i="4"/>
  <c r="E2303" i="4" s="1"/>
  <c r="B2303" i="4"/>
  <c r="C2303" i="4" s="1"/>
  <c r="Q2302" i="4"/>
  <c r="H2302" i="4"/>
  <c r="I2302" i="4" s="1"/>
  <c r="F2302" i="4"/>
  <c r="G2302" i="4" s="1"/>
  <c r="D2302" i="4"/>
  <c r="E2302" i="4" s="1"/>
  <c r="B2302" i="4"/>
  <c r="C2302" i="4" s="1"/>
  <c r="Q2301" i="4"/>
  <c r="H2301" i="4"/>
  <c r="I2301" i="4" s="1"/>
  <c r="F2301" i="4"/>
  <c r="G2301" i="4" s="1"/>
  <c r="D2301" i="4"/>
  <c r="E2301" i="4" s="1"/>
  <c r="B2301" i="4"/>
  <c r="C2301" i="4" s="1"/>
  <c r="Q2300" i="4"/>
  <c r="H2300" i="4"/>
  <c r="I2300" i="4" s="1"/>
  <c r="F2300" i="4"/>
  <c r="G2300" i="4" s="1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B2299" i="4"/>
  <c r="C2299" i="4" s="1"/>
  <c r="Q2298" i="4"/>
  <c r="H2298" i="4"/>
  <c r="I2298" i="4" s="1"/>
  <c r="F2298" i="4"/>
  <c r="G2298" i="4" s="1"/>
  <c r="D2298" i="4"/>
  <c r="E2298" i="4" s="1"/>
  <c r="B2298" i="4"/>
  <c r="C2298" i="4" s="1"/>
  <c r="Q2297" i="4"/>
  <c r="H2297" i="4"/>
  <c r="I2297" i="4" s="1"/>
  <c r="F2297" i="4"/>
  <c r="G2297" i="4" s="1"/>
  <c r="D2297" i="4"/>
  <c r="E2297" i="4" s="1"/>
  <c r="B2297" i="4"/>
  <c r="C2297" i="4" s="1"/>
  <c r="Q2296" i="4"/>
  <c r="H2296" i="4"/>
  <c r="I2296" i="4" s="1"/>
  <c r="F2296" i="4"/>
  <c r="G2296" i="4" s="1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B2295" i="4"/>
  <c r="C2295" i="4" s="1"/>
  <c r="Q2294" i="4"/>
  <c r="H2294" i="4"/>
  <c r="I2294" i="4" s="1"/>
  <c r="F2294" i="4"/>
  <c r="G2294" i="4" s="1"/>
  <c r="E2294" i="4"/>
  <c r="D2294" i="4"/>
  <c r="B2294" i="4"/>
  <c r="C2294" i="4" s="1"/>
  <c r="Q2293" i="4"/>
  <c r="H2293" i="4"/>
  <c r="I2293" i="4" s="1"/>
  <c r="F2293" i="4"/>
  <c r="G2293" i="4" s="1"/>
  <c r="D2293" i="4"/>
  <c r="E2293" i="4" s="1"/>
  <c r="B2293" i="4"/>
  <c r="C2293" i="4" s="1"/>
  <c r="Q2292" i="4"/>
  <c r="H2292" i="4"/>
  <c r="I2292" i="4" s="1"/>
  <c r="F2292" i="4"/>
  <c r="G2292" i="4" s="1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B2291" i="4"/>
  <c r="C2291" i="4" s="1"/>
  <c r="Q2290" i="4"/>
  <c r="H2290" i="4"/>
  <c r="I2290" i="4" s="1"/>
  <c r="F2290" i="4"/>
  <c r="G2290" i="4" s="1"/>
  <c r="D2290" i="4"/>
  <c r="E2290" i="4" s="1"/>
  <c r="B2290" i="4"/>
  <c r="C2290" i="4" s="1"/>
  <c r="Q2289" i="4"/>
  <c r="H2289" i="4"/>
  <c r="I2289" i="4" s="1"/>
  <c r="F2289" i="4"/>
  <c r="G2289" i="4" s="1"/>
  <c r="D2289" i="4"/>
  <c r="E2289" i="4" s="1"/>
  <c r="B2289" i="4"/>
  <c r="C2289" i="4" s="1"/>
  <c r="Q2288" i="4"/>
  <c r="H2288" i="4"/>
  <c r="I2288" i="4" s="1"/>
  <c r="F2288" i="4"/>
  <c r="G2288" i="4" s="1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B2287" i="4"/>
  <c r="C2287" i="4" s="1"/>
  <c r="Q2286" i="4"/>
  <c r="H2286" i="4"/>
  <c r="I2286" i="4" s="1"/>
  <c r="F2286" i="4"/>
  <c r="G2286" i="4" s="1"/>
  <c r="D2286" i="4"/>
  <c r="E2286" i="4" s="1"/>
  <c r="B2286" i="4"/>
  <c r="C2286" i="4" s="1"/>
  <c r="Q2285" i="4"/>
  <c r="H2285" i="4"/>
  <c r="I2285" i="4" s="1"/>
  <c r="F2285" i="4"/>
  <c r="G2285" i="4" s="1"/>
  <c r="D2285" i="4"/>
  <c r="E2285" i="4" s="1"/>
  <c r="B2285" i="4"/>
  <c r="C2285" i="4" s="1"/>
  <c r="Q2284" i="4"/>
  <c r="H2284" i="4"/>
  <c r="I2284" i="4" s="1"/>
  <c r="F2284" i="4"/>
  <c r="G2284" i="4" s="1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B2283" i="4"/>
  <c r="C2283" i="4" s="1"/>
  <c r="Q2282" i="4"/>
  <c r="H2282" i="4"/>
  <c r="I2282" i="4" s="1"/>
  <c r="F2282" i="4"/>
  <c r="G2282" i="4" s="1"/>
  <c r="D2282" i="4"/>
  <c r="E2282" i="4" s="1"/>
  <c r="B2282" i="4"/>
  <c r="C2282" i="4" s="1"/>
  <c r="Q2281" i="4"/>
  <c r="H2281" i="4"/>
  <c r="I2281" i="4" s="1"/>
  <c r="F2281" i="4"/>
  <c r="G2281" i="4" s="1"/>
  <c r="D2281" i="4"/>
  <c r="E2281" i="4" s="1"/>
  <c r="B2281" i="4"/>
  <c r="C2281" i="4" s="1"/>
  <c r="Q2280" i="4"/>
  <c r="H2280" i="4"/>
  <c r="I2280" i="4" s="1"/>
  <c r="F2280" i="4"/>
  <c r="G2280" i="4" s="1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B2279" i="4"/>
  <c r="C2279" i="4" s="1"/>
  <c r="Q2278" i="4"/>
  <c r="H2278" i="4"/>
  <c r="I2278" i="4" s="1"/>
  <c r="F2278" i="4"/>
  <c r="G2278" i="4" s="1"/>
  <c r="E2278" i="4"/>
  <c r="D2278" i="4"/>
  <c r="B2278" i="4"/>
  <c r="C2278" i="4" s="1"/>
  <c r="Q2277" i="4"/>
  <c r="I2277" i="4"/>
  <c r="H2277" i="4"/>
  <c r="F2277" i="4"/>
  <c r="G2277" i="4" s="1"/>
  <c r="D2277" i="4"/>
  <c r="E2277" i="4" s="1"/>
  <c r="B2277" i="4"/>
  <c r="C2277" i="4" s="1"/>
  <c r="Q2276" i="4"/>
  <c r="H2276" i="4"/>
  <c r="I2276" i="4" s="1"/>
  <c r="F2276" i="4"/>
  <c r="G2276" i="4" s="1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B2275" i="4"/>
  <c r="C2275" i="4" s="1"/>
  <c r="Q2274" i="4"/>
  <c r="H2274" i="4"/>
  <c r="I2274" i="4" s="1"/>
  <c r="F2274" i="4"/>
  <c r="G2274" i="4" s="1"/>
  <c r="D2274" i="4"/>
  <c r="E2274" i="4" s="1"/>
  <c r="B2274" i="4"/>
  <c r="C2274" i="4" s="1"/>
  <c r="Q2273" i="4"/>
  <c r="H2273" i="4"/>
  <c r="I2273" i="4" s="1"/>
  <c r="F2273" i="4"/>
  <c r="G2273" i="4" s="1"/>
  <c r="D2273" i="4"/>
  <c r="E2273" i="4" s="1"/>
  <c r="B2273" i="4"/>
  <c r="C2273" i="4" s="1"/>
  <c r="Q2272" i="4"/>
  <c r="H2272" i="4"/>
  <c r="I2272" i="4" s="1"/>
  <c r="F2272" i="4"/>
  <c r="G2272" i="4" s="1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B2271" i="4"/>
  <c r="C2271" i="4" s="1"/>
  <c r="Q2270" i="4"/>
  <c r="H2270" i="4"/>
  <c r="I2270" i="4" s="1"/>
  <c r="F2270" i="4"/>
  <c r="G2270" i="4" s="1"/>
  <c r="D2270" i="4"/>
  <c r="E2270" i="4" s="1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F2268" i="4"/>
  <c r="G2268" i="4" s="1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D2266" i="4"/>
  <c r="E2266" i="4" s="1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F2264" i="4"/>
  <c r="G2264" i="4" s="1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D2262" i="4"/>
  <c r="E2262" i="4" s="1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F2260" i="4"/>
  <c r="G2260" i="4" s="1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D2258" i="4"/>
  <c r="E2258" i="4" s="1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F2256" i="4"/>
  <c r="G2256" i="4" s="1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D2254" i="4"/>
  <c r="E2254" i="4" s="1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F2252" i="4"/>
  <c r="G2252" i="4" s="1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D2250" i="4"/>
  <c r="E2250" i="4" s="1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F2248" i="4"/>
  <c r="G2248" i="4" s="1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D2246" i="4"/>
  <c r="E2246" i="4" s="1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F2244" i="4"/>
  <c r="G2244" i="4" s="1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D2242" i="4"/>
  <c r="E2242" i="4" s="1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F2240" i="4"/>
  <c r="G2240" i="4" s="1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D2238" i="4"/>
  <c r="E2238" i="4" s="1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F2236" i="4"/>
  <c r="G2236" i="4" s="1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D2234" i="4"/>
  <c r="E2234" i="4" s="1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F2232" i="4"/>
  <c r="G2232" i="4" s="1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D2230" i="4"/>
  <c r="E2230" i="4" s="1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F2228" i="4"/>
  <c r="G2228" i="4" s="1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D2226" i="4"/>
  <c r="E2226" i="4" s="1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F2224" i="4"/>
  <c r="G2224" i="4" s="1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D2222" i="4"/>
  <c r="E2222" i="4" s="1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F2220" i="4"/>
  <c r="G2220" i="4" s="1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D2218" i="4"/>
  <c r="E2218" i="4" s="1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F2216" i="4"/>
  <c r="G2216" i="4" s="1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D2214" i="4"/>
  <c r="E2214" i="4" s="1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F2212" i="4"/>
  <c r="G2212" i="4" s="1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D2210" i="4"/>
  <c r="E2210" i="4" s="1"/>
  <c r="B2210" i="4"/>
  <c r="C2210" i="4" s="1"/>
  <c r="Q2209" i="4"/>
  <c r="H2209" i="4"/>
  <c r="I2209" i="4" s="1"/>
  <c r="F2209" i="4"/>
  <c r="G2209" i="4" s="1"/>
  <c r="D2209" i="4"/>
  <c r="E2209" i="4" s="1"/>
  <c r="B2209" i="4"/>
  <c r="C2209" i="4" s="1"/>
  <c r="Q2208" i="4"/>
  <c r="H2208" i="4"/>
  <c r="I2208" i="4" s="1"/>
  <c r="F2208" i="4"/>
  <c r="G2208" i="4" s="1"/>
  <c r="D2208" i="4"/>
  <c r="E2208" i="4" s="1"/>
  <c r="B2208" i="4"/>
  <c r="C2208" i="4" s="1"/>
  <c r="Q2207" i="4"/>
  <c r="H2207" i="4"/>
  <c r="I2207" i="4" s="1"/>
  <c r="F2207" i="4"/>
  <c r="G2207" i="4" s="1"/>
  <c r="D2207" i="4"/>
  <c r="E2207" i="4" s="1"/>
  <c r="B2207" i="4"/>
  <c r="C2207" i="4" s="1"/>
  <c r="Q2206" i="4"/>
  <c r="H2206" i="4"/>
  <c r="I2206" i="4" s="1"/>
  <c r="F2206" i="4"/>
  <c r="G2206" i="4" s="1"/>
  <c r="D2206" i="4"/>
  <c r="E2206" i="4" s="1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F2204" i="4"/>
  <c r="G2204" i="4" s="1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H2202" i="4"/>
  <c r="I2202" i="4" s="1"/>
  <c r="F2202" i="4"/>
  <c r="G2202" i="4" s="1"/>
  <c r="E2202" i="4"/>
  <c r="D2202" i="4"/>
  <c r="B2202" i="4"/>
  <c r="C2202" i="4" s="1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H2198" i="4"/>
  <c r="I2198" i="4" s="1"/>
  <c r="F2198" i="4"/>
  <c r="G2198" i="4" s="1"/>
  <c r="D2198" i="4"/>
  <c r="E2198" i="4" s="1"/>
  <c r="B2198" i="4"/>
  <c r="C2198" i="4" s="1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H2194" i="4"/>
  <c r="I2194" i="4" s="1"/>
  <c r="F2194" i="4"/>
  <c r="G2194" i="4" s="1"/>
  <c r="E2194" i="4"/>
  <c r="D2194" i="4"/>
  <c r="B2194" i="4"/>
  <c r="C2194" i="4" s="1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H2190" i="4"/>
  <c r="I2190" i="4" s="1"/>
  <c r="F2190" i="4"/>
  <c r="G2190" i="4" s="1"/>
  <c r="D2190" i="4"/>
  <c r="E2190" i="4" s="1"/>
  <c r="B2190" i="4"/>
  <c r="C2190" i="4" s="1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H2186" i="4"/>
  <c r="I2186" i="4" s="1"/>
  <c r="F2186" i="4"/>
  <c r="G2186" i="4" s="1"/>
  <c r="D2186" i="4"/>
  <c r="E2186" i="4" s="1"/>
  <c r="B2186" i="4"/>
  <c r="C2186" i="4" s="1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H2182" i="4"/>
  <c r="I2182" i="4" s="1"/>
  <c r="F2182" i="4"/>
  <c r="G2182" i="4" s="1"/>
  <c r="D2182" i="4"/>
  <c r="E2182" i="4" s="1"/>
  <c r="B2182" i="4"/>
  <c r="C2182" i="4" s="1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H2179" i="4"/>
  <c r="I2179" i="4" s="1"/>
  <c r="F2179" i="4"/>
  <c r="G2179" i="4" s="1"/>
  <c r="D2179" i="4"/>
  <c r="E2179" i="4" s="1"/>
  <c r="B2179" i="4"/>
  <c r="C2179" i="4" s="1"/>
  <c r="Q2178" i="4"/>
  <c r="H2178" i="4"/>
  <c r="I2178" i="4" s="1"/>
  <c r="F2178" i="4"/>
  <c r="G2178" i="4" s="1"/>
  <c r="D2178" i="4"/>
  <c r="E2178" i="4" s="1"/>
  <c r="B2178" i="4"/>
  <c r="C2178" i="4" s="1"/>
  <c r="Q2177" i="4"/>
  <c r="H2177" i="4"/>
  <c r="I2177" i="4" s="1"/>
  <c r="F2177" i="4"/>
  <c r="G2177" i="4" s="1"/>
  <c r="D2177" i="4"/>
  <c r="E2177" i="4" s="1"/>
  <c r="B2177" i="4"/>
  <c r="C2177" i="4" s="1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F2175" i="4"/>
  <c r="G2175" i="4" s="1"/>
  <c r="D2175" i="4"/>
  <c r="E2175" i="4" s="1"/>
  <c r="B2175" i="4"/>
  <c r="C2175" i="4" s="1"/>
  <c r="Q2174" i="4"/>
  <c r="H2174" i="4"/>
  <c r="I2174" i="4" s="1"/>
  <c r="F2174" i="4"/>
  <c r="G2174" i="4" s="1"/>
  <c r="D2174" i="4"/>
  <c r="E2174" i="4" s="1"/>
  <c r="B2174" i="4"/>
  <c r="C2174" i="4" s="1"/>
  <c r="Q2173" i="4"/>
  <c r="H2173" i="4"/>
  <c r="I2173" i="4" s="1"/>
  <c r="F2173" i="4"/>
  <c r="G2173" i="4" s="1"/>
  <c r="D2173" i="4"/>
  <c r="E2173" i="4" s="1"/>
  <c r="B2173" i="4"/>
  <c r="C2173" i="4" s="1"/>
  <c r="Q2172" i="4"/>
  <c r="H2172" i="4"/>
  <c r="I2172" i="4" s="1"/>
  <c r="F2172" i="4"/>
  <c r="G2172" i="4" s="1"/>
  <c r="D2172" i="4"/>
  <c r="E2172" i="4" s="1"/>
  <c r="B2172" i="4"/>
  <c r="C2172" i="4" s="1"/>
  <c r="Q2171" i="4"/>
  <c r="H2171" i="4"/>
  <c r="I2171" i="4" s="1"/>
  <c r="F2171" i="4"/>
  <c r="G2171" i="4" s="1"/>
  <c r="D2171" i="4"/>
  <c r="E2171" i="4" s="1"/>
  <c r="B2171" i="4"/>
  <c r="C2171" i="4" s="1"/>
  <c r="Q2170" i="4"/>
  <c r="H2170" i="4"/>
  <c r="I2170" i="4" s="1"/>
  <c r="F2170" i="4"/>
  <c r="G2170" i="4" s="1"/>
  <c r="D2170" i="4"/>
  <c r="E2170" i="4" s="1"/>
  <c r="B2170" i="4"/>
  <c r="C2170" i="4" s="1"/>
  <c r="Q2169" i="4"/>
  <c r="H2169" i="4"/>
  <c r="I2169" i="4" s="1"/>
  <c r="F2169" i="4"/>
  <c r="G2169" i="4" s="1"/>
  <c r="D2169" i="4"/>
  <c r="E2169" i="4" s="1"/>
  <c r="B2169" i="4"/>
  <c r="C2169" i="4" s="1"/>
  <c r="Q2168" i="4"/>
  <c r="H2168" i="4"/>
  <c r="I2168" i="4" s="1"/>
  <c r="F2168" i="4"/>
  <c r="G2168" i="4" s="1"/>
  <c r="D2168" i="4"/>
  <c r="E2168" i="4" s="1"/>
  <c r="B2168" i="4"/>
  <c r="C2168" i="4" s="1"/>
  <c r="Q2167" i="4"/>
  <c r="H2167" i="4"/>
  <c r="I2167" i="4" s="1"/>
  <c r="F2167" i="4"/>
  <c r="G2167" i="4" s="1"/>
  <c r="D2167" i="4"/>
  <c r="E2167" i="4" s="1"/>
  <c r="B2167" i="4"/>
  <c r="C2167" i="4" s="1"/>
  <c r="Q2166" i="4"/>
  <c r="H2166" i="4"/>
  <c r="I2166" i="4" s="1"/>
  <c r="F2166" i="4"/>
  <c r="G2166" i="4" s="1"/>
  <c r="D2166" i="4"/>
  <c r="E2166" i="4" s="1"/>
  <c r="B2166" i="4"/>
  <c r="C2166" i="4" s="1"/>
  <c r="Q2165" i="4"/>
  <c r="H2165" i="4"/>
  <c r="I2165" i="4" s="1"/>
  <c r="F2165" i="4"/>
  <c r="G2165" i="4" s="1"/>
  <c r="D2165" i="4"/>
  <c r="E2165" i="4" s="1"/>
  <c r="B2165" i="4"/>
  <c r="C2165" i="4" s="1"/>
  <c r="Q2164" i="4"/>
  <c r="H2164" i="4"/>
  <c r="I2164" i="4" s="1"/>
  <c r="F2164" i="4"/>
  <c r="G2164" i="4" s="1"/>
  <c r="D2164" i="4"/>
  <c r="E2164" i="4" s="1"/>
  <c r="B2164" i="4"/>
  <c r="C2164" i="4" s="1"/>
  <c r="Q2163" i="4"/>
  <c r="H2163" i="4"/>
  <c r="I2163" i="4" s="1"/>
  <c r="F2163" i="4"/>
  <c r="G2163" i="4" s="1"/>
  <c r="D2163" i="4"/>
  <c r="E2163" i="4" s="1"/>
  <c r="B2163" i="4"/>
  <c r="C2163" i="4" s="1"/>
  <c r="Q2162" i="4"/>
  <c r="H2162" i="4"/>
  <c r="I2162" i="4" s="1"/>
  <c r="F2162" i="4"/>
  <c r="G2162" i="4" s="1"/>
  <c r="D2162" i="4"/>
  <c r="E2162" i="4" s="1"/>
  <c r="B2162" i="4"/>
  <c r="C2162" i="4" s="1"/>
  <c r="Q2161" i="4"/>
  <c r="H2161" i="4"/>
  <c r="I2161" i="4" s="1"/>
  <c r="F2161" i="4"/>
  <c r="G2161" i="4" s="1"/>
  <c r="D2161" i="4"/>
  <c r="E2161" i="4" s="1"/>
  <c r="B2161" i="4"/>
  <c r="C2161" i="4" s="1"/>
  <c r="Q2160" i="4"/>
  <c r="H2160" i="4"/>
  <c r="I2160" i="4" s="1"/>
  <c r="F2160" i="4"/>
  <c r="G2160" i="4" s="1"/>
  <c r="D2160" i="4"/>
  <c r="E2160" i="4" s="1"/>
  <c r="B2160" i="4"/>
  <c r="C2160" i="4" s="1"/>
  <c r="Q2159" i="4"/>
  <c r="H2159" i="4"/>
  <c r="I2159" i="4" s="1"/>
  <c r="F2159" i="4"/>
  <c r="G2159" i="4" s="1"/>
  <c r="D2159" i="4"/>
  <c r="E2159" i="4" s="1"/>
  <c r="B2159" i="4"/>
  <c r="C2159" i="4" s="1"/>
  <c r="Q2158" i="4"/>
  <c r="H2158" i="4"/>
  <c r="I2158" i="4" s="1"/>
  <c r="F2158" i="4"/>
  <c r="G2158" i="4" s="1"/>
  <c r="D2158" i="4"/>
  <c r="E2158" i="4" s="1"/>
  <c r="B2158" i="4"/>
  <c r="C2158" i="4" s="1"/>
  <c r="Q2157" i="4"/>
  <c r="H2157" i="4"/>
  <c r="I2157" i="4" s="1"/>
  <c r="F2157" i="4"/>
  <c r="G2157" i="4" s="1"/>
  <c r="D2157" i="4"/>
  <c r="E2157" i="4" s="1"/>
  <c r="B2157" i="4"/>
  <c r="C2157" i="4" s="1"/>
  <c r="Q2156" i="4"/>
  <c r="H2156" i="4"/>
  <c r="I2156" i="4" s="1"/>
  <c r="F2156" i="4"/>
  <c r="G2156" i="4" s="1"/>
  <c r="D2156" i="4"/>
  <c r="E2156" i="4" s="1"/>
  <c r="B2156" i="4"/>
  <c r="C2156" i="4" s="1"/>
  <c r="Q2155" i="4"/>
  <c r="H2155" i="4"/>
  <c r="I2155" i="4" s="1"/>
  <c r="F2155" i="4"/>
  <c r="G2155" i="4" s="1"/>
  <c r="D2155" i="4"/>
  <c r="E2155" i="4" s="1"/>
  <c r="B2155" i="4"/>
  <c r="C2155" i="4" s="1"/>
  <c r="Q2154" i="4"/>
  <c r="H2154" i="4"/>
  <c r="I2154" i="4" s="1"/>
  <c r="F2154" i="4"/>
  <c r="G2154" i="4" s="1"/>
  <c r="D2154" i="4"/>
  <c r="E2154" i="4" s="1"/>
  <c r="B2154" i="4"/>
  <c r="C2154" i="4" s="1"/>
  <c r="Q2153" i="4"/>
  <c r="H2153" i="4"/>
  <c r="I2153" i="4" s="1"/>
  <c r="F2153" i="4"/>
  <c r="G2153" i="4" s="1"/>
  <c r="D2153" i="4"/>
  <c r="E2153" i="4" s="1"/>
  <c r="B2153" i="4"/>
  <c r="C2153" i="4" s="1"/>
  <c r="Q2152" i="4"/>
  <c r="H2152" i="4"/>
  <c r="I2152" i="4" s="1"/>
  <c r="F2152" i="4"/>
  <c r="G2152" i="4" s="1"/>
  <c r="D2152" i="4"/>
  <c r="E2152" i="4" s="1"/>
  <c r="B2152" i="4"/>
  <c r="C2152" i="4" s="1"/>
  <c r="Q2151" i="4"/>
  <c r="H2151" i="4"/>
  <c r="I2151" i="4" s="1"/>
  <c r="F2151" i="4"/>
  <c r="G2151" i="4" s="1"/>
  <c r="D2151" i="4"/>
  <c r="E2151" i="4" s="1"/>
  <c r="B2151" i="4"/>
  <c r="C2151" i="4" s="1"/>
  <c r="Q2150" i="4"/>
  <c r="H2150" i="4"/>
  <c r="I2150" i="4" s="1"/>
  <c r="F2150" i="4"/>
  <c r="G2150" i="4" s="1"/>
  <c r="D2150" i="4"/>
  <c r="E2150" i="4" s="1"/>
  <c r="B2150" i="4"/>
  <c r="C2150" i="4" s="1"/>
  <c r="Q2149" i="4"/>
  <c r="H2149" i="4"/>
  <c r="I2149" i="4" s="1"/>
  <c r="F2149" i="4"/>
  <c r="G2149" i="4" s="1"/>
  <c r="D2149" i="4"/>
  <c r="E2149" i="4" s="1"/>
  <c r="B2149" i="4"/>
  <c r="C2149" i="4" s="1"/>
  <c r="Q2148" i="4"/>
  <c r="H2148" i="4"/>
  <c r="I2148" i="4" s="1"/>
  <c r="F2148" i="4"/>
  <c r="G2148" i="4" s="1"/>
  <c r="D2148" i="4"/>
  <c r="E2148" i="4" s="1"/>
  <c r="B2148" i="4"/>
  <c r="C2148" i="4" s="1"/>
  <c r="Q2147" i="4"/>
  <c r="I2147" i="4"/>
  <c r="H2147" i="4"/>
  <c r="F2147" i="4"/>
  <c r="G2147" i="4" s="1"/>
  <c r="D2147" i="4"/>
  <c r="E2147" i="4" s="1"/>
  <c r="B2147" i="4"/>
  <c r="C2147" i="4" s="1"/>
  <c r="Q2146" i="4"/>
  <c r="H2146" i="4"/>
  <c r="I2146" i="4" s="1"/>
  <c r="F2146" i="4"/>
  <c r="G2146" i="4" s="1"/>
  <c r="D2146" i="4"/>
  <c r="E2146" i="4" s="1"/>
  <c r="B2146" i="4"/>
  <c r="C2146" i="4" s="1"/>
  <c r="Q2145" i="4"/>
  <c r="H2145" i="4"/>
  <c r="I2145" i="4" s="1"/>
  <c r="F2145" i="4"/>
  <c r="G2145" i="4" s="1"/>
  <c r="D2145" i="4"/>
  <c r="E2145" i="4" s="1"/>
  <c r="B2145" i="4"/>
  <c r="C2145" i="4" s="1"/>
  <c r="Q2144" i="4"/>
  <c r="H2144" i="4"/>
  <c r="I2144" i="4" s="1"/>
  <c r="F2144" i="4"/>
  <c r="G2144" i="4" s="1"/>
  <c r="D2144" i="4"/>
  <c r="E2144" i="4" s="1"/>
  <c r="B2144" i="4"/>
  <c r="C2144" i="4" s="1"/>
  <c r="Q2143" i="4"/>
  <c r="I2143" i="4"/>
  <c r="H2143" i="4"/>
  <c r="F2143" i="4"/>
  <c r="G2143" i="4" s="1"/>
  <c r="D2143" i="4"/>
  <c r="E2143" i="4" s="1"/>
  <c r="B2143" i="4"/>
  <c r="C2143" i="4" s="1"/>
  <c r="Q2142" i="4"/>
  <c r="H2142" i="4"/>
  <c r="I2142" i="4" s="1"/>
  <c r="F2142" i="4"/>
  <c r="G2142" i="4" s="1"/>
  <c r="D2142" i="4"/>
  <c r="E2142" i="4" s="1"/>
  <c r="B2142" i="4"/>
  <c r="C2142" i="4" s="1"/>
  <c r="Q2141" i="4"/>
  <c r="H2141" i="4"/>
  <c r="I2141" i="4" s="1"/>
  <c r="F2141" i="4"/>
  <c r="G2141" i="4" s="1"/>
  <c r="D2141" i="4"/>
  <c r="E2141" i="4" s="1"/>
  <c r="B2141" i="4"/>
  <c r="C2141" i="4" s="1"/>
  <c r="Q2140" i="4"/>
  <c r="H2140" i="4"/>
  <c r="I2140" i="4" s="1"/>
  <c r="F2140" i="4"/>
  <c r="G2140" i="4" s="1"/>
  <c r="D2140" i="4"/>
  <c r="E2140" i="4" s="1"/>
  <c r="B2140" i="4"/>
  <c r="C2140" i="4" s="1"/>
  <c r="Q2139" i="4"/>
  <c r="H2139" i="4"/>
  <c r="I2139" i="4" s="1"/>
  <c r="F2139" i="4"/>
  <c r="G2139" i="4" s="1"/>
  <c r="D2139" i="4"/>
  <c r="E2139" i="4" s="1"/>
  <c r="B2139" i="4"/>
  <c r="C2139" i="4" s="1"/>
  <c r="Q2138" i="4"/>
  <c r="H2138" i="4"/>
  <c r="I2138" i="4" s="1"/>
  <c r="F2138" i="4"/>
  <c r="G2138" i="4" s="1"/>
  <c r="D2138" i="4"/>
  <c r="E2138" i="4" s="1"/>
  <c r="B2138" i="4"/>
  <c r="C2138" i="4" s="1"/>
  <c r="Q2137" i="4"/>
  <c r="H2137" i="4"/>
  <c r="I2137" i="4" s="1"/>
  <c r="F2137" i="4"/>
  <c r="G2137" i="4" s="1"/>
  <c r="D2137" i="4"/>
  <c r="E2137" i="4" s="1"/>
  <c r="B2137" i="4"/>
  <c r="C2137" i="4" s="1"/>
  <c r="Q2136" i="4"/>
  <c r="H2136" i="4"/>
  <c r="I2136" i="4" s="1"/>
  <c r="F2136" i="4"/>
  <c r="G2136" i="4" s="1"/>
  <c r="D2136" i="4"/>
  <c r="E2136" i="4" s="1"/>
  <c r="B2136" i="4"/>
  <c r="C2136" i="4" s="1"/>
  <c r="Q2135" i="4"/>
  <c r="H2135" i="4"/>
  <c r="I2135" i="4" s="1"/>
  <c r="F2135" i="4"/>
  <c r="G2135" i="4" s="1"/>
  <c r="D2135" i="4"/>
  <c r="E2135" i="4" s="1"/>
  <c r="B2135" i="4"/>
  <c r="C2135" i="4" s="1"/>
  <c r="Q2134" i="4"/>
  <c r="H2134" i="4"/>
  <c r="I2134" i="4" s="1"/>
  <c r="F2134" i="4"/>
  <c r="G2134" i="4" s="1"/>
  <c r="D2134" i="4"/>
  <c r="E2134" i="4" s="1"/>
  <c r="B2134" i="4"/>
  <c r="C2134" i="4" s="1"/>
  <c r="Q2133" i="4"/>
  <c r="H2133" i="4"/>
  <c r="I2133" i="4" s="1"/>
  <c r="F2133" i="4"/>
  <c r="G2133" i="4" s="1"/>
  <c r="D2133" i="4"/>
  <c r="E2133" i="4" s="1"/>
  <c r="B2133" i="4"/>
  <c r="C2133" i="4" s="1"/>
  <c r="Q2132" i="4"/>
  <c r="H2132" i="4"/>
  <c r="I2132" i="4" s="1"/>
  <c r="F2132" i="4"/>
  <c r="G2132" i="4" s="1"/>
  <c r="D2132" i="4"/>
  <c r="E2132" i="4" s="1"/>
  <c r="B2132" i="4"/>
  <c r="C2132" i="4" s="1"/>
  <c r="Q2131" i="4"/>
  <c r="H2131" i="4"/>
  <c r="I2131" i="4" s="1"/>
  <c r="F2131" i="4"/>
  <c r="G2131" i="4" s="1"/>
  <c r="D2131" i="4"/>
  <c r="E2131" i="4" s="1"/>
  <c r="B2131" i="4"/>
  <c r="C2131" i="4" s="1"/>
  <c r="Q2130" i="4"/>
  <c r="H2130" i="4"/>
  <c r="I2130" i="4" s="1"/>
  <c r="F2130" i="4"/>
  <c r="G2130" i="4" s="1"/>
  <c r="D2130" i="4"/>
  <c r="E2130" i="4" s="1"/>
  <c r="B2130" i="4"/>
  <c r="C2130" i="4" s="1"/>
  <c r="Q2129" i="4"/>
  <c r="H2129" i="4"/>
  <c r="I2129" i="4" s="1"/>
  <c r="F2129" i="4"/>
  <c r="G2129" i="4" s="1"/>
  <c r="D2129" i="4"/>
  <c r="E2129" i="4" s="1"/>
  <c r="B2129" i="4"/>
  <c r="C2129" i="4" s="1"/>
  <c r="Q2128" i="4"/>
  <c r="H2128" i="4"/>
  <c r="I2128" i="4" s="1"/>
  <c r="F2128" i="4"/>
  <c r="G2128" i="4" s="1"/>
  <c r="D2128" i="4"/>
  <c r="E2128" i="4" s="1"/>
  <c r="B2128" i="4"/>
  <c r="C2128" i="4" s="1"/>
  <c r="Q2127" i="4"/>
  <c r="H2127" i="4"/>
  <c r="I2127" i="4" s="1"/>
  <c r="F2127" i="4"/>
  <c r="G2127" i="4" s="1"/>
  <c r="D2127" i="4"/>
  <c r="E2127" i="4" s="1"/>
  <c r="B2127" i="4"/>
  <c r="C2127" i="4" s="1"/>
  <c r="Q2126" i="4"/>
  <c r="H2126" i="4"/>
  <c r="I2126" i="4" s="1"/>
  <c r="F2126" i="4"/>
  <c r="G2126" i="4" s="1"/>
  <c r="D2126" i="4"/>
  <c r="E2126" i="4" s="1"/>
  <c r="B2126" i="4"/>
  <c r="C2126" i="4" s="1"/>
  <c r="Q2125" i="4"/>
  <c r="H2125" i="4"/>
  <c r="I2125" i="4" s="1"/>
  <c r="F2125" i="4"/>
  <c r="G2125" i="4" s="1"/>
  <c r="D2125" i="4"/>
  <c r="E2125" i="4" s="1"/>
  <c r="B2125" i="4"/>
  <c r="C2125" i="4" s="1"/>
  <c r="Q2124" i="4"/>
  <c r="H2124" i="4"/>
  <c r="I2124" i="4" s="1"/>
  <c r="F2124" i="4"/>
  <c r="G2124" i="4" s="1"/>
  <c r="D2124" i="4"/>
  <c r="E2124" i="4" s="1"/>
  <c r="B2124" i="4"/>
  <c r="C2124" i="4" s="1"/>
  <c r="Q2123" i="4"/>
  <c r="H2123" i="4"/>
  <c r="I2123" i="4" s="1"/>
  <c r="F2123" i="4"/>
  <c r="G2123" i="4" s="1"/>
  <c r="D2123" i="4"/>
  <c r="E2123" i="4" s="1"/>
  <c r="B2123" i="4"/>
  <c r="C2123" i="4" s="1"/>
  <c r="Q2122" i="4"/>
  <c r="H2122" i="4"/>
  <c r="I2122" i="4" s="1"/>
  <c r="F2122" i="4"/>
  <c r="G2122" i="4" s="1"/>
  <c r="D2122" i="4"/>
  <c r="E2122" i="4" s="1"/>
  <c r="B2122" i="4"/>
  <c r="C2122" i="4" s="1"/>
  <c r="Q2121" i="4"/>
  <c r="H2121" i="4"/>
  <c r="I2121" i="4" s="1"/>
  <c r="F2121" i="4"/>
  <c r="G2121" i="4" s="1"/>
  <c r="D2121" i="4"/>
  <c r="E2121" i="4" s="1"/>
  <c r="B2121" i="4"/>
  <c r="C2121" i="4" s="1"/>
  <c r="Q2120" i="4"/>
  <c r="H2120" i="4"/>
  <c r="I2120" i="4" s="1"/>
  <c r="F2120" i="4"/>
  <c r="G2120" i="4" s="1"/>
  <c r="D2120" i="4"/>
  <c r="E2120" i="4" s="1"/>
  <c r="B2120" i="4"/>
  <c r="C2120" i="4" s="1"/>
  <c r="Q2119" i="4"/>
  <c r="H2119" i="4"/>
  <c r="I2119" i="4" s="1"/>
  <c r="F2119" i="4"/>
  <c r="G2119" i="4" s="1"/>
  <c r="D2119" i="4"/>
  <c r="E2119" i="4" s="1"/>
  <c r="B2119" i="4"/>
  <c r="C2119" i="4" s="1"/>
  <c r="Q2118" i="4"/>
  <c r="H2118" i="4"/>
  <c r="I2118" i="4" s="1"/>
  <c r="F2118" i="4"/>
  <c r="G2118" i="4" s="1"/>
  <c r="D2118" i="4"/>
  <c r="E2118" i="4" s="1"/>
  <c r="B2118" i="4"/>
  <c r="C2118" i="4" s="1"/>
  <c r="Q2117" i="4"/>
  <c r="H2117" i="4"/>
  <c r="I2117" i="4" s="1"/>
  <c r="F2117" i="4"/>
  <c r="G2117" i="4" s="1"/>
  <c r="D2117" i="4"/>
  <c r="E2117" i="4" s="1"/>
  <c r="B2117" i="4"/>
  <c r="C2117" i="4" s="1"/>
  <c r="Q2116" i="4"/>
  <c r="H2116" i="4"/>
  <c r="I2116" i="4" s="1"/>
  <c r="F2116" i="4"/>
  <c r="G2116" i="4" s="1"/>
  <c r="D2116" i="4"/>
  <c r="E2116" i="4" s="1"/>
  <c r="B2116" i="4"/>
  <c r="C2116" i="4" s="1"/>
  <c r="Q2115" i="4"/>
  <c r="H2115" i="4"/>
  <c r="I2115" i="4" s="1"/>
  <c r="F2115" i="4"/>
  <c r="G2115" i="4" s="1"/>
  <c r="D2115" i="4"/>
  <c r="E2115" i="4" s="1"/>
  <c r="B2115" i="4"/>
  <c r="C2115" i="4" s="1"/>
  <c r="Q2114" i="4"/>
  <c r="H2114" i="4"/>
  <c r="I2114" i="4" s="1"/>
  <c r="F2114" i="4"/>
  <c r="G2114" i="4" s="1"/>
  <c r="D2114" i="4"/>
  <c r="E2114" i="4" s="1"/>
  <c r="B2114" i="4"/>
  <c r="C2114" i="4" s="1"/>
  <c r="Q2113" i="4"/>
  <c r="H2113" i="4"/>
  <c r="I2113" i="4" s="1"/>
  <c r="F2113" i="4"/>
  <c r="G2113" i="4" s="1"/>
  <c r="D2113" i="4"/>
  <c r="E2113" i="4" s="1"/>
  <c r="B2113" i="4"/>
  <c r="C2113" i="4" s="1"/>
  <c r="Q2112" i="4"/>
  <c r="H2112" i="4"/>
  <c r="I2112" i="4" s="1"/>
  <c r="F2112" i="4"/>
  <c r="G2112" i="4" s="1"/>
  <c r="D2112" i="4"/>
  <c r="E2112" i="4" s="1"/>
  <c r="B2112" i="4"/>
  <c r="C2112" i="4" s="1"/>
  <c r="Q2111" i="4"/>
  <c r="I2111" i="4"/>
  <c r="H2111" i="4"/>
  <c r="F2111" i="4"/>
  <c r="G2111" i="4" s="1"/>
  <c r="D2111" i="4"/>
  <c r="E2111" i="4" s="1"/>
  <c r="B2111" i="4"/>
  <c r="C2111" i="4" s="1"/>
  <c r="Q2110" i="4"/>
  <c r="H2110" i="4"/>
  <c r="I2110" i="4" s="1"/>
  <c r="F2110" i="4"/>
  <c r="G2110" i="4" s="1"/>
  <c r="D2110" i="4"/>
  <c r="E2110" i="4" s="1"/>
  <c r="B2110" i="4"/>
  <c r="C2110" i="4" s="1"/>
  <c r="Q2109" i="4"/>
  <c r="H2109" i="4"/>
  <c r="I2109" i="4" s="1"/>
  <c r="F2109" i="4"/>
  <c r="G2109" i="4" s="1"/>
  <c r="D2109" i="4"/>
  <c r="E2109" i="4" s="1"/>
  <c r="B2109" i="4"/>
  <c r="C2109" i="4" s="1"/>
  <c r="Q2108" i="4"/>
  <c r="H2108" i="4"/>
  <c r="I2108" i="4" s="1"/>
  <c r="F2108" i="4"/>
  <c r="G2108" i="4" s="1"/>
  <c r="D2108" i="4"/>
  <c r="E2108" i="4" s="1"/>
  <c r="B2108" i="4"/>
  <c r="C2108" i="4" s="1"/>
  <c r="Q2107" i="4"/>
  <c r="H2107" i="4"/>
  <c r="I2107" i="4" s="1"/>
  <c r="F2107" i="4"/>
  <c r="G2107" i="4" s="1"/>
  <c r="D2107" i="4"/>
  <c r="E2107" i="4" s="1"/>
  <c r="B2107" i="4"/>
  <c r="C2107" i="4" s="1"/>
  <c r="Q2106" i="4"/>
  <c r="H2106" i="4"/>
  <c r="I2106" i="4" s="1"/>
  <c r="F2106" i="4"/>
  <c r="G2106" i="4" s="1"/>
  <c r="D2106" i="4"/>
  <c r="E2106" i="4" s="1"/>
  <c r="B2106" i="4"/>
  <c r="C2106" i="4" s="1"/>
  <c r="Q2105" i="4"/>
  <c r="H2105" i="4"/>
  <c r="I2105" i="4" s="1"/>
  <c r="F2105" i="4"/>
  <c r="G2105" i="4" s="1"/>
  <c r="D2105" i="4"/>
  <c r="E2105" i="4" s="1"/>
  <c r="B2105" i="4"/>
  <c r="C2105" i="4" s="1"/>
  <c r="Q2104" i="4"/>
  <c r="H2104" i="4"/>
  <c r="I2104" i="4" s="1"/>
  <c r="F2104" i="4"/>
  <c r="G2104" i="4" s="1"/>
  <c r="D2104" i="4"/>
  <c r="E2104" i="4" s="1"/>
  <c r="B2104" i="4"/>
  <c r="C2104" i="4" s="1"/>
  <c r="Q2103" i="4"/>
  <c r="H2103" i="4"/>
  <c r="I2103" i="4" s="1"/>
  <c r="F2103" i="4"/>
  <c r="G2103" i="4" s="1"/>
  <c r="D2103" i="4"/>
  <c r="E2103" i="4" s="1"/>
  <c r="B2103" i="4"/>
  <c r="C2103" i="4" s="1"/>
  <c r="Q2102" i="4"/>
  <c r="H2102" i="4"/>
  <c r="I2102" i="4" s="1"/>
  <c r="F2102" i="4"/>
  <c r="G2102" i="4" s="1"/>
  <c r="D2102" i="4"/>
  <c r="E2102" i="4" s="1"/>
  <c r="B2102" i="4"/>
  <c r="C2102" i="4" s="1"/>
  <c r="Q2101" i="4"/>
  <c r="H2101" i="4"/>
  <c r="I2101" i="4" s="1"/>
  <c r="F2101" i="4"/>
  <c r="G2101" i="4" s="1"/>
  <c r="D2101" i="4"/>
  <c r="E2101" i="4" s="1"/>
  <c r="B2101" i="4"/>
  <c r="C2101" i="4" s="1"/>
  <c r="Q2100" i="4"/>
  <c r="H2100" i="4"/>
  <c r="I2100" i="4" s="1"/>
  <c r="F2100" i="4"/>
  <c r="G2100" i="4" s="1"/>
  <c r="D2100" i="4"/>
  <c r="E2100" i="4" s="1"/>
  <c r="B2100" i="4"/>
  <c r="C2100" i="4" s="1"/>
  <c r="Q2099" i="4"/>
  <c r="H2099" i="4"/>
  <c r="I2099" i="4" s="1"/>
  <c r="F2099" i="4"/>
  <c r="G2099" i="4" s="1"/>
  <c r="D2099" i="4"/>
  <c r="E2099" i="4" s="1"/>
  <c r="B2099" i="4"/>
  <c r="C2099" i="4" s="1"/>
  <c r="Q2098" i="4"/>
  <c r="H2098" i="4"/>
  <c r="I2098" i="4" s="1"/>
  <c r="F2098" i="4"/>
  <c r="G2098" i="4" s="1"/>
  <c r="D2098" i="4"/>
  <c r="E2098" i="4" s="1"/>
  <c r="B2098" i="4"/>
  <c r="C2098" i="4" s="1"/>
  <c r="Q2097" i="4"/>
  <c r="H2097" i="4"/>
  <c r="I2097" i="4" s="1"/>
  <c r="F2097" i="4"/>
  <c r="G2097" i="4" s="1"/>
  <c r="D2097" i="4"/>
  <c r="E2097" i="4" s="1"/>
  <c r="B2097" i="4"/>
  <c r="C2097" i="4" s="1"/>
  <c r="Q2096" i="4"/>
  <c r="H2096" i="4"/>
  <c r="I2096" i="4" s="1"/>
  <c r="F2096" i="4"/>
  <c r="G2096" i="4" s="1"/>
  <c r="D2096" i="4"/>
  <c r="E2096" i="4" s="1"/>
  <c r="B2096" i="4"/>
  <c r="C2096" i="4" s="1"/>
  <c r="Q2095" i="4"/>
  <c r="H2095" i="4"/>
  <c r="I2095" i="4" s="1"/>
  <c r="F2095" i="4"/>
  <c r="G2095" i="4" s="1"/>
  <c r="D2095" i="4"/>
  <c r="E2095" i="4" s="1"/>
  <c r="B2095" i="4"/>
  <c r="C2095" i="4" s="1"/>
  <c r="Q2094" i="4"/>
  <c r="H2094" i="4"/>
  <c r="I2094" i="4" s="1"/>
  <c r="F2094" i="4"/>
  <c r="G2094" i="4" s="1"/>
  <c r="D2094" i="4"/>
  <c r="E2094" i="4" s="1"/>
  <c r="B2094" i="4"/>
  <c r="C2094" i="4" s="1"/>
  <c r="Q2093" i="4"/>
  <c r="H2093" i="4"/>
  <c r="I2093" i="4" s="1"/>
  <c r="F2093" i="4"/>
  <c r="G2093" i="4" s="1"/>
  <c r="D2093" i="4"/>
  <c r="E2093" i="4" s="1"/>
  <c r="B2093" i="4"/>
  <c r="C2093" i="4" s="1"/>
  <c r="Q2092" i="4"/>
  <c r="H2092" i="4"/>
  <c r="I2092" i="4" s="1"/>
  <c r="F2092" i="4"/>
  <c r="G2092" i="4" s="1"/>
  <c r="D2092" i="4"/>
  <c r="E2092" i="4" s="1"/>
  <c r="B2092" i="4"/>
  <c r="C2092" i="4" s="1"/>
  <c r="Q2091" i="4"/>
  <c r="H2091" i="4"/>
  <c r="I2091" i="4" s="1"/>
  <c r="F2091" i="4"/>
  <c r="G2091" i="4" s="1"/>
  <c r="D2091" i="4"/>
  <c r="E2091" i="4" s="1"/>
  <c r="B2091" i="4"/>
  <c r="C2091" i="4" s="1"/>
  <c r="Q2090" i="4"/>
  <c r="H2090" i="4"/>
  <c r="I2090" i="4" s="1"/>
  <c r="F2090" i="4"/>
  <c r="G2090" i="4" s="1"/>
  <c r="D2090" i="4"/>
  <c r="E2090" i="4" s="1"/>
  <c r="B2090" i="4"/>
  <c r="C2090" i="4" s="1"/>
  <c r="Q2089" i="4"/>
  <c r="H2089" i="4"/>
  <c r="I2089" i="4" s="1"/>
  <c r="F2089" i="4"/>
  <c r="G2089" i="4" s="1"/>
  <c r="D2089" i="4"/>
  <c r="E2089" i="4" s="1"/>
  <c r="B2089" i="4"/>
  <c r="C2089" i="4" s="1"/>
  <c r="Q2088" i="4"/>
  <c r="H2088" i="4"/>
  <c r="I2088" i="4" s="1"/>
  <c r="F2088" i="4"/>
  <c r="G2088" i="4" s="1"/>
  <c r="D2088" i="4"/>
  <c r="E2088" i="4" s="1"/>
  <c r="B2088" i="4"/>
  <c r="C2088" i="4" s="1"/>
  <c r="Q2087" i="4"/>
  <c r="H2087" i="4"/>
  <c r="I2087" i="4" s="1"/>
  <c r="F2087" i="4"/>
  <c r="G2087" i="4" s="1"/>
  <c r="D2087" i="4"/>
  <c r="E2087" i="4" s="1"/>
  <c r="B2087" i="4"/>
  <c r="C2087" i="4" s="1"/>
  <c r="Q2086" i="4"/>
  <c r="H2086" i="4"/>
  <c r="I2086" i="4" s="1"/>
  <c r="F2086" i="4"/>
  <c r="G2086" i="4" s="1"/>
  <c r="D2086" i="4"/>
  <c r="E2086" i="4" s="1"/>
  <c r="B2086" i="4"/>
  <c r="C2086" i="4" s="1"/>
  <c r="Q2085" i="4"/>
  <c r="H2085" i="4"/>
  <c r="I2085" i="4" s="1"/>
  <c r="F2085" i="4"/>
  <c r="G2085" i="4" s="1"/>
  <c r="D2085" i="4"/>
  <c r="E2085" i="4" s="1"/>
  <c r="B2085" i="4"/>
  <c r="C2085" i="4" s="1"/>
  <c r="Q2084" i="4"/>
  <c r="H2084" i="4"/>
  <c r="I2084" i="4" s="1"/>
  <c r="F2084" i="4"/>
  <c r="G2084" i="4" s="1"/>
  <c r="D2084" i="4"/>
  <c r="E2084" i="4" s="1"/>
  <c r="B2084" i="4"/>
  <c r="C2084" i="4" s="1"/>
  <c r="Q2083" i="4"/>
  <c r="I2083" i="4"/>
  <c r="H2083" i="4"/>
  <c r="F2083" i="4"/>
  <c r="G2083" i="4" s="1"/>
  <c r="D2083" i="4"/>
  <c r="E2083" i="4" s="1"/>
  <c r="B2083" i="4"/>
  <c r="C2083" i="4" s="1"/>
  <c r="Q2082" i="4"/>
  <c r="H2082" i="4"/>
  <c r="I2082" i="4" s="1"/>
  <c r="F2082" i="4"/>
  <c r="G2082" i="4" s="1"/>
  <c r="D2082" i="4"/>
  <c r="E2082" i="4" s="1"/>
  <c r="B2082" i="4"/>
  <c r="C2082" i="4" s="1"/>
  <c r="Q2081" i="4"/>
  <c r="H2081" i="4"/>
  <c r="I2081" i="4" s="1"/>
  <c r="F2081" i="4"/>
  <c r="G2081" i="4" s="1"/>
  <c r="D2081" i="4"/>
  <c r="E2081" i="4" s="1"/>
  <c r="B2081" i="4"/>
  <c r="C2081" i="4" s="1"/>
  <c r="Q2080" i="4"/>
  <c r="H2080" i="4"/>
  <c r="I2080" i="4" s="1"/>
  <c r="F2080" i="4"/>
  <c r="G2080" i="4" s="1"/>
  <c r="D2080" i="4"/>
  <c r="E2080" i="4" s="1"/>
  <c r="B2080" i="4"/>
  <c r="C2080" i="4" s="1"/>
  <c r="Q2079" i="4"/>
  <c r="I2079" i="4"/>
  <c r="H2079" i="4"/>
  <c r="F2079" i="4"/>
  <c r="G2079" i="4" s="1"/>
  <c r="D2079" i="4"/>
  <c r="E2079" i="4" s="1"/>
  <c r="B2079" i="4"/>
  <c r="C2079" i="4" s="1"/>
  <c r="Q2078" i="4"/>
  <c r="H2078" i="4"/>
  <c r="I2078" i="4" s="1"/>
  <c r="F2078" i="4"/>
  <c r="G2078" i="4" s="1"/>
  <c r="D2078" i="4"/>
  <c r="E2078" i="4" s="1"/>
  <c r="B2078" i="4"/>
  <c r="C2078" i="4" s="1"/>
  <c r="Q2077" i="4"/>
  <c r="H2077" i="4"/>
  <c r="I2077" i="4" s="1"/>
  <c r="F2077" i="4"/>
  <c r="G2077" i="4" s="1"/>
  <c r="D2077" i="4"/>
  <c r="E2077" i="4" s="1"/>
  <c r="B2077" i="4"/>
  <c r="C2077" i="4" s="1"/>
  <c r="Q2076" i="4"/>
  <c r="H2076" i="4"/>
  <c r="I2076" i="4" s="1"/>
  <c r="F2076" i="4"/>
  <c r="G2076" i="4" s="1"/>
  <c r="D2076" i="4"/>
  <c r="E2076" i="4" s="1"/>
  <c r="B2076" i="4"/>
  <c r="C2076" i="4" s="1"/>
  <c r="Q2075" i="4"/>
  <c r="H2075" i="4"/>
  <c r="I2075" i="4" s="1"/>
  <c r="F2075" i="4"/>
  <c r="G2075" i="4" s="1"/>
  <c r="D2075" i="4"/>
  <c r="E2075" i="4" s="1"/>
  <c r="B2075" i="4"/>
  <c r="C2075" i="4" s="1"/>
  <c r="Q2074" i="4"/>
  <c r="H2074" i="4"/>
  <c r="I2074" i="4" s="1"/>
  <c r="F2074" i="4"/>
  <c r="G2074" i="4" s="1"/>
  <c r="D2074" i="4"/>
  <c r="E2074" i="4" s="1"/>
  <c r="B2074" i="4"/>
  <c r="C2074" i="4" s="1"/>
  <c r="Q2073" i="4"/>
  <c r="H2073" i="4"/>
  <c r="I2073" i="4" s="1"/>
  <c r="F2073" i="4"/>
  <c r="G2073" i="4" s="1"/>
  <c r="D2073" i="4"/>
  <c r="E2073" i="4" s="1"/>
  <c r="B2073" i="4"/>
  <c r="C2073" i="4" s="1"/>
  <c r="Q2072" i="4"/>
  <c r="H2072" i="4"/>
  <c r="I2072" i="4" s="1"/>
  <c r="F2072" i="4"/>
  <c r="G2072" i="4" s="1"/>
  <c r="D2072" i="4"/>
  <c r="E2072" i="4" s="1"/>
  <c r="B2072" i="4"/>
  <c r="C2072" i="4" s="1"/>
  <c r="Q2071" i="4"/>
  <c r="H2071" i="4"/>
  <c r="I2071" i="4" s="1"/>
  <c r="F2071" i="4"/>
  <c r="G2071" i="4" s="1"/>
  <c r="D2071" i="4"/>
  <c r="E2071" i="4" s="1"/>
  <c r="B2071" i="4"/>
  <c r="C2071" i="4" s="1"/>
  <c r="Q2070" i="4"/>
  <c r="H2070" i="4"/>
  <c r="I2070" i="4" s="1"/>
  <c r="F2070" i="4"/>
  <c r="G2070" i="4" s="1"/>
  <c r="D2070" i="4"/>
  <c r="E2070" i="4" s="1"/>
  <c r="B2070" i="4"/>
  <c r="C2070" i="4" s="1"/>
  <c r="Q2069" i="4"/>
  <c r="H2069" i="4"/>
  <c r="I2069" i="4" s="1"/>
  <c r="F2069" i="4"/>
  <c r="G2069" i="4" s="1"/>
  <c r="D2069" i="4"/>
  <c r="E2069" i="4" s="1"/>
  <c r="B2069" i="4"/>
  <c r="C2069" i="4" s="1"/>
  <c r="Q2068" i="4"/>
  <c r="H2068" i="4"/>
  <c r="I2068" i="4" s="1"/>
  <c r="F2068" i="4"/>
  <c r="G2068" i="4" s="1"/>
  <c r="D2068" i="4"/>
  <c r="E2068" i="4" s="1"/>
  <c r="B2068" i="4"/>
  <c r="C2068" i="4" s="1"/>
  <c r="Q2067" i="4"/>
  <c r="H2067" i="4"/>
  <c r="I2067" i="4" s="1"/>
  <c r="F2067" i="4"/>
  <c r="G2067" i="4" s="1"/>
  <c r="D2067" i="4"/>
  <c r="E2067" i="4" s="1"/>
  <c r="B2067" i="4"/>
  <c r="C2067" i="4" s="1"/>
  <c r="Q2066" i="4"/>
  <c r="H2066" i="4"/>
  <c r="I2066" i="4" s="1"/>
  <c r="F2066" i="4"/>
  <c r="G2066" i="4" s="1"/>
  <c r="D2066" i="4"/>
  <c r="E2066" i="4" s="1"/>
  <c r="B2066" i="4"/>
  <c r="C2066" i="4" s="1"/>
  <c r="Q2065" i="4"/>
  <c r="H2065" i="4"/>
  <c r="I2065" i="4" s="1"/>
  <c r="F2065" i="4"/>
  <c r="G2065" i="4" s="1"/>
  <c r="D2065" i="4"/>
  <c r="E2065" i="4" s="1"/>
  <c r="B2065" i="4"/>
  <c r="C2065" i="4" s="1"/>
  <c r="Q2064" i="4"/>
  <c r="H2064" i="4"/>
  <c r="I2064" i="4" s="1"/>
  <c r="F2064" i="4"/>
  <c r="G2064" i="4" s="1"/>
  <c r="D2064" i="4"/>
  <c r="E2064" i="4" s="1"/>
  <c r="B2064" i="4"/>
  <c r="C2064" i="4" s="1"/>
  <c r="Q2063" i="4"/>
  <c r="H2063" i="4"/>
  <c r="I2063" i="4" s="1"/>
  <c r="F2063" i="4"/>
  <c r="G2063" i="4" s="1"/>
  <c r="D2063" i="4"/>
  <c r="E2063" i="4" s="1"/>
  <c r="B2063" i="4"/>
  <c r="C2063" i="4" s="1"/>
  <c r="Q2062" i="4"/>
  <c r="H2062" i="4"/>
  <c r="I2062" i="4" s="1"/>
  <c r="F2062" i="4"/>
  <c r="G2062" i="4" s="1"/>
  <c r="D2062" i="4"/>
  <c r="E2062" i="4" s="1"/>
  <c r="B2062" i="4"/>
  <c r="C2062" i="4" s="1"/>
  <c r="Q2061" i="4"/>
  <c r="H2061" i="4"/>
  <c r="I2061" i="4" s="1"/>
  <c r="F2061" i="4"/>
  <c r="G2061" i="4" s="1"/>
  <c r="D2061" i="4"/>
  <c r="E2061" i="4" s="1"/>
  <c r="B2061" i="4"/>
  <c r="C2061" i="4" s="1"/>
  <c r="Q2060" i="4"/>
  <c r="H2060" i="4"/>
  <c r="I2060" i="4" s="1"/>
  <c r="F2060" i="4"/>
  <c r="G2060" i="4" s="1"/>
  <c r="D2060" i="4"/>
  <c r="E2060" i="4" s="1"/>
  <c r="B2060" i="4"/>
  <c r="C2060" i="4" s="1"/>
  <c r="Q2059" i="4"/>
  <c r="H2059" i="4"/>
  <c r="I2059" i="4" s="1"/>
  <c r="F2059" i="4"/>
  <c r="G2059" i="4" s="1"/>
  <c r="D2059" i="4"/>
  <c r="E2059" i="4" s="1"/>
  <c r="B2059" i="4"/>
  <c r="C2059" i="4" s="1"/>
  <c r="Q2058" i="4"/>
  <c r="H2058" i="4"/>
  <c r="I2058" i="4" s="1"/>
  <c r="F2058" i="4"/>
  <c r="G2058" i="4" s="1"/>
  <c r="D2058" i="4"/>
  <c r="E2058" i="4" s="1"/>
  <c r="B2058" i="4"/>
  <c r="C2058" i="4" s="1"/>
  <c r="Q2057" i="4"/>
  <c r="H2057" i="4"/>
  <c r="I2057" i="4" s="1"/>
  <c r="F2057" i="4"/>
  <c r="G2057" i="4" s="1"/>
  <c r="D2057" i="4"/>
  <c r="E2057" i="4" s="1"/>
  <c r="B2057" i="4"/>
  <c r="C2057" i="4" s="1"/>
  <c r="Q2056" i="4"/>
  <c r="H2056" i="4"/>
  <c r="I2056" i="4" s="1"/>
  <c r="F2056" i="4"/>
  <c r="G2056" i="4" s="1"/>
  <c r="D2056" i="4"/>
  <c r="E2056" i="4" s="1"/>
  <c r="B2056" i="4"/>
  <c r="C2056" i="4" s="1"/>
  <c r="Q2055" i="4"/>
  <c r="H2055" i="4"/>
  <c r="I2055" i="4" s="1"/>
  <c r="F2055" i="4"/>
  <c r="G2055" i="4" s="1"/>
  <c r="D2055" i="4"/>
  <c r="E2055" i="4" s="1"/>
  <c r="B2055" i="4"/>
  <c r="C2055" i="4" s="1"/>
  <c r="Q2054" i="4"/>
  <c r="H2054" i="4"/>
  <c r="I2054" i="4" s="1"/>
  <c r="F2054" i="4"/>
  <c r="G2054" i="4" s="1"/>
  <c r="D2054" i="4"/>
  <c r="E2054" i="4" s="1"/>
  <c r="B2054" i="4"/>
  <c r="C2054" i="4" s="1"/>
  <c r="Q2053" i="4"/>
  <c r="H2053" i="4"/>
  <c r="I2053" i="4" s="1"/>
  <c r="F2053" i="4"/>
  <c r="G2053" i="4" s="1"/>
  <c r="D2053" i="4"/>
  <c r="E2053" i="4" s="1"/>
  <c r="B2053" i="4"/>
  <c r="C2053" i="4" s="1"/>
  <c r="Q2052" i="4"/>
  <c r="H2052" i="4"/>
  <c r="I2052" i="4" s="1"/>
  <c r="F2052" i="4"/>
  <c r="G2052" i="4" s="1"/>
  <c r="D2052" i="4"/>
  <c r="E2052" i="4" s="1"/>
  <c r="B2052" i="4"/>
  <c r="C2052" i="4" s="1"/>
  <c r="Q2051" i="4"/>
  <c r="H2051" i="4"/>
  <c r="I2051" i="4" s="1"/>
  <c r="F2051" i="4"/>
  <c r="G2051" i="4" s="1"/>
  <c r="D2051" i="4"/>
  <c r="E2051" i="4" s="1"/>
  <c r="B2051" i="4"/>
  <c r="C2051" i="4" s="1"/>
  <c r="Q2050" i="4"/>
  <c r="H2050" i="4"/>
  <c r="I2050" i="4" s="1"/>
  <c r="F2050" i="4"/>
  <c r="G2050" i="4" s="1"/>
  <c r="D2050" i="4"/>
  <c r="E2050" i="4" s="1"/>
  <c r="B2050" i="4"/>
  <c r="C2050" i="4" s="1"/>
  <c r="Q2049" i="4"/>
  <c r="H2049" i="4"/>
  <c r="I2049" i="4" s="1"/>
  <c r="F2049" i="4"/>
  <c r="G2049" i="4" s="1"/>
  <c r="D2049" i="4"/>
  <c r="E2049" i="4" s="1"/>
  <c r="B2049" i="4"/>
  <c r="C2049" i="4" s="1"/>
  <c r="Q2048" i="4"/>
  <c r="H2048" i="4"/>
  <c r="I2048" i="4" s="1"/>
  <c r="F2048" i="4"/>
  <c r="G2048" i="4" s="1"/>
  <c r="D2048" i="4"/>
  <c r="E2048" i="4" s="1"/>
  <c r="B2048" i="4"/>
  <c r="C2048" i="4" s="1"/>
  <c r="Q2047" i="4"/>
  <c r="H2047" i="4"/>
  <c r="I2047" i="4" s="1"/>
  <c r="F2047" i="4"/>
  <c r="G2047" i="4" s="1"/>
  <c r="D2047" i="4"/>
  <c r="E2047" i="4" s="1"/>
  <c r="B2047" i="4"/>
  <c r="C2047" i="4" s="1"/>
  <c r="Q2046" i="4"/>
  <c r="H2046" i="4"/>
  <c r="I2046" i="4" s="1"/>
  <c r="F2046" i="4"/>
  <c r="G2046" i="4" s="1"/>
  <c r="D2046" i="4"/>
  <c r="E2046" i="4" s="1"/>
  <c r="B2046" i="4"/>
  <c r="C2046" i="4" s="1"/>
  <c r="Q2045" i="4"/>
  <c r="H2045" i="4"/>
  <c r="I2045" i="4" s="1"/>
  <c r="F2045" i="4"/>
  <c r="G2045" i="4" s="1"/>
  <c r="D2045" i="4"/>
  <c r="E2045" i="4" s="1"/>
  <c r="B2045" i="4"/>
  <c r="C2045" i="4" s="1"/>
  <c r="Q2044" i="4"/>
  <c r="H2044" i="4"/>
  <c r="I2044" i="4" s="1"/>
  <c r="F2044" i="4"/>
  <c r="G2044" i="4" s="1"/>
  <c r="D2044" i="4"/>
  <c r="E2044" i="4" s="1"/>
  <c r="B2044" i="4"/>
  <c r="C2044" i="4" s="1"/>
  <c r="Q2043" i="4"/>
  <c r="I2043" i="4"/>
  <c r="H2043" i="4"/>
  <c r="F2043" i="4"/>
  <c r="G2043" i="4" s="1"/>
  <c r="D2043" i="4"/>
  <c r="E2043" i="4" s="1"/>
  <c r="B2043" i="4"/>
  <c r="C2043" i="4" s="1"/>
  <c r="Q2042" i="4"/>
  <c r="H2042" i="4"/>
  <c r="I2042" i="4" s="1"/>
  <c r="F2042" i="4"/>
  <c r="G2042" i="4" s="1"/>
  <c r="D2042" i="4"/>
  <c r="E2042" i="4" s="1"/>
  <c r="B2042" i="4"/>
  <c r="C2042" i="4" s="1"/>
  <c r="Q2041" i="4"/>
  <c r="H2041" i="4"/>
  <c r="I2041" i="4" s="1"/>
  <c r="G2041" i="4"/>
  <c r="F2041" i="4"/>
  <c r="D2041" i="4"/>
  <c r="E2041" i="4" s="1"/>
  <c r="B2041" i="4"/>
  <c r="C2041" i="4" s="1"/>
  <c r="Q2040" i="4"/>
  <c r="H2040" i="4"/>
  <c r="I2040" i="4" s="1"/>
  <c r="F2040" i="4"/>
  <c r="G2040" i="4" s="1"/>
  <c r="D2040" i="4"/>
  <c r="E2040" i="4" s="1"/>
  <c r="B2040" i="4"/>
  <c r="C2040" i="4" s="1"/>
  <c r="Q2039" i="4"/>
  <c r="H2039" i="4"/>
  <c r="I2039" i="4" s="1"/>
  <c r="F2039" i="4"/>
  <c r="G2039" i="4" s="1"/>
  <c r="D2039" i="4"/>
  <c r="E2039" i="4" s="1"/>
  <c r="B2039" i="4"/>
  <c r="C2039" i="4" s="1"/>
  <c r="Q2038" i="4"/>
  <c r="H2038" i="4"/>
  <c r="I2038" i="4" s="1"/>
  <c r="F2038" i="4"/>
  <c r="G2038" i="4" s="1"/>
  <c r="D2038" i="4"/>
  <c r="E2038" i="4" s="1"/>
  <c r="B2038" i="4"/>
  <c r="C2038" i="4" s="1"/>
  <c r="Q2037" i="4"/>
  <c r="H2037" i="4"/>
  <c r="I2037" i="4" s="1"/>
  <c r="F2037" i="4"/>
  <c r="G2037" i="4" s="1"/>
  <c r="D2037" i="4"/>
  <c r="E2037" i="4" s="1"/>
  <c r="B2037" i="4"/>
  <c r="C2037" i="4" s="1"/>
  <c r="Q2036" i="4"/>
  <c r="H2036" i="4"/>
  <c r="I2036" i="4" s="1"/>
  <c r="F2036" i="4"/>
  <c r="G2036" i="4" s="1"/>
  <c r="D2036" i="4"/>
  <c r="E2036" i="4" s="1"/>
  <c r="B2036" i="4"/>
  <c r="C2036" i="4" s="1"/>
  <c r="Q2035" i="4"/>
  <c r="H2035" i="4"/>
  <c r="I2035" i="4" s="1"/>
  <c r="F2035" i="4"/>
  <c r="G2035" i="4" s="1"/>
  <c r="D2035" i="4"/>
  <c r="E2035" i="4" s="1"/>
  <c r="B2035" i="4"/>
  <c r="C2035" i="4" s="1"/>
  <c r="Q2034" i="4"/>
  <c r="H2034" i="4"/>
  <c r="I2034" i="4" s="1"/>
  <c r="F2034" i="4"/>
  <c r="G2034" i="4" s="1"/>
  <c r="D2034" i="4"/>
  <c r="E2034" i="4" s="1"/>
  <c r="B2034" i="4"/>
  <c r="C2034" i="4" s="1"/>
  <c r="Q2033" i="4"/>
  <c r="H2033" i="4"/>
  <c r="I2033" i="4" s="1"/>
  <c r="F2033" i="4"/>
  <c r="G2033" i="4" s="1"/>
  <c r="D2033" i="4"/>
  <c r="E2033" i="4" s="1"/>
  <c r="B2033" i="4"/>
  <c r="C2033" i="4" s="1"/>
  <c r="Q2032" i="4"/>
  <c r="H2032" i="4"/>
  <c r="I2032" i="4" s="1"/>
  <c r="F2032" i="4"/>
  <c r="G2032" i="4" s="1"/>
  <c r="D2032" i="4"/>
  <c r="E2032" i="4" s="1"/>
  <c r="B2032" i="4"/>
  <c r="C2032" i="4" s="1"/>
  <c r="Q2031" i="4"/>
  <c r="H2031" i="4"/>
  <c r="I2031" i="4" s="1"/>
  <c r="F2031" i="4"/>
  <c r="G2031" i="4" s="1"/>
  <c r="D2031" i="4"/>
  <c r="E2031" i="4" s="1"/>
  <c r="B2031" i="4"/>
  <c r="C2031" i="4" s="1"/>
  <c r="Q2030" i="4"/>
  <c r="H2030" i="4"/>
  <c r="I2030" i="4" s="1"/>
  <c r="F2030" i="4"/>
  <c r="G2030" i="4" s="1"/>
  <c r="D2030" i="4"/>
  <c r="E2030" i="4" s="1"/>
  <c r="B2030" i="4"/>
  <c r="C2030" i="4" s="1"/>
  <c r="Q2029" i="4"/>
  <c r="H2029" i="4"/>
  <c r="I2029" i="4" s="1"/>
  <c r="F2029" i="4"/>
  <c r="G2029" i="4" s="1"/>
  <c r="D2029" i="4"/>
  <c r="E2029" i="4" s="1"/>
  <c r="B2029" i="4"/>
  <c r="C2029" i="4" s="1"/>
  <c r="Q2028" i="4"/>
  <c r="H2028" i="4"/>
  <c r="I2028" i="4" s="1"/>
  <c r="F2028" i="4"/>
  <c r="G2028" i="4" s="1"/>
  <c r="D2028" i="4"/>
  <c r="E2028" i="4" s="1"/>
  <c r="B2028" i="4"/>
  <c r="C2028" i="4" s="1"/>
  <c r="Q2027" i="4"/>
  <c r="H2027" i="4"/>
  <c r="I2027" i="4" s="1"/>
  <c r="F2027" i="4"/>
  <c r="G2027" i="4" s="1"/>
  <c r="D2027" i="4"/>
  <c r="E2027" i="4" s="1"/>
  <c r="B2027" i="4"/>
  <c r="C2027" i="4" s="1"/>
  <c r="Q2026" i="4"/>
  <c r="H2026" i="4"/>
  <c r="I2026" i="4" s="1"/>
  <c r="F2026" i="4"/>
  <c r="G2026" i="4" s="1"/>
  <c r="D2026" i="4"/>
  <c r="E2026" i="4" s="1"/>
  <c r="B2026" i="4"/>
  <c r="C2026" i="4" s="1"/>
  <c r="Q2025" i="4"/>
  <c r="H2025" i="4"/>
  <c r="I2025" i="4" s="1"/>
  <c r="F2025" i="4"/>
  <c r="G2025" i="4" s="1"/>
  <c r="D2025" i="4"/>
  <c r="E2025" i="4" s="1"/>
  <c r="B2025" i="4"/>
  <c r="C2025" i="4" s="1"/>
  <c r="Q2024" i="4"/>
  <c r="H2024" i="4"/>
  <c r="I2024" i="4" s="1"/>
  <c r="F2024" i="4"/>
  <c r="G2024" i="4" s="1"/>
  <c r="D2024" i="4"/>
  <c r="E2024" i="4" s="1"/>
  <c r="B2024" i="4"/>
  <c r="C2024" i="4" s="1"/>
  <c r="Q2023" i="4"/>
  <c r="H2023" i="4"/>
  <c r="I2023" i="4" s="1"/>
  <c r="F2023" i="4"/>
  <c r="G2023" i="4" s="1"/>
  <c r="D2023" i="4"/>
  <c r="E2023" i="4" s="1"/>
  <c r="B2023" i="4"/>
  <c r="C2023" i="4" s="1"/>
  <c r="Q2022" i="4"/>
  <c r="H2022" i="4"/>
  <c r="I2022" i="4" s="1"/>
  <c r="F2022" i="4"/>
  <c r="G2022" i="4" s="1"/>
  <c r="D2022" i="4"/>
  <c r="E2022" i="4" s="1"/>
  <c r="B2022" i="4"/>
  <c r="C2022" i="4" s="1"/>
  <c r="Q2021" i="4"/>
  <c r="H2021" i="4"/>
  <c r="I2021" i="4" s="1"/>
  <c r="F2021" i="4"/>
  <c r="G2021" i="4" s="1"/>
  <c r="D2021" i="4"/>
  <c r="E2021" i="4" s="1"/>
  <c r="B2021" i="4"/>
  <c r="C2021" i="4" s="1"/>
  <c r="Q2020" i="4"/>
  <c r="H2020" i="4"/>
  <c r="I2020" i="4" s="1"/>
  <c r="F2020" i="4"/>
  <c r="G2020" i="4" s="1"/>
  <c r="D2020" i="4"/>
  <c r="E2020" i="4" s="1"/>
  <c r="B2020" i="4"/>
  <c r="C2020" i="4" s="1"/>
  <c r="Q2019" i="4"/>
  <c r="H2019" i="4"/>
  <c r="I2019" i="4" s="1"/>
  <c r="F2019" i="4"/>
  <c r="G2019" i="4" s="1"/>
  <c r="D2019" i="4"/>
  <c r="E2019" i="4" s="1"/>
  <c r="B2019" i="4"/>
  <c r="C2019" i="4" s="1"/>
  <c r="Q2018" i="4"/>
  <c r="H2018" i="4"/>
  <c r="I2018" i="4" s="1"/>
  <c r="F2018" i="4"/>
  <c r="G2018" i="4" s="1"/>
  <c r="D2018" i="4"/>
  <c r="E2018" i="4" s="1"/>
  <c r="B2018" i="4"/>
  <c r="C2018" i="4" s="1"/>
  <c r="Q2017" i="4"/>
  <c r="H2017" i="4"/>
  <c r="I2017" i="4" s="1"/>
  <c r="F2017" i="4"/>
  <c r="G2017" i="4" s="1"/>
  <c r="D2017" i="4"/>
  <c r="E2017" i="4" s="1"/>
  <c r="B2017" i="4"/>
  <c r="C2017" i="4" s="1"/>
  <c r="Q2016" i="4"/>
  <c r="H2016" i="4"/>
  <c r="I2016" i="4" s="1"/>
  <c r="F2016" i="4"/>
  <c r="G2016" i="4" s="1"/>
  <c r="D2016" i="4"/>
  <c r="E2016" i="4" s="1"/>
  <c r="B2016" i="4"/>
  <c r="C2016" i="4" s="1"/>
  <c r="Q2015" i="4"/>
  <c r="H2015" i="4"/>
  <c r="I2015" i="4" s="1"/>
  <c r="F2015" i="4"/>
  <c r="G2015" i="4" s="1"/>
  <c r="D2015" i="4"/>
  <c r="E2015" i="4" s="1"/>
  <c r="B2015" i="4"/>
  <c r="C2015" i="4" s="1"/>
  <c r="Q2014" i="4"/>
  <c r="H2014" i="4"/>
  <c r="I2014" i="4" s="1"/>
  <c r="F2014" i="4"/>
  <c r="G2014" i="4" s="1"/>
  <c r="D2014" i="4"/>
  <c r="E2014" i="4" s="1"/>
  <c r="B2014" i="4"/>
  <c r="C2014" i="4" s="1"/>
  <c r="Q2013" i="4"/>
  <c r="H2013" i="4"/>
  <c r="I2013" i="4" s="1"/>
  <c r="F2013" i="4"/>
  <c r="G2013" i="4" s="1"/>
  <c r="E2013" i="4"/>
  <c r="D2013" i="4"/>
  <c r="B2013" i="4"/>
  <c r="C2013" i="4" s="1"/>
  <c r="Q2012" i="4"/>
  <c r="H2012" i="4"/>
  <c r="I2012" i="4" s="1"/>
  <c r="F2012" i="4"/>
  <c r="G2012" i="4" s="1"/>
  <c r="D2012" i="4"/>
  <c r="E2012" i="4" s="1"/>
  <c r="B2012" i="4"/>
  <c r="C2012" i="4" s="1"/>
  <c r="Q2011" i="4"/>
  <c r="H2011" i="4"/>
  <c r="I2011" i="4" s="1"/>
  <c r="F2011" i="4"/>
  <c r="G2011" i="4" s="1"/>
  <c r="D2011" i="4"/>
  <c r="E2011" i="4" s="1"/>
  <c r="B2011" i="4"/>
  <c r="C2011" i="4" s="1"/>
  <c r="Q2010" i="4"/>
  <c r="H2010" i="4"/>
  <c r="I2010" i="4" s="1"/>
  <c r="F2010" i="4"/>
  <c r="G2010" i="4" s="1"/>
  <c r="D2010" i="4"/>
  <c r="E2010" i="4" s="1"/>
  <c r="B2010" i="4"/>
  <c r="C2010" i="4" s="1"/>
  <c r="Q2009" i="4"/>
  <c r="H2009" i="4"/>
  <c r="I2009" i="4" s="1"/>
  <c r="F2009" i="4"/>
  <c r="G2009" i="4" s="1"/>
  <c r="E2009" i="4"/>
  <c r="D2009" i="4"/>
  <c r="B2009" i="4"/>
  <c r="C2009" i="4" s="1"/>
  <c r="Q2008" i="4"/>
  <c r="H2008" i="4"/>
  <c r="I2008" i="4" s="1"/>
  <c r="F2008" i="4"/>
  <c r="G2008" i="4" s="1"/>
  <c r="D2008" i="4"/>
  <c r="E2008" i="4" s="1"/>
  <c r="B2008" i="4"/>
  <c r="C2008" i="4" s="1"/>
  <c r="Q2007" i="4"/>
  <c r="H2007" i="4"/>
  <c r="I2007" i="4" s="1"/>
  <c r="F2007" i="4"/>
  <c r="G2007" i="4" s="1"/>
  <c r="D2007" i="4"/>
  <c r="E2007" i="4" s="1"/>
  <c r="B2007" i="4"/>
  <c r="C2007" i="4" s="1"/>
  <c r="Q2006" i="4"/>
  <c r="H2006" i="4"/>
  <c r="I2006" i="4" s="1"/>
  <c r="F2006" i="4"/>
  <c r="G2006" i="4" s="1"/>
  <c r="D2006" i="4"/>
  <c r="E2006" i="4" s="1"/>
  <c r="B2006" i="4"/>
  <c r="C2006" i="4" s="1"/>
  <c r="Q2005" i="4"/>
  <c r="H2005" i="4"/>
  <c r="I2005" i="4" s="1"/>
  <c r="F2005" i="4"/>
  <c r="G2005" i="4" s="1"/>
  <c r="D2005" i="4"/>
  <c r="E2005" i="4" s="1"/>
  <c r="B2005" i="4"/>
  <c r="C2005" i="4" s="1"/>
  <c r="Q2004" i="4"/>
  <c r="H2004" i="4"/>
  <c r="I2004" i="4" s="1"/>
  <c r="F2004" i="4"/>
  <c r="G2004" i="4" s="1"/>
  <c r="D2004" i="4"/>
  <c r="E2004" i="4" s="1"/>
  <c r="B2004" i="4"/>
  <c r="C2004" i="4" s="1"/>
  <c r="Q2003" i="4"/>
  <c r="H2003" i="4"/>
  <c r="I2003" i="4" s="1"/>
  <c r="F2003" i="4"/>
  <c r="G2003" i="4" s="1"/>
  <c r="D2003" i="4"/>
  <c r="E2003" i="4" s="1"/>
  <c r="B2003" i="4"/>
  <c r="C2003" i="4" s="1"/>
  <c r="Q2002" i="4"/>
  <c r="H2002" i="4"/>
  <c r="I2002" i="4" s="1"/>
  <c r="F2002" i="4"/>
  <c r="G2002" i="4" s="1"/>
  <c r="D2002" i="4"/>
  <c r="E2002" i="4" s="1"/>
  <c r="B2002" i="4"/>
  <c r="C2002" i="4" s="1"/>
  <c r="Q2001" i="4"/>
  <c r="H2001" i="4"/>
  <c r="I2001" i="4" s="1"/>
  <c r="F2001" i="4"/>
  <c r="G2001" i="4" s="1"/>
  <c r="D2001" i="4"/>
  <c r="E2001" i="4" s="1"/>
  <c r="B2001" i="4"/>
  <c r="C2001" i="4" s="1"/>
  <c r="Q2000" i="4"/>
  <c r="H2000" i="4"/>
  <c r="I2000" i="4" s="1"/>
  <c r="F2000" i="4"/>
  <c r="G2000" i="4" s="1"/>
  <c r="D2000" i="4"/>
  <c r="E2000" i="4" s="1"/>
  <c r="B2000" i="4"/>
  <c r="C2000" i="4" s="1"/>
  <c r="Q1999" i="4"/>
  <c r="H1999" i="4"/>
  <c r="I1999" i="4" s="1"/>
  <c r="F1999" i="4"/>
  <c r="G1999" i="4" s="1"/>
  <c r="D1999" i="4"/>
  <c r="E1999" i="4" s="1"/>
  <c r="B1999" i="4"/>
  <c r="C1999" i="4" s="1"/>
  <c r="Q1998" i="4"/>
  <c r="H1998" i="4"/>
  <c r="I1998" i="4" s="1"/>
  <c r="F1998" i="4"/>
  <c r="G1998" i="4" s="1"/>
  <c r="D1998" i="4"/>
  <c r="E1998" i="4" s="1"/>
  <c r="B1998" i="4"/>
  <c r="C1998" i="4" s="1"/>
  <c r="Q1997" i="4"/>
  <c r="H1997" i="4"/>
  <c r="I1997" i="4" s="1"/>
  <c r="F1997" i="4"/>
  <c r="G1997" i="4" s="1"/>
  <c r="D1997" i="4"/>
  <c r="E1997" i="4" s="1"/>
  <c r="B1997" i="4"/>
  <c r="C1997" i="4" s="1"/>
  <c r="Q1996" i="4"/>
  <c r="H1996" i="4"/>
  <c r="I1996" i="4" s="1"/>
  <c r="F1996" i="4"/>
  <c r="G1996" i="4" s="1"/>
  <c r="D1996" i="4"/>
  <c r="E1996" i="4" s="1"/>
  <c r="B1996" i="4"/>
  <c r="C1996" i="4" s="1"/>
  <c r="Q1995" i="4"/>
  <c r="H1995" i="4"/>
  <c r="I1995" i="4" s="1"/>
  <c r="F1995" i="4"/>
  <c r="G1995" i="4" s="1"/>
  <c r="D1995" i="4"/>
  <c r="E1995" i="4" s="1"/>
  <c r="B1995" i="4"/>
  <c r="C1995" i="4" s="1"/>
  <c r="Q1994" i="4"/>
  <c r="H1994" i="4"/>
  <c r="I1994" i="4" s="1"/>
  <c r="F1994" i="4"/>
  <c r="G1994" i="4" s="1"/>
  <c r="D1994" i="4"/>
  <c r="E1994" i="4" s="1"/>
  <c r="B1994" i="4"/>
  <c r="C1994" i="4" s="1"/>
  <c r="Q1993" i="4"/>
  <c r="H1993" i="4"/>
  <c r="I1993" i="4" s="1"/>
  <c r="F1993" i="4"/>
  <c r="G1993" i="4" s="1"/>
  <c r="E1993" i="4"/>
  <c r="D1993" i="4"/>
  <c r="B1993" i="4"/>
  <c r="C1993" i="4" s="1"/>
  <c r="Q1992" i="4"/>
  <c r="H1992" i="4"/>
  <c r="I1992" i="4" s="1"/>
  <c r="F1992" i="4"/>
  <c r="G1992" i="4" s="1"/>
  <c r="D1992" i="4"/>
  <c r="E1992" i="4" s="1"/>
  <c r="B1992" i="4"/>
  <c r="C1992" i="4" s="1"/>
  <c r="Q1991" i="4"/>
  <c r="H1991" i="4"/>
  <c r="I1991" i="4" s="1"/>
  <c r="F1991" i="4"/>
  <c r="G1991" i="4" s="1"/>
  <c r="D1991" i="4"/>
  <c r="E1991" i="4" s="1"/>
  <c r="B1991" i="4"/>
  <c r="C1991" i="4" s="1"/>
  <c r="Q1990" i="4"/>
  <c r="H1990" i="4"/>
  <c r="I1990" i="4" s="1"/>
  <c r="F1990" i="4"/>
  <c r="G1990" i="4" s="1"/>
  <c r="D1990" i="4"/>
  <c r="E1990" i="4" s="1"/>
  <c r="B1990" i="4"/>
  <c r="C1990" i="4" s="1"/>
  <c r="Q1989" i="4"/>
  <c r="H1989" i="4"/>
  <c r="I1989" i="4" s="1"/>
  <c r="F1989" i="4"/>
  <c r="G1989" i="4" s="1"/>
  <c r="D1989" i="4"/>
  <c r="E1989" i="4" s="1"/>
  <c r="B1989" i="4"/>
  <c r="C1989" i="4" s="1"/>
  <c r="Q1988" i="4"/>
  <c r="H1988" i="4"/>
  <c r="I1988" i="4" s="1"/>
  <c r="F1988" i="4"/>
  <c r="G1988" i="4" s="1"/>
  <c r="D1988" i="4"/>
  <c r="E1988" i="4" s="1"/>
  <c r="B1988" i="4"/>
  <c r="C1988" i="4" s="1"/>
  <c r="Q1987" i="4"/>
  <c r="H1987" i="4"/>
  <c r="I1987" i="4" s="1"/>
  <c r="F1987" i="4"/>
  <c r="G1987" i="4" s="1"/>
  <c r="D1987" i="4"/>
  <c r="E1987" i="4" s="1"/>
  <c r="B1987" i="4"/>
  <c r="C1987" i="4" s="1"/>
  <c r="Q1986" i="4"/>
  <c r="H1986" i="4"/>
  <c r="I1986" i="4" s="1"/>
  <c r="F1986" i="4"/>
  <c r="G1986" i="4" s="1"/>
  <c r="D1986" i="4"/>
  <c r="E1986" i="4" s="1"/>
  <c r="B1986" i="4"/>
  <c r="C1986" i="4" s="1"/>
  <c r="Q1985" i="4"/>
  <c r="H1985" i="4"/>
  <c r="I1985" i="4" s="1"/>
  <c r="F1985" i="4"/>
  <c r="G1985" i="4" s="1"/>
  <c r="D1985" i="4"/>
  <c r="E1985" i="4" s="1"/>
  <c r="B1985" i="4"/>
  <c r="C1985" i="4" s="1"/>
  <c r="Q1984" i="4"/>
  <c r="H1984" i="4"/>
  <c r="I1984" i="4" s="1"/>
  <c r="F1984" i="4"/>
  <c r="G1984" i="4" s="1"/>
  <c r="D1984" i="4"/>
  <c r="E1984" i="4" s="1"/>
  <c r="B1984" i="4"/>
  <c r="C1984" i="4" s="1"/>
  <c r="Q1983" i="4"/>
  <c r="H1983" i="4"/>
  <c r="I1983" i="4" s="1"/>
  <c r="F1983" i="4"/>
  <c r="G1983" i="4" s="1"/>
  <c r="D1983" i="4"/>
  <c r="E1983" i="4" s="1"/>
  <c r="B1983" i="4"/>
  <c r="C1983" i="4" s="1"/>
  <c r="Q1982" i="4"/>
  <c r="H1982" i="4"/>
  <c r="I1982" i="4" s="1"/>
  <c r="F1982" i="4"/>
  <c r="G1982" i="4" s="1"/>
  <c r="D1982" i="4"/>
  <c r="E1982" i="4" s="1"/>
  <c r="B1982" i="4"/>
  <c r="C1982" i="4" s="1"/>
  <c r="Q1981" i="4"/>
  <c r="H1981" i="4"/>
  <c r="I1981" i="4" s="1"/>
  <c r="F1981" i="4"/>
  <c r="G1981" i="4" s="1"/>
  <c r="E1981" i="4"/>
  <c r="D1981" i="4"/>
  <c r="B1981" i="4"/>
  <c r="C1981" i="4" s="1"/>
  <c r="Q1980" i="4"/>
  <c r="H1980" i="4"/>
  <c r="I1980" i="4" s="1"/>
  <c r="F1980" i="4"/>
  <c r="G1980" i="4" s="1"/>
  <c r="D1980" i="4"/>
  <c r="E1980" i="4" s="1"/>
  <c r="B1980" i="4"/>
  <c r="C1980" i="4" s="1"/>
  <c r="Q1979" i="4"/>
  <c r="H1979" i="4"/>
  <c r="I1979" i="4" s="1"/>
  <c r="F1979" i="4"/>
  <c r="G1979" i="4" s="1"/>
  <c r="D1979" i="4"/>
  <c r="E1979" i="4" s="1"/>
  <c r="B1979" i="4"/>
  <c r="C1979" i="4" s="1"/>
  <c r="Q1978" i="4"/>
  <c r="H1978" i="4"/>
  <c r="I1978" i="4" s="1"/>
  <c r="F1978" i="4"/>
  <c r="G1978" i="4" s="1"/>
  <c r="D1978" i="4"/>
  <c r="E1978" i="4" s="1"/>
  <c r="B1978" i="4"/>
  <c r="C1978" i="4" s="1"/>
  <c r="Q1977" i="4"/>
  <c r="H1977" i="4"/>
  <c r="I1977" i="4" s="1"/>
  <c r="F1977" i="4"/>
  <c r="G1977" i="4" s="1"/>
  <c r="E1977" i="4"/>
  <c r="D1977" i="4"/>
  <c r="B1977" i="4"/>
  <c r="C1977" i="4" s="1"/>
  <c r="Q1976" i="4"/>
  <c r="H1976" i="4"/>
  <c r="I1976" i="4" s="1"/>
  <c r="F1976" i="4"/>
  <c r="G1976" i="4" s="1"/>
  <c r="D1976" i="4"/>
  <c r="E1976" i="4" s="1"/>
  <c r="B1976" i="4"/>
  <c r="C1976" i="4" s="1"/>
  <c r="Q1975" i="4"/>
  <c r="H1975" i="4"/>
  <c r="I1975" i="4" s="1"/>
  <c r="F1975" i="4"/>
  <c r="G1975" i="4" s="1"/>
  <c r="D1975" i="4"/>
  <c r="E1975" i="4" s="1"/>
  <c r="B1975" i="4"/>
  <c r="C1975" i="4" s="1"/>
  <c r="Q1974" i="4"/>
  <c r="H1974" i="4"/>
  <c r="I1974" i="4" s="1"/>
  <c r="F1974" i="4"/>
  <c r="G1974" i="4" s="1"/>
  <c r="D1974" i="4"/>
  <c r="E1974" i="4" s="1"/>
  <c r="B1974" i="4"/>
  <c r="C1974" i="4" s="1"/>
  <c r="Q1973" i="4"/>
  <c r="H1973" i="4"/>
  <c r="I1973" i="4" s="1"/>
  <c r="F1973" i="4"/>
  <c r="G1973" i="4" s="1"/>
  <c r="D1973" i="4"/>
  <c r="E1973" i="4" s="1"/>
  <c r="B1973" i="4"/>
  <c r="C1973" i="4" s="1"/>
  <c r="Q1972" i="4"/>
  <c r="H1972" i="4"/>
  <c r="I1972" i="4" s="1"/>
  <c r="F1972" i="4"/>
  <c r="G1972" i="4" s="1"/>
  <c r="D1972" i="4"/>
  <c r="E1972" i="4" s="1"/>
  <c r="B1972" i="4"/>
  <c r="C1972" i="4" s="1"/>
  <c r="Q1971" i="4"/>
  <c r="H1971" i="4"/>
  <c r="I1971" i="4" s="1"/>
  <c r="F1971" i="4"/>
  <c r="G1971" i="4" s="1"/>
  <c r="D1971" i="4"/>
  <c r="E1971" i="4" s="1"/>
  <c r="B1971" i="4"/>
  <c r="C1971" i="4" s="1"/>
  <c r="Q1970" i="4"/>
  <c r="H1970" i="4"/>
  <c r="I1970" i="4" s="1"/>
  <c r="F1970" i="4"/>
  <c r="G1970" i="4" s="1"/>
  <c r="D1970" i="4"/>
  <c r="E1970" i="4" s="1"/>
  <c r="B1970" i="4"/>
  <c r="C1970" i="4" s="1"/>
  <c r="Q1969" i="4"/>
  <c r="H1969" i="4"/>
  <c r="I1969" i="4" s="1"/>
  <c r="F1969" i="4"/>
  <c r="G1969" i="4" s="1"/>
  <c r="D1969" i="4"/>
  <c r="E1969" i="4" s="1"/>
  <c r="B1969" i="4"/>
  <c r="C1969" i="4" s="1"/>
  <c r="Q1968" i="4"/>
  <c r="H1968" i="4"/>
  <c r="I1968" i="4" s="1"/>
  <c r="F1968" i="4"/>
  <c r="G1968" i="4" s="1"/>
  <c r="D1968" i="4"/>
  <c r="E1968" i="4" s="1"/>
  <c r="B1968" i="4"/>
  <c r="C1968" i="4" s="1"/>
  <c r="Q1967" i="4"/>
  <c r="H1967" i="4"/>
  <c r="I1967" i="4" s="1"/>
  <c r="F1967" i="4"/>
  <c r="G1967" i="4" s="1"/>
  <c r="D1967" i="4"/>
  <c r="E1967" i="4" s="1"/>
  <c r="B1967" i="4"/>
  <c r="C1967" i="4" s="1"/>
  <c r="Q1966" i="4"/>
  <c r="H1966" i="4"/>
  <c r="I1966" i="4" s="1"/>
  <c r="F1966" i="4"/>
  <c r="G1966" i="4" s="1"/>
  <c r="D1966" i="4"/>
  <c r="E1966" i="4" s="1"/>
  <c r="B1966" i="4"/>
  <c r="C1966" i="4" s="1"/>
  <c r="Q1965" i="4"/>
  <c r="H1965" i="4"/>
  <c r="I1965" i="4" s="1"/>
  <c r="F1965" i="4"/>
  <c r="G1965" i="4" s="1"/>
  <c r="D1965" i="4"/>
  <c r="E1965" i="4" s="1"/>
  <c r="B1965" i="4"/>
  <c r="C1965" i="4" s="1"/>
  <c r="Q1964" i="4"/>
  <c r="H1964" i="4"/>
  <c r="I1964" i="4" s="1"/>
  <c r="F1964" i="4"/>
  <c r="G1964" i="4" s="1"/>
  <c r="D1964" i="4"/>
  <c r="E1964" i="4" s="1"/>
  <c r="B1964" i="4"/>
  <c r="C1964" i="4" s="1"/>
  <c r="Q1963" i="4"/>
  <c r="H1963" i="4"/>
  <c r="I1963" i="4" s="1"/>
  <c r="F1963" i="4"/>
  <c r="G1963" i="4" s="1"/>
  <c r="D1963" i="4"/>
  <c r="E1963" i="4" s="1"/>
  <c r="B1963" i="4"/>
  <c r="C1963" i="4" s="1"/>
  <c r="Q1962" i="4"/>
  <c r="H1962" i="4"/>
  <c r="I1962" i="4" s="1"/>
  <c r="F1962" i="4"/>
  <c r="G1962" i="4" s="1"/>
  <c r="D1962" i="4"/>
  <c r="E1962" i="4" s="1"/>
  <c r="B1962" i="4"/>
  <c r="C1962" i="4" s="1"/>
  <c r="Q1961" i="4"/>
  <c r="H1961" i="4"/>
  <c r="I1961" i="4" s="1"/>
  <c r="F1961" i="4"/>
  <c r="G1961" i="4" s="1"/>
  <c r="E1961" i="4"/>
  <c r="D1961" i="4"/>
  <c r="B1961" i="4"/>
  <c r="C1961" i="4" s="1"/>
  <c r="Q1960" i="4"/>
  <c r="H1960" i="4"/>
  <c r="I1960" i="4" s="1"/>
  <c r="F1960" i="4"/>
  <c r="G1960" i="4" s="1"/>
  <c r="D1960" i="4"/>
  <c r="E1960" i="4" s="1"/>
  <c r="B1960" i="4"/>
  <c r="C1960" i="4" s="1"/>
  <c r="Q1959" i="4"/>
  <c r="H1959" i="4"/>
  <c r="I1959" i="4" s="1"/>
  <c r="F1959" i="4"/>
  <c r="G1959" i="4" s="1"/>
  <c r="D1959" i="4"/>
  <c r="E1959" i="4" s="1"/>
  <c r="B1959" i="4"/>
  <c r="C1959" i="4" s="1"/>
  <c r="Q1958" i="4"/>
  <c r="H1958" i="4"/>
  <c r="I1958" i="4" s="1"/>
  <c r="F1958" i="4"/>
  <c r="G1958" i="4" s="1"/>
  <c r="D1958" i="4"/>
  <c r="E1958" i="4" s="1"/>
  <c r="B1958" i="4"/>
  <c r="C1958" i="4" s="1"/>
  <c r="Q1957" i="4"/>
  <c r="H1957" i="4"/>
  <c r="I1957" i="4" s="1"/>
  <c r="F1957" i="4"/>
  <c r="G1957" i="4" s="1"/>
  <c r="D1957" i="4"/>
  <c r="E1957" i="4" s="1"/>
  <c r="B1957" i="4"/>
  <c r="C1957" i="4" s="1"/>
  <c r="Q1956" i="4"/>
  <c r="H1956" i="4"/>
  <c r="I1956" i="4" s="1"/>
  <c r="F1956" i="4"/>
  <c r="G1956" i="4" s="1"/>
  <c r="D1956" i="4"/>
  <c r="E1956" i="4" s="1"/>
  <c r="B1956" i="4"/>
  <c r="C1956" i="4" s="1"/>
  <c r="Q1955" i="4"/>
  <c r="H1955" i="4"/>
  <c r="I1955" i="4" s="1"/>
  <c r="G1955" i="4"/>
  <c r="F1955" i="4"/>
  <c r="D1955" i="4"/>
  <c r="E1955" i="4" s="1"/>
  <c r="B1955" i="4"/>
  <c r="C1955" i="4" s="1"/>
  <c r="Q1954" i="4"/>
  <c r="H1954" i="4"/>
  <c r="I1954" i="4" s="1"/>
  <c r="F1954" i="4"/>
  <c r="G1954" i="4" s="1"/>
  <c r="D1954" i="4"/>
  <c r="E1954" i="4" s="1"/>
  <c r="B1954" i="4"/>
  <c r="C1954" i="4" s="1"/>
  <c r="Q1953" i="4"/>
  <c r="H1953" i="4"/>
  <c r="I1953" i="4" s="1"/>
  <c r="F1953" i="4"/>
  <c r="G1953" i="4" s="1"/>
  <c r="E1953" i="4"/>
  <c r="D1953" i="4"/>
  <c r="B1953" i="4"/>
  <c r="C1953" i="4" s="1"/>
  <c r="Q1952" i="4"/>
  <c r="H1952" i="4"/>
  <c r="I1952" i="4" s="1"/>
  <c r="F1952" i="4"/>
  <c r="G1952" i="4" s="1"/>
  <c r="D1952" i="4"/>
  <c r="E1952" i="4" s="1"/>
  <c r="B1952" i="4"/>
  <c r="C1952" i="4" s="1"/>
  <c r="Q1951" i="4"/>
  <c r="H1951" i="4"/>
  <c r="I1951" i="4" s="1"/>
  <c r="F1951" i="4"/>
  <c r="G1951" i="4" s="1"/>
  <c r="D1951" i="4"/>
  <c r="E1951" i="4" s="1"/>
  <c r="B1951" i="4"/>
  <c r="C1951" i="4" s="1"/>
  <c r="Q1950" i="4"/>
  <c r="H1950" i="4"/>
  <c r="I1950" i="4" s="1"/>
  <c r="F1950" i="4"/>
  <c r="G1950" i="4" s="1"/>
  <c r="D1950" i="4"/>
  <c r="E1950" i="4" s="1"/>
  <c r="B1950" i="4"/>
  <c r="C1950" i="4" s="1"/>
  <c r="Q1949" i="4"/>
  <c r="H1949" i="4"/>
  <c r="I1949" i="4" s="1"/>
  <c r="F1949" i="4"/>
  <c r="G1949" i="4" s="1"/>
  <c r="E1949" i="4"/>
  <c r="D1949" i="4"/>
  <c r="B1949" i="4"/>
  <c r="C1949" i="4" s="1"/>
  <c r="Q1948" i="4"/>
  <c r="H1948" i="4"/>
  <c r="I1948" i="4" s="1"/>
  <c r="F1948" i="4"/>
  <c r="G1948" i="4" s="1"/>
  <c r="D1948" i="4"/>
  <c r="E1948" i="4" s="1"/>
  <c r="B1948" i="4"/>
  <c r="C1948" i="4" s="1"/>
  <c r="Q1947" i="4"/>
  <c r="H1947" i="4"/>
  <c r="I1947" i="4" s="1"/>
  <c r="F1947" i="4"/>
  <c r="G1947" i="4" s="1"/>
  <c r="D1947" i="4"/>
  <c r="E1947" i="4" s="1"/>
  <c r="B1947" i="4"/>
  <c r="C1947" i="4" s="1"/>
  <c r="Q1946" i="4"/>
  <c r="H1946" i="4"/>
  <c r="I1946" i="4" s="1"/>
  <c r="F1946" i="4"/>
  <c r="G1946" i="4" s="1"/>
  <c r="D1946" i="4"/>
  <c r="E1946" i="4" s="1"/>
  <c r="B1946" i="4"/>
  <c r="C1946" i="4" s="1"/>
  <c r="Q1945" i="4"/>
  <c r="H1945" i="4"/>
  <c r="I1945" i="4" s="1"/>
  <c r="F1945" i="4"/>
  <c r="G1945" i="4" s="1"/>
  <c r="D1945" i="4"/>
  <c r="E1945" i="4" s="1"/>
  <c r="B1945" i="4"/>
  <c r="C1945" i="4" s="1"/>
  <c r="Q1944" i="4"/>
  <c r="H1944" i="4"/>
  <c r="I1944" i="4" s="1"/>
  <c r="F1944" i="4"/>
  <c r="G1944" i="4" s="1"/>
  <c r="D1944" i="4"/>
  <c r="E1944" i="4" s="1"/>
  <c r="B1944" i="4"/>
  <c r="C1944" i="4" s="1"/>
  <c r="Q1943" i="4"/>
  <c r="H1943" i="4"/>
  <c r="I1943" i="4" s="1"/>
  <c r="F1943" i="4"/>
  <c r="G1943" i="4" s="1"/>
  <c r="D1943" i="4"/>
  <c r="E1943" i="4" s="1"/>
  <c r="B1943" i="4"/>
  <c r="C1943" i="4" s="1"/>
  <c r="Q1942" i="4"/>
  <c r="H1942" i="4"/>
  <c r="I1942" i="4" s="1"/>
  <c r="F1942" i="4"/>
  <c r="G1942" i="4" s="1"/>
  <c r="D1942" i="4"/>
  <c r="E1942" i="4" s="1"/>
  <c r="B1942" i="4"/>
  <c r="C1942" i="4" s="1"/>
  <c r="Q1941" i="4"/>
  <c r="H1941" i="4"/>
  <c r="I1941" i="4" s="1"/>
  <c r="F1941" i="4"/>
  <c r="G1941" i="4" s="1"/>
  <c r="D1941" i="4"/>
  <c r="E1941" i="4" s="1"/>
  <c r="B1941" i="4"/>
  <c r="C1941" i="4" s="1"/>
  <c r="Q1940" i="4"/>
  <c r="H1940" i="4"/>
  <c r="I1940" i="4" s="1"/>
  <c r="F1940" i="4"/>
  <c r="G1940" i="4" s="1"/>
  <c r="D1940" i="4"/>
  <c r="E1940" i="4" s="1"/>
  <c r="B1940" i="4"/>
  <c r="C1940" i="4" s="1"/>
  <c r="Q1939" i="4"/>
  <c r="H1939" i="4"/>
  <c r="I1939" i="4" s="1"/>
  <c r="F1939" i="4"/>
  <c r="G1939" i="4" s="1"/>
  <c r="D1939" i="4"/>
  <c r="E1939" i="4" s="1"/>
  <c r="B1939" i="4"/>
  <c r="C1939" i="4" s="1"/>
  <c r="Q1938" i="4"/>
  <c r="H1938" i="4"/>
  <c r="I1938" i="4" s="1"/>
  <c r="F1938" i="4"/>
  <c r="G1938" i="4" s="1"/>
  <c r="D1938" i="4"/>
  <c r="E1938" i="4" s="1"/>
  <c r="B1938" i="4"/>
  <c r="C1938" i="4" s="1"/>
  <c r="Q1937" i="4"/>
  <c r="H1937" i="4"/>
  <c r="I1937" i="4" s="1"/>
  <c r="F1937" i="4"/>
  <c r="G1937" i="4" s="1"/>
  <c r="D1937" i="4"/>
  <c r="E1937" i="4" s="1"/>
  <c r="B1937" i="4"/>
  <c r="C1937" i="4" s="1"/>
  <c r="Q1936" i="4"/>
  <c r="H1936" i="4"/>
  <c r="I1936" i="4" s="1"/>
  <c r="F1936" i="4"/>
  <c r="G1936" i="4" s="1"/>
  <c r="D1936" i="4"/>
  <c r="E1936" i="4" s="1"/>
  <c r="B1936" i="4"/>
  <c r="C1936" i="4" s="1"/>
  <c r="Q1935" i="4"/>
  <c r="H1935" i="4"/>
  <c r="I1935" i="4" s="1"/>
  <c r="F1935" i="4"/>
  <c r="G1935" i="4" s="1"/>
  <c r="D1935" i="4"/>
  <c r="E1935" i="4" s="1"/>
  <c r="B1935" i="4"/>
  <c r="C1935" i="4" s="1"/>
  <c r="Q1934" i="4"/>
  <c r="H1934" i="4"/>
  <c r="I1934" i="4" s="1"/>
  <c r="F1934" i="4"/>
  <c r="G1934" i="4" s="1"/>
  <c r="D1934" i="4"/>
  <c r="E1934" i="4" s="1"/>
  <c r="B1934" i="4"/>
  <c r="C1934" i="4" s="1"/>
  <c r="Q1933" i="4"/>
  <c r="H1933" i="4"/>
  <c r="I1933" i="4" s="1"/>
  <c r="F1933" i="4"/>
  <c r="G1933" i="4" s="1"/>
  <c r="D1933" i="4"/>
  <c r="E1933" i="4" s="1"/>
  <c r="B1933" i="4"/>
  <c r="C1933" i="4" s="1"/>
  <c r="Q1932" i="4"/>
  <c r="H1932" i="4"/>
  <c r="I1932" i="4" s="1"/>
  <c r="F1932" i="4"/>
  <c r="G1932" i="4" s="1"/>
  <c r="D1932" i="4"/>
  <c r="E1932" i="4" s="1"/>
  <c r="B1932" i="4"/>
  <c r="C1932" i="4" s="1"/>
  <c r="Q1931" i="4"/>
  <c r="H1931" i="4"/>
  <c r="I1931" i="4" s="1"/>
  <c r="F1931" i="4"/>
  <c r="G1931" i="4" s="1"/>
  <c r="D1931" i="4"/>
  <c r="E1931" i="4" s="1"/>
  <c r="B1931" i="4"/>
  <c r="C1931" i="4" s="1"/>
  <c r="Q1930" i="4"/>
  <c r="H1930" i="4"/>
  <c r="I1930" i="4" s="1"/>
  <c r="F1930" i="4"/>
  <c r="G1930" i="4" s="1"/>
  <c r="D1930" i="4"/>
  <c r="E1930" i="4" s="1"/>
  <c r="B1930" i="4"/>
  <c r="C1930" i="4" s="1"/>
  <c r="Q1929" i="4"/>
  <c r="H1929" i="4"/>
  <c r="I1929" i="4" s="1"/>
  <c r="F1929" i="4"/>
  <c r="G1929" i="4" s="1"/>
  <c r="D1929" i="4"/>
  <c r="E1929" i="4" s="1"/>
  <c r="B1929" i="4"/>
  <c r="C1929" i="4" s="1"/>
  <c r="Q1928" i="4"/>
  <c r="H1928" i="4"/>
  <c r="I1928" i="4" s="1"/>
  <c r="F1928" i="4"/>
  <c r="G1928" i="4" s="1"/>
  <c r="D1928" i="4"/>
  <c r="E1928" i="4" s="1"/>
  <c r="B1928" i="4"/>
  <c r="C1928" i="4" s="1"/>
  <c r="Q1927" i="4"/>
  <c r="H1927" i="4"/>
  <c r="I1927" i="4" s="1"/>
  <c r="F1927" i="4"/>
  <c r="G1927" i="4" s="1"/>
  <c r="D1927" i="4"/>
  <c r="E1927" i="4" s="1"/>
  <c r="B1927" i="4"/>
  <c r="C1927" i="4" s="1"/>
  <c r="Q1926" i="4"/>
  <c r="H1926" i="4"/>
  <c r="I1926" i="4" s="1"/>
  <c r="F1926" i="4"/>
  <c r="G1926" i="4" s="1"/>
  <c r="D1926" i="4"/>
  <c r="E1926" i="4" s="1"/>
  <c r="B1926" i="4"/>
  <c r="C1926" i="4" s="1"/>
  <c r="Q1925" i="4"/>
  <c r="H1925" i="4"/>
  <c r="I1925" i="4" s="1"/>
  <c r="F1925" i="4"/>
  <c r="G1925" i="4" s="1"/>
  <c r="D1925" i="4"/>
  <c r="E1925" i="4" s="1"/>
  <c r="B1925" i="4"/>
  <c r="C1925" i="4" s="1"/>
  <c r="Q1924" i="4"/>
  <c r="H1924" i="4"/>
  <c r="I1924" i="4" s="1"/>
  <c r="F1924" i="4"/>
  <c r="G1924" i="4" s="1"/>
  <c r="D1924" i="4"/>
  <c r="E1924" i="4" s="1"/>
  <c r="B1924" i="4"/>
  <c r="C1924" i="4" s="1"/>
  <c r="Q1923" i="4"/>
  <c r="H1923" i="4"/>
  <c r="I1923" i="4" s="1"/>
  <c r="F1923" i="4"/>
  <c r="G1923" i="4" s="1"/>
  <c r="D1923" i="4"/>
  <c r="E1923" i="4" s="1"/>
  <c r="B1923" i="4"/>
  <c r="C1923" i="4" s="1"/>
  <c r="Q1922" i="4"/>
  <c r="H1922" i="4"/>
  <c r="I1922" i="4" s="1"/>
  <c r="F1922" i="4"/>
  <c r="G1922" i="4" s="1"/>
  <c r="D1922" i="4"/>
  <c r="E1922" i="4" s="1"/>
  <c r="B1922" i="4"/>
  <c r="C1922" i="4" s="1"/>
  <c r="Q1921" i="4"/>
  <c r="H1921" i="4"/>
  <c r="I1921" i="4" s="1"/>
  <c r="F1921" i="4"/>
  <c r="G1921" i="4" s="1"/>
  <c r="D1921" i="4"/>
  <c r="E1921" i="4" s="1"/>
  <c r="B1921" i="4"/>
  <c r="C1921" i="4" s="1"/>
  <c r="Q1920" i="4"/>
  <c r="H1920" i="4"/>
  <c r="I1920" i="4" s="1"/>
  <c r="F1920" i="4"/>
  <c r="G1920" i="4" s="1"/>
  <c r="D1920" i="4"/>
  <c r="E1920" i="4" s="1"/>
  <c r="B1920" i="4"/>
  <c r="C1920" i="4" s="1"/>
  <c r="Q1919" i="4"/>
  <c r="H1919" i="4"/>
  <c r="I1919" i="4" s="1"/>
  <c r="F1919" i="4"/>
  <c r="G1919" i="4" s="1"/>
  <c r="D1919" i="4"/>
  <c r="E1919" i="4" s="1"/>
  <c r="B1919" i="4"/>
  <c r="C1919" i="4" s="1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F1917" i="4"/>
  <c r="G1917" i="4" s="1"/>
  <c r="D1917" i="4"/>
  <c r="E1917" i="4" s="1"/>
  <c r="B1917" i="4"/>
  <c r="C1917" i="4" s="1"/>
  <c r="Q1916" i="4"/>
  <c r="H1916" i="4"/>
  <c r="I1916" i="4" s="1"/>
  <c r="F1916" i="4"/>
  <c r="G1916" i="4" s="1"/>
  <c r="D1916" i="4"/>
  <c r="E1916" i="4" s="1"/>
  <c r="B1916" i="4"/>
  <c r="C1916" i="4" s="1"/>
  <c r="Q1915" i="4"/>
  <c r="H1915" i="4"/>
  <c r="I1915" i="4" s="1"/>
  <c r="F1915" i="4"/>
  <c r="G1915" i="4" s="1"/>
  <c r="D1915" i="4"/>
  <c r="E1915" i="4" s="1"/>
  <c r="B1915" i="4"/>
  <c r="C1915" i="4" s="1"/>
  <c r="Q1914" i="4"/>
  <c r="H1914" i="4"/>
  <c r="I1914" i="4" s="1"/>
  <c r="F1914" i="4"/>
  <c r="G1914" i="4" s="1"/>
  <c r="D1914" i="4"/>
  <c r="E1914" i="4" s="1"/>
  <c r="B1914" i="4"/>
  <c r="C1914" i="4" s="1"/>
  <c r="Q1913" i="4"/>
  <c r="I1913" i="4"/>
  <c r="H1913" i="4"/>
  <c r="F1913" i="4"/>
  <c r="G1913" i="4" s="1"/>
  <c r="D1913" i="4"/>
  <c r="E1913" i="4" s="1"/>
  <c r="B1913" i="4"/>
  <c r="C1913" i="4" s="1"/>
  <c r="Q1912" i="4"/>
  <c r="H1912" i="4"/>
  <c r="I1912" i="4" s="1"/>
  <c r="F1912" i="4"/>
  <c r="G1912" i="4" s="1"/>
  <c r="D1912" i="4"/>
  <c r="E1912" i="4" s="1"/>
  <c r="B1912" i="4"/>
  <c r="C1912" i="4" s="1"/>
  <c r="Q1911" i="4"/>
  <c r="H1911" i="4"/>
  <c r="I1911" i="4" s="1"/>
  <c r="F1911" i="4"/>
  <c r="G1911" i="4" s="1"/>
  <c r="D1911" i="4"/>
  <c r="E1911" i="4" s="1"/>
  <c r="B1911" i="4"/>
  <c r="C1911" i="4" s="1"/>
  <c r="Q1910" i="4"/>
  <c r="H1910" i="4"/>
  <c r="I1910" i="4" s="1"/>
  <c r="F1910" i="4"/>
  <c r="G1910" i="4" s="1"/>
  <c r="D1910" i="4"/>
  <c r="E1910" i="4" s="1"/>
  <c r="B1910" i="4"/>
  <c r="C1910" i="4" s="1"/>
  <c r="Q1909" i="4"/>
  <c r="H1909" i="4"/>
  <c r="I1909" i="4" s="1"/>
  <c r="F1909" i="4"/>
  <c r="G1909" i="4" s="1"/>
  <c r="D1909" i="4"/>
  <c r="E1909" i="4" s="1"/>
  <c r="B1909" i="4"/>
  <c r="C1909" i="4" s="1"/>
  <c r="Q1908" i="4"/>
  <c r="H1908" i="4"/>
  <c r="I1908" i="4" s="1"/>
  <c r="F1908" i="4"/>
  <c r="G1908" i="4" s="1"/>
  <c r="D1908" i="4"/>
  <c r="E1908" i="4" s="1"/>
  <c r="B1908" i="4"/>
  <c r="C1908" i="4" s="1"/>
  <c r="Q1907" i="4"/>
  <c r="H1907" i="4"/>
  <c r="I1907" i="4" s="1"/>
  <c r="F1907" i="4"/>
  <c r="G1907" i="4" s="1"/>
  <c r="D1907" i="4"/>
  <c r="E1907" i="4" s="1"/>
  <c r="B1907" i="4"/>
  <c r="C1907" i="4" s="1"/>
  <c r="Q1906" i="4"/>
  <c r="H1906" i="4"/>
  <c r="I1906" i="4" s="1"/>
  <c r="F1906" i="4"/>
  <c r="G1906" i="4" s="1"/>
  <c r="D1906" i="4"/>
  <c r="E1906" i="4" s="1"/>
  <c r="B1906" i="4"/>
  <c r="C1906" i="4" s="1"/>
  <c r="Q1905" i="4"/>
  <c r="H1905" i="4"/>
  <c r="I1905" i="4" s="1"/>
  <c r="F1905" i="4"/>
  <c r="G1905" i="4" s="1"/>
  <c r="D1905" i="4"/>
  <c r="E1905" i="4" s="1"/>
  <c r="B1905" i="4"/>
  <c r="C1905" i="4" s="1"/>
  <c r="Q1904" i="4"/>
  <c r="H1904" i="4"/>
  <c r="I1904" i="4" s="1"/>
  <c r="F1904" i="4"/>
  <c r="G1904" i="4" s="1"/>
  <c r="D1904" i="4"/>
  <c r="E1904" i="4" s="1"/>
  <c r="B1904" i="4"/>
  <c r="C1904" i="4" s="1"/>
  <c r="Q1903" i="4"/>
  <c r="H1903" i="4"/>
  <c r="I1903" i="4" s="1"/>
  <c r="F1903" i="4"/>
  <c r="G1903" i="4" s="1"/>
  <c r="D1903" i="4"/>
  <c r="E1903" i="4" s="1"/>
  <c r="B1903" i="4"/>
  <c r="C1903" i="4" s="1"/>
  <c r="Q1902" i="4"/>
  <c r="H1902" i="4"/>
  <c r="I1902" i="4" s="1"/>
  <c r="F1902" i="4"/>
  <c r="G1902" i="4" s="1"/>
  <c r="D1902" i="4"/>
  <c r="E1902" i="4" s="1"/>
  <c r="B1902" i="4"/>
  <c r="C1902" i="4" s="1"/>
  <c r="Q1901" i="4"/>
  <c r="H1901" i="4"/>
  <c r="I1901" i="4" s="1"/>
  <c r="F1901" i="4"/>
  <c r="G1901" i="4" s="1"/>
  <c r="D1901" i="4"/>
  <c r="E1901" i="4" s="1"/>
  <c r="B1901" i="4"/>
  <c r="C1901" i="4" s="1"/>
  <c r="Q1900" i="4"/>
  <c r="H1900" i="4"/>
  <c r="I1900" i="4" s="1"/>
  <c r="F1900" i="4"/>
  <c r="G1900" i="4" s="1"/>
  <c r="D1900" i="4"/>
  <c r="E1900" i="4" s="1"/>
  <c r="B1900" i="4"/>
  <c r="C1900" i="4" s="1"/>
  <c r="Q1899" i="4"/>
  <c r="H1899" i="4"/>
  <c r="I1899" i="4" s="1"/>
  <c r="F1899" i="4"/>
  <c r="G1899" i="4" s="1"/>
  <c r="D1899" i="4"/>
  <c r="E1899" i="4" s="1"/>
  <c r="B1899" i="4"/>
  <c r="C1899" i="4" s="1"/>
  <c r="Q1898" i="4"/>
  <c r="H1898" i="4"/>
  <c r="I1898" i="4" s="1"/>
  <c r="F1898" i="4"/>
  <c r="G1898" i="4" s="1"/>
  <c r="D1898" i="4"/>
  <c r="E1898" i="4" s="1"/>
  <c r="B1898" i="4"/>
  <c r="C1898" i="4" s="1"/>
  <c r="Q1897" i="4"/>
  <c r="H1897" i="4"/>
  <c r="I1897" i="4" s="1"/>
  <c r="F1897" i="4"/>
  <c r="G1897" i="4" s="1"/>
  <c r="D1897" i="4"/>
  <c r="E1897" i="4" s="1"/>
  <c r="B1897" i="4"/>
  <c r="C1897" i="4" s="1"/>
  <c r="Q1896" i="4"/>
  <c r="H1896" i="4"/>
  <c r="I1896" i="4" s="1"/>
  <c r="F1896" i="4"/>
  <c r="G1896" i="4" s="1"/>
  <c r="D1896" i="4"/>
  <c r="E1896" i="4" s="1"/>
  <c r="B1896" i="4"/>
  <c r="C1896" i="4" s="1"/>
  <c r="Q1895" i="4"/>
  <c r="H1895" i="4"/>
  <c r="I1895" i="4" s="1"/>
  <c r="F1895" i="4"/>
  <c r="G1895" i="4" s="1"/>
  <c r="D1895" i="4"/>
  <c r="E1895" i="4" s="1"/>
  <c r="B1895" i="4"/>
  <c r="C1895" i="4" s="1"/>
  <c r="Q1894" i="4"/>
  <c r="H1894" i="4"/>
  <c r="I1894" i="4" s="1"/>
  <c r="F1894" i="4"/>
  <c r="G1894" i="4" s="1"/>
  <c r="D1894" i="4"/>
  <c r="E1894" i="4" s="1"/>
  <c r="B1894" i="4"/>
  <c r="C1894" i="4" s="1"/>
  <c r="Q1893" i="4"/>
  <c r="H1893" i="4"/>
  <c r="I1893" i="4" s="1"/>
  <c r="F1893" i="4"/>
  <c r="G1893" i="4" s="1"/>
  <c r="D1893" i="4"/>
  <c r="E1893" i="4" s="1"/>
  <c r="B1893" i="4"/>
  <c r="C1893" i="4" s="1"/>
  <c r="Q1892" i="4"/>
  <c r="H1892" i="4"/>
  <c r="I1892" i="4" s="1"/>
  <c r="F1892" i="4"/>
  <c r="G1892" i="4" s="1"/>
  <c r="D1892" i="4"/>
  <c r="E1892" i="4" s="1"/>
  <c r="B1892" i="4"/>
  <c r="C1892" i="4" s="1"/>
  <c r="Q1891" i="4"/>
  <c r="H1891" i="4"/>
  <c r="I1891" i="4" s="1"/>
  <c r="F1891" i="4"/>
  <c r="G1891" i="4" s="1"/>
  <c r="D1891" i="4"/>
  <c r="E1891" i="4" s="1"/>
  <c r="B1891" i="4"/>
  <c r="C1891" i="4" s="1"/>
  <c r="Q1890" i="4"/>
  <c r="H1890" i="4"/>
  <c r="I1890" i="4" s="1"/>
  <c r="F1890" i="4"/>
  <c r="G1890" i="4" s="1"/>
  <c r="D1890" i="4"/>
  <c r="E1890" i="4" s="1"/>
  <c r="B1890" i="4"/>
  <c r="C1890" i="4" s="1"/>
  <c r="Q1889" i="4"/>
  <c r="H1889" i="4"/>
  <c r="I1889" i="4" s="1"/>
  <c r="F1889" i="4"/>
  <c r="G1889" i="4" s="1"/>
  <c r="D1889" i="4"/>
  <c r="E1889" i="4" s="1"/>
  <c r="B1889" i="4"/>
  <c r="C1889" i="4" s="1"/>
  <c r="Q1888" i="4"/>
  <c r="H1888" i="4"/>
  <c r="I1888" i="4" s="1"/>
  <c r="F1888" i="4"/>
  <c r="G1888" i="4" s="1"/>
  <c r="D1888" i="4"/>
  <c r="E1888" i="4" s="1"/>
  <c r="B1888" i="4"/>
  <c r="C1888" i="4" s="1"/>
  <c r="Q1887" i="4"/>
  <c r="H1887" i="4"/>
  <c r="I1887" i="4" s="1"/>
  <c r="F1887" i="4"/>
  <c r="G1887" i="4" s="1"/>
  <c r="D1887" i="4"/>
  <c r="E1887" i="4" s="1"/>
  <c r="B1887" i="4"/>
  <c r="C1887" i="4" s="1"/>
  <c r="Q1886" i="4"/>
  <c r="H1886" i="4"/>
  <c r="I1886" i="4" s="1"/>
  <c r="F1886" i="4"/>
  <c r="G1886" i="4" s="1"/>
  <c r="D1886" i="4"/>
  <c r="E1886" i="4" s="1"/>
  <c r="B1886" i="4"/>
  <c r="C1886" i="4" s="1"/>
  <c r="Q1885" i="4"/>
  <c r="H1885" i="4"/>
  <c r="I1885" i="4" s="1"/>
  <c r="F1885" i="4"/>
  <c r="G1885" i="4" s="1"/>
  <c r="D1885" i="4"/>
  <c r="E1885" i="4" s="1"/>
  <c r="B1885" i="4"/>
  <c r="C1885" i="4" s="1"/>
  <c r="Q1884" i="4"/>
  <c r="H1884" i="4"/>
  <c r="I1884" i="4" s="1"/>
  <c r="F1884" i="4"/>
  <c r="G1884" i="4" s="1"/>
  <c r="D1884" i="4"/>
  <c r="E1884" i="4" s="1"/>
  <c r="B1884" i="4"/>
  <c r="C1884" i="4" s="1"/>
  <c r="Q1883" i="4"/>
  <c r="H1883" i="4"/>
  <c r="I1883" i="4" s="1"/>
  <c r="F1883" i="4"/>
  <c r="G1883" i="4" s="1"/>
  <c r="D1883" i="4"/>
  <c r="E1883" i="4" s="1"/>
  <c r="B1883" i="4"/>
  <c r="C1883" i="4" s="1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F1881" i="4"/>
  <c r="G1881" i="4" s="1"/>
  <c r="D1881" i="4"/>
  <c r="E1881" i="4" s="1"/>
  <c r="B1881" i="4"/>
  <c r="C1881" i="4" s="1"/>
  <c r="Q1880" i="4"/>
  <c r="H1880" i="4"/>
  <c r="I1880" i="4" s="1"/>
  <c r="F1880" i="4"/>
  <c r="G1880" i="4" s="1"/>
  <c r="D1880" i="4"/>
  <c r="E1880" i="4" s="1"/>
  <c r="B1880" i="4"/>
  <c r="C1880" i="4" s="1"/>
  <c r="Q1879" i="4"/>
  <c r="H1879" i="4"/>
  <c r="I1879" i="4" s="1"/>
  <c r="F1879" i="4"/>
  <c r="G1879" i="4" s="1"/>
  <c r="D1879" i="4"/>
  <c r="E1879" i="4" s="1"/>
  <c r="B1879" i="4"/>
  <c r="C1879" i="4" s="1"/>
  <c r="Q1878" i="4"/>
  <c r="H1878" i="4"/>
  <c r="I1878" i="4" s="1"/>
  <c r="F1878" i="4"/>
  <c r="G1878" i="4" s="1"/>
  <c r="D1878" i="4"/>
  <c r="E1878" i="4" s="1"/>
  <c r="B1878" i="4"/>
  <c r="C1878" i="4" s="1"/>
  <c r="Q1877" i="4"/>
  <c r="H1877" i="4"/>
  <c r="I1877" i="4" s="1"/>
  <c r="F1877" i="4"/>
  <c r="G1877" i="4" s="1"/>
  <c r="D1877" i="4"/>
  <c r="E1877" i="4" s="1"/>
  <c r="B1877" i="4"/>
  <c r="C1877" i="4" s="1"/>
  <c r="Q1876" i="4"/>
  <c r="H1876" i="4"/>
  <c r="I1876" i="4" s="1"/>
  <c r="F1876" i="4"/>
  <c r="G1876" i="4" s="1"/>
  <c r="D1876" i="4"/>
  <c r="E1876" i="4" s="1"/>
  <c r="B1876" i="4"/>
  <c r="C1876" i="4" s="1"/>
  <c r="Q1875" i="4"/>
  <c r="H1875" i="4"/>
  <c r="I1875" i="4" s="1"/>
  <c r="F1875" i="4"/>
  <c r="G1875" i="4" s="1"/>
  <c r="D1875" i="4"/>
  <c r="E1875" i="4" s="1"/>
  <c r="B1875" i="4"/>
  <c r="C1875" i="4" s="1"/>
  <c r="Q1874" i="4"/>
  <c r="H1874" i="4"/>
  <c r="I1874" i="4" s="1"/>
  <c r="F1874" i="4"/>
  <c r="G1874" i="4" s="1"/>
  <c r="D1874" i="4"/>
  <c r="E1874" i="4" s="1"/>
  <c r="B1874" i="4"/>
  <c r="C1874" i="4" s="1"/>
  <c r="Q1873" i="4"/>
  <c r="H1873" i="4"/>
  <c r="I1873" i="4" s="1"/>
  <c r="F1873" i="4"/>
  <c r="G1873" i="4" s="1"/>
  <c r="D1873" i="4"/>
  <c r="E1873" i="4" s="1"/>
  <c r="B1873" i="4"/>
  <c r="C1873" i="4" s="1"/>
  <c r="Q1872" i="4"/>
  <c r="H1872" i="4"/>
  <c r="I1872" i="4" s="1"/>
  <c r="F1872" i="4"/>
  <c r="G1872" i="4" s="1"/>
  <c r="D1872" i="4"/>
  <c r="E1872" i="4" s="1"/>
  <c r="B1872" i="4"/>
  <c r="C1872" i="4" s="1"/>
  <c r="Q1871" i="4"/>
  <c r="H1871" i="4"/>
  <c r="I1871" i="4" s="1"/>
  <c r="F1871" i="4"/>
  <c r="G1871" i="4" s="1"/>
  <c r="D1871" i="4"/>
  <c r="E1871" i="4" s="1"/>
  <c r="B1871" i="4"/>
  <c r="C1871" i="4" s="1"/>
  <c r="Q1870" i="4"/>
  <c r="H1870" i="4"/>
  <c r="I1870" i="4" s="1"/>
  <c r="F1870" i="4"/>
  <c r="G1870" i="4" s="1"/>
  <c r="D1870" i="4"/>
  <c r="E1870" i="4" s="1"/>
  <c r="B1870" i="4"/>
  <c r="C1870" i="4" s="1"/>
  <c r="Q1869" i="4"/>
  <c r="H1869" i="4"/>
  <c r="I1869" i="4" s="1"/>
  <c r="F1869" i="4"/>
  <c r="G1869" i="4" s="1"/>
  <c r="D1869" i="4"/>
  <c r="E1869" i="4" s="1"/>
  <c r="B1869" i="4"/>
  <c r="C1869" i="4" s="1"/>
  <c r="Q1868" i="4"/>
  <c r="H1868" i="4"/>
  <c r="I1868" i="4" s="1"/>
  <c r="F1868" i="4"/>
  <c r="G1868" i="4" s="1"/>
  <c r="D1868" i="4"/>
  <c r="E1868" i="4" s="1"/>
  <c r="B1868" i="4"/>
  <c r="C1868" i="4" s="1"/>
  <c r="Q1867" i="4"/>
  <c r="H1867" i="4"/>
  <c r="I1867" i="4" s="1"/>
  <c r="F1867" i="4"/>
  <c r="G1867" i="4" s="1"/>
  <c r="D1867" i="4"/>
  <c r="E1867" i="4" s="1"/>
  <c r="B1867" i="4"/>
  <c r="C1867" i="4" s="1"/>
  <c r="Q1866" i="4"/>
  <c r="H1866" i="4"/>
  <c r="I1866" i="4" s="1"/>
  <c r="F1866" i="4"/>
  <c r="G1866" i="4" s="1"/>
  <c r="D1866" i="4"/>
  <c r="E1866" i="4" s="1"/>
  <c r="B1866" i="4"/>
  <c r="C1866" i="4" s="1"/>
  <c r="Q1865" i="4"/>
  <c r="H1865" i="4"/>
  <c r="I1865" i="4" s="1"/>
  <c r="F1865" i="4"/>
  <c r="G1865" i="4" s="1"/>
  <c r="D1865" i="4"/>
  <c r="E1865" i="4" s="1"/>
  <c r="B1865" i="4"/>
  <c r="C1865" i="4" s="1"/>
  <c r="Q1864" i="4"/>
  <c r="H1864" i="4"/>
  <c r="I1864" i="4" s="1"/>
  <c r="F1864" i="4"/>
  <c r="G1864" i="4" s="1"/>
  <c r="D1864" i="4"/>
  <c r="E1864" i="4" s="1"/>
  <c r="B1864" i="4"/>
  <c r="C1864" i="4" s="1"/>
  <c r="Q1863" i="4"/>
  <c r="H1863" i="4"/>
  <c r="I1863" i="4" s="1"/>
  <c r="F1863" i="4"/>
  <c r="G1863" i="4" s="1"/>
  <c r="D1863" i="4"/>
  <c r="E1863" i="4" s="1"/>
  <c r="B1863" i="4"/>
  <c r="C1863" i="4" s="1"/>
  <c r="Q1862" i="4"/>
  <c r="H1862" i="4"/>
  <c r="I1862" i="4" s="1"/>
  <c r="F1862" i="4"/>
  <c r="G1862" i="4" s="1"/>
  <c r="D1862" i="4"/>
  <c r="E1862" i="4" s="1"/>
  <c r="B1862" i="4"/>
  <c r="C1862" i="4" s="1"/>
  <c r="Q1861" i="4"/>
  <c r="H1861" i="4"/>
  <c r="I1861" i="4" s="1"/>
  <c r="F1861" i="4"/>
  <c r="G1861" i="4" s="1"/>
  <c r="D1861" i="4"/>
  <c r="E1861" i="4" s="1"/>
  <c r="B1861" i="4"/>
  <c r="C1861" i="4" s="1"/>
  <c r="Q1860" i="4"/>
  <c r="H1860" i="4"/>
  <c r="I1860" i="4" s="1"/>
  <c r="F1860" i="4"/>
  <c r="G1860" i="4" s="1"/>
  <c r="D1860" i="4"/>
  <c r="E1860" i="4" s="1"/>
  <c r="B1860" i="4"/>
  <c r="C1860" i="4" s="1"/>
  <c r="Q1859" i="4"/>
  <c r="H1859" i="4"/>
  <c r="I1859" i="4" s="1"/>
  <c r="F1859" i="4"/>
  <c r="G1859" i="4" s="1"/>
  <c r="D1859" i="4"/>
  <c r="E1859" i="4" s="1"/>
  <c r="B1859" i="4"/>
  <c r="C1859" i="4" s="1"/>
  <c r="Q1858" i="4"/>
  <c r="H1858" i="4"/>
  <c r="I1858" i="4" s="1"/>
  <c r="F1858" i="4"/>
  <c r="G1858" i="4" s="1"/>
  <c r="D1858" i="4"/>
  <c r="E1858" i="4" s="1"/>
  <c r="B1858" i="4"/>
  <c r="C1858" i="4" s="1"/>
  <c r="Q1857" i="4"/>
  <c r="H1857" i="4"/>
  <c r="I1857" i="4" s="1"/>
  <c r="F1857" i="4"/>
  <c r="G1857" i="4" s="1"/>
  <c r="D1857" i="4"/>
  <c r="E1857" i="4" s="1"/>
  <c r="B1857" i="4"/>
  <c r="C1857" i="4" s="1"/>
  <c r="Q1856" i="4"/>
  <c r="H1856" i="4"/>
  <c r="I1856" i="4" s="1"/>
  <c r="F1856" i="4"/>
  <c r="G1856" i="4" s="1"/>
  <c r="D1856" i="4"/>
  <c r="E1856" i="4" s="1"/>
  <c r="B1856" i="4"/>
  <c r="C1856" i="4" s="1"/>
  <c r="Q1855" i="4"/>
  <c r="H1855" i="4"/>
  <c r="I1855" i="4" s="1"/>
  <c r="F1855" i="4"/>
  <c r="G1855" i="4" s="1"/>
  <c r="D1855" i="4"/>
  <c r="E1855" i="4" s="1"/>
  <c r="B1855" i="4"/>
  <c r="C1855" i="4" s="1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F1853" i="4"/>
  <c r="G1853" i="4" s="1"/>
  <c r="D1853" i="4"/>
  <c r="E1853" i="4" s="1"/>
  <c r="B1853" i="4"/>
  <c r="C1853" i="4" s="1"/>
  <c r="Q1852" i="4"/>
  <c r="H1852" i="4"/>
  <c r="I1852" i="4" s="1"/>
  <c r="F1852" i="4"/>
  <c r="G1852" i="4" s="1"/>
  <c r="D1852" i="4"/>
  <c r="E1852" i="4" s="1"/>
  <c r="B1852" i="4"/>
  <c r="C1852" i="4" s="1"/>
  <c r="Q1851" i="4"/>
  <c r="H1851" i="4"/>
  <c r="I1851" i="4" s="1"/>
  <c r="F1851" i="4"/>
  <c r="G1851" i="4" s="1"/>
  <c r="D1851" i="4"/>
  <c r="E1851" i="4" s="1"/>
  <c r="B1851" i="4"/>
  <c r="C1851" i="4" s="1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F1849" i="4"/>
  <c r="G1849" i="4" s="1"/>
  <c r="D1849" i="4"/>
  <c r="E1849" i="4" s="1"/>
  <c r="B1849" i="4"/>
  <c r="C1849" i="4" s="1"/>
  <c r="Q1848" i="4"/>
  <c r="H1848" i="4"/>
  <c r="I1848" i="4" s="1"/>
  <c r="F1848" i="4"/>
  <c r="G1848" i="4" s="1"/>
  <c r="D1848" i="4"/>
  <c r="E1848" i="4" s="1"/>
  <c r="B1848" i="4"/>
  <c r="C1848" i="4" s="1"/>
  <c r="Q1847" i="4"/>
  <c r="H1847" i="4"/>
  <c r="I1847" i="4" s="1"/>
  <c r="F1847" i="4"/>
  <c r="G1847" i="4" s="1"/>
  <c r="D1847" i="4"/>
  <c r="E1847" i="4" s="1"/>
  <c r="B1847" i="4"/>
  <c r="C1847" i="4" s="1"/>
  <c r="Q1846" i="4"/>
  <c r="H1846" i="4"/>
  <c r="I1846" i="4" s="1"/>
  <c r="F1846" i="4"/>
  <c r="G1846" i="4" s="1"/>
  <c r="D1846" i="4"/>
  <c r="E1846" i="4" s="1"/>
  <c r="B1846" i="4"/>
  <c r="C1846" i="4" s="1"/>
  <c r="Q1845" i="4"/>
  <c r="H1845" i="4"/>
  <c r="I1845" i="4" s="1"/>
  <c r="F1845" i="4"/>
  <c r="G1845" i="4" s="1"/>
  <c r="D1845" i="4"/>
  <c r="E1845" i="4" s="1"/>
  <c r="B1845" i="4"/>
  <c r="C1845" i="4" s="1"/>
  <c r="Q1844" i="4"/>
  <c r="H1844" i="4"/>
  <c r="I1844" i="4" s="1"/>
  <c r="F1844" i="4"/>
  <c r="G1844" i="4" s="1"/>
  <c r="D1844" i="4"/>
  <c r="E1844" i="4" s="1"/>
  <c r="B1844" i="4"/>
  <c r="C1844" i="4" s="1"/>
  <c r="Q1843" i="4"/>
  <c r="H1843" i="4"/>
  <c r="I1843" i="4" s="1"/>
  <c r="F1843" i="4"/>
  <c r="G1843" i="4" s="1"/>
  <c r="D1843" i="4"/>
  <c r="E1843" i="4" s="1"/>
  <c r="B1843" i="4"/>
  <c r="C1843" i="4" s="1"/>
  <c r="Q1842" i="4"/>
  <c r="H1842" i="4"/>
  <c r="I1842" i="4" s="1"/>
  <c r="F1842" i="4"/>
  <c r="G1842" i="4" s="1"/>
  <c r="D1842" i="4"/>
  <c r="E1842" i="4" s="1"/>
  <c r="B1842" i="4"/>
  <c r="C1842" i="4" s="1"/>
  <c r="Q1841" i="4"/>
  <c r="H1841" i="4"/>
  <c r="I1841" i="4" s="1"/>
  <c r="F1841" i="4"/>
  <c r="G1841" i="4" s="1"/>
  <c r="D1841" i="4"/>
  <c r="E1841" i="4" s="1"/>
  <c r="B1841" i="4"/>
  <c r="C1841" i="4" s="1"/>
  <c r="Q1840" i="4"/>
  <c r="H1840" i="4"/>
  <c r="I1840" i="4" s="1"/>
  <c r="F1840" i="4"/>
  <c r="G1840" i="4" s="1"/>
  <c r="D1840" i="4"/>
  <c r="E1840" i="4" s="1"/>
  <c r="B1840" i="4"/>
  <c r="C1840" i="4" s="1"/>
  <c r="Q1839" i="4"/>
  <c r="H1839" i="4"/>
  <c r="I1839" i="4" s="1"/>
  <c r="F1839" i="4"/>
  <c r="G1839" i="4" s="1"/>
  <c r="D1839" i="4"/>
  <c r="E1839" i="4" s="1"/>
  <c r="B1839" i="4"/>
  <c r="C1839" i="4" s="1"/>
  <c r="Q1838" i="4"/>
  <c r="H1838" i="4"/>
  <c r="I1838" i="4" s="1"/>
  <c r="F1838" i="4"/>
  <c r="G1838" i="4" s="1"/>
  <c r="D1838" i="4"/>
  <c r="E1838" i="4" s="1"/>
  <c r="B1838" i="4"/>
  <c r="C1838" i="4" s="1"/>
  <c r="Q1837" i="4"/>
  <c r="H1837" i="4"/>
  <c r="I1837" i="4" s="1"/>
  <c r="F1837" i="4"/>
  <c r="G1837" i="4" s="1"/>
  <c r="D1837" i="4"/>
  <c r="E1837" i="4" s="1"/>
  <c r="B1837" i="4"/>
  <c r="C1837" i="4" s="1"/>
  <c r="Q1836" i="4"/>
  <c r="H1836" i="4"/>
  <c r="I1836" i="4" s="1"/>
  <c r="F1836" i="4"/>
  <c r="G1836" i="4" s="1"/>
  <c r="D1836" i="4"/>
  <c r="E1836" i="4" s="1"/>
  <c r="B1836" i="4"/>
  <c r="C1836" i="4" s="1"/>
  <c r="Q1835" i="4"/>
  <c r="H1835" i="4"/>
  <c r="I1835" i="4" s="1"/>
  <c r="F1835" i="4"/>
  <c r="G1835" i="4" s="1"/>
  <c r="D1835" i="4"/>
  <c r="E1835" i="4" s="1"/>
  <c r="B1835" i="4"/>
  <c r="C1835" i="4" s="1"/>
  <c r="Q1834" i="4"/>
  <c r="H1834" i="4"/>
  <c r="I1834" i="4" s="1"/>
  <c r="F1834" i="4"/>
  <c r="G1834" i="4" s="1"/>
  <c r="D1834" i="4"/>
  <c r="E1834" i="4" s="1"/>
  <c r="B1834" i="4"/>
  <c r="C1834" i="4" s="1"/>
  <c r="Q1833" i="4"/>
  <c r="H1833" i="4"/>
  <c r="I1833" i="4" s="1"/>
  <c r="F1833" i="4"/>
  <c r="G1833" i="4" s="1"/>
  <c r="D1833" i="4"/>
  <c r="E1833" i="4" s="1"/>
  <c r="B1833" i="4"/>
  <c r="C1833" i="4" s="1"/>
  <c r="Q1832" i="4"/>
  <c r="H1832" i="4"/>
  <c r="I1832" i="4" s="1"/>
  <c r="F1832" i="4"/>
  <c r="G1832" i="4" s="1"/>
  <c r="D1832" i="4"/>
  <c r="E1832" i="4" s="1"/>
  <c r="B1832" i="4"/>
  <c r="C1832" i="4" s="1"/>
  <c r="Q1831" i="4"/>
  <c r="H1831" i="4"/>
  <c r="I1831" i="4" s="1"/>
  <c r="F1831" i="4"/>
  <c r="G1831" i="4" s="1"/>
  <c r="D1831" i="4"/>
  <c r="E1831" i="4" s="1"/>
  <c r="B1831" i="4"/>
  <c r="C1831" i="4" s="1"/>
  <c r="Q1830" i="4"/>
  <c r="H1830" i="4"/>
  <c r="I1830" i="4" s="1"/>
  <c r="F1830" i="4"/>
  <c r="G1830" i="4" s="1"/>
  <c r="D1830" i="4"/>
  <c r="E1830" i="4" s="1"/>
  <c r="B1830" i="4"/>
  <c r="C1830" i="4" s="1"/>
  <c r="Q1829" i="4"/>
  <c r="H1829" i="4"/>
  <c r="I1829" i="4" s="1"/>
  <c r="F1829" i="4"/>
  <c r="G1829" i="4" s="1"/>
  <c r="D1829" i="4"/>
  <c r="E1829" i="4" s="1"/>
  <c r="B1829" i="4"/>
  <c r="C1829" i="4" s="1"/>
  <c r="Q1828" i="4"/>
  <c r="H1828" i="4"/>
  <c r="I1828" i="4" s="1"/>
  <c r="F1828" i="4"/>
  <c r="G1828" i="4" s="1"/>
  <c r="D1828" i="4"/>
  <c r="E1828" i="4" s="1"/>
  <c r="B1828" i="4"/>
  <c r="C1828" i="4" s="1"/>
  <c r="Q1827" i="4"/>
  <c r="H1827" i="4"/>
  <c r="I1827" i="4" s="1"/>
  <c r="F1827" i="4"/>
  <c r="G1827" i="4" s="1"/>
  <c r="D1827" i="4"/>
  <c r="E1827" i="4" s="1"/>
  <c r="B1827" i="4"/>
  <c r="C1827" i="4" s="1"/>
  <c r="Q1826" i="4"/>
  <c r="H1826" i="4"/>
  <c r="I1826" i="4" s="1"/>
  <c r="F1826" i="4"/>
  <c r="G1826" i="4" s="1"/>
  <c r="D1826" i="4"/>
  <c r="E1826" i="4" s="1"/>
  <c r="B1826" i="4"/>
  <c r="C1826" i="4" s="1"/>
  <c r="Q1825" i="4"/>
  <c r="H1825" i="4"/>
  <c r="I1825" i="4" s="1"/>
  <c r="F1825" i="4"/>
  <c r="G1825" i="4" s="1"/>
  <c r="D1825" i="4"/>
  <c r="E1825" i="4" s="1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F1823" i="4"/>
  <c r="G1823" i="4" s="1"/>
  <c r="D1823" i="4"/>
  <c r="E1823" i="4" s="1"/>
  <c r="B1823" i="4"/>
  <c r="C1823" i="4" s="1"/>
  <c r="Q1822" i="4"/>
  <c r="H1822" i="4"/>
  <c r="I1822" i="4" s="1"/>
  <c r="F1822" i="4"/>
  <c r="G1822" i="4" s="1"/>
  <c r="D1822" i="4"/>
  <c r="E1822" i="4" s="1"/>
  <c r="B1822" i="4"/>
  <c r="C1822" i="4" s="1"/>
  <c r="Q1821" i="4"/>
  <c r="H1821" i="4"/>
  <c r="I1821" i="4" s="1"/>
  <c r="F1821" i="4"/>
  <c r="G1821" i="4" s="1"/>
  <c r="D1821" i="4"/>
  <c r="E1821" i="4" s="1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F1819" i="4"/>
  <c r="G1819" i="4" s="1"/>
  <c r="D1819" i="4"/>
  <c r="E1819" i="4" s="1"/>
  <c r="B1819" i="4"/>
  <c r="C1819" i="4" s="1"/>
  <c r="Q1818" i="4"/>
  <c r="H1818" i="4"/>
  <c r="I1818" i="4" s="1"/>
  <c r="F1818" i="4"/>
  <c r="G1818" i="4" s="1"/>
  <c r="D1818" i="4"/>
  <c r="E1818" i="4" s="1"/>
  <c r="B1818" i="4"/>
  <c r="C1818" i="4" s="1"/>
  <c r="Q1817" i="4"/>
  <c r="H1817" i="4"/>
  <c r="I1817" i="4" s="1"/>
  <c r="F1817" i="4"/>
  <c r="G1817" i="4" s="1"/>
  <c r="D1817" i="4"/>
  <c r="E1817" i="4" s="1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F1815" i="4"/>
  <c r="G1815" i="4" s="1"/>
  <c r="D1815" i="4"/>
  <c r="E1815" i="4" s="1"/>
  <c r="B1815" i="4"/>
  <c r="C1815" i="4" s="1"/>
  <c r="Q1814" i="4"/>
  <c r="H1814" i="4"/>
  <c r="I1814" i="4" s="1"/>
  <c r="F1814" i="4"/>
  <c r="G1814" i="4" s="1"/>
  <c r="D1814" i="4"/>
  <c r="E1814" i="4" s="1"/>
  <c r="B1814" i="4"/>
  <c r="C1814" i="4" s="1"/>
  <c r="Q1813" i="4"/>
  <c r="H1813" i="4"/>
  <c r="I1813" i="4" s="1"/>
  <c r="F1813" i="4"/>
  <c r="G1813" i="4" s="1"/>
  <c r="D1813" i="4"/>
  <c r="E1813" i="4" s="1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F1811" i="4"/>
  <c r="G1811" i="4" s="1"/>
  <c r="D1811" i="4"/>
  <c r="E1811" i="4" s="1"/>
  <c r="B1811" i="4"/>
  <c r="C1811" i="4" s="1"/>
  <c r="Q1810" i="4"/>
  <c r="H1810" i="4"/>
  <c r="I1810" i="4" s="1"/>
  <c r="F1810" i="4"/>
  <c r="G1810" i="4" s="1"/>
  <c r="D1810" i="4"/>
  <c r="E1810" i="4" s="1"/>
  <c r="B1810" i="4"/>
  <c r="C1810" i="4" s="1"/>
  <c r="Q1809" i="4"/>
  <c r="I1809" i="4"/>
  <c r="H1809" i="4"/>
  <c r="F1809" i="4"/>
  <c r="G1809" i="4" s="1"/>
  <c r="D1809" i="4"/>
  <c r="E1809" i="4" s="1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G1807" i="4"/>
  <c r="F1807" i="4"/>
  <c r="D1807" i="4"/>
  <c r="E1807" i="4" s="1"/>
  <c r="B1807" i="4"/>
  <c r="C1807" i="4" s="1"/>
  <c r="Q1806" i="4"/>
  <c r="H1806" i="4"/>
  <c r="I1806" i="4" s="1"/>
  <c r="F1806" i="4"/>
  <c r="G1806" i="4" s="1"/>
  <c r="D1806" i="4"/>
  <c r="E1806" i="4" s="1"/>
  <c r="B1806" i="4"/>
  <c r="C1806" i="4" s="1"/>
  <c r="Q1805" i="4"/>
  <c r="H1805" i="4"/>
  <c r="I1805" i="4" s="1"/>
  <c r="F1805" i="4"/>
  <c r="G1805" i="4" s="1"/>
  <c r="D1805" i="4"/>
  <c r="E1805" i="4" s="1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F1803" i="4"/>
  <c r="G1803" i="4" s="1"/>
  <c r="D1803" i="4"/>
  <c r="E1803" i="4" s="1"/>
  <c r="B1803" i="4"/>
  <c r="C1803" i="4" s="1"/>
  <c r="Q1802" i="4"/>
  <c r="H1802" i="4"/>
  <c r="I1802" i="4" s="1"/>
  <c r="F1802" i="4"/>
  <c r="G1802" i="4" s="1"/>
  <c r="D1802" i="4"/>
  <c r="E1802" i="4" s="1"/>
  <c r="B1802" i="4"/>
  <c r="C1802" i="4" s="1"/>
  <c r="Q1801" i="4"/>
  <c r="H1801" i="4"/>
  <c r="I1801" i="4" s="1"/>
  <c r="F1801" i="4"/>
  <c r="G1801" i="4" s="1"/>
  <c r="D1801" i="4"/>
  <c r="E1801" i="4" s="1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F1799" i="4"/>
  <c r="G1799" i="4" s="1"/>
  <c r="D1799" i="4"/>
  <c r="E1799" i="4" s="1"/>
  <c r="B1799" i="4"/>
  <c r="C1799" i="4" s="1"/>
  <c r="Q1798" i="4"/>
  <c r="H1798" i="4"/>
  <c r="I1798" i="4" s="1"/>
  <c r="F1798" i="4"/>
  <c r="G1798" i="4" s="1"/>
  <c r="D1798" i="4"/>
  <c r="E1798" i="4" s="1"/>
  <c r="B1798" i="4"/>
  <c r="C1798" i="4" s="1"/>
  <c r="Q1797" i="4"/>
  <c r="H1797" i="4"/>
  <c r="I1797" i="4" s="1"/>
  <c r="F1797" i="4"/>
  <c r="G1797" i="4" s="1"/>
  <c r="D1797" i="4"/>
  <c r="E1797" i="4" s="1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F1795" i="4"/>
  <c r="G1795" i="4" s="1"/>
  <c r="D1795" i="4"/>
  <c r="E1795" i="4" s="1"/>
  <c r="B1795" i="4"/>
  <c r="C1795" i="4" s="1"/>
  <c r="Q1794" i="4"/>
  <c r="H1794" i="4"/>
  <c r="I1794" i="4" s="1"/>
  <c r="F1794" i="4"/>
  <c r="G1794" i="4" s="1"/>
  <c r="D1794" i="4"/>
  <c r="E1794" i="4" s="1"/>
  <c r="B1794" i="4"/>
  <c r="C1794" i="4" s="1"/>
  <c r="Q1793" i="4"/>
  <c r="H1793" i="4"/>
  <c r="I1793" i="4" s="1"/>
  <c r="F1793" i="4"/>
  <c r="G1793" i="4" s="1"/>
  <c r="D1793" i="4"/>
  <c r="E1793" i="4" s="1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F1791" i="4"/>
  <c r="G1791" i="4" s="1"/>
  <c r="D1791" i="4"/>
  <c r="E1791" i="4" s="1"/>
  <c r="B1791" i="4"/>
  <c r="C1791" i="4" s="1"/>
  <c r="Q1790" i="4"/>
  <c r="H1790" i="4"/>
  <c r="I1790" i="4" s="1"/>
  <c r="F1790" i="4"/>
  <c r="G1790" i="4" s="1"/>
  <c r="D1790" i="4"/>
  <c r="E1790" i="4" s="1"/>
  <c r="B1790" i="4"/>
  <c r="C1790" i="4" s="1"/>
  <c r="Q1789" i="4"/>
  <c r="H1789" i="4"/>
  <c r="I1789" i="4" s="1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B1786" i="4"/>
  <c r="C1786" i="4" s="1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D1784" i="4"/>
  <c r="E1784" i="4" s="1"/>
  <c r="B1784" i="4"/>
  <c r="C1784" i="4" s="1"/>
  <c r="Q1783" i="4"/>
  <c r="H1783" i="4"/>
  <c r="I1783" i="4" s="1"/>
  <c r="F1783" i="4"/>
  <c r="G1783" i="4" s="1"/>
  <c r="D1783" i="4"/>
  <c r="E1783" i="4" s="1"/>
  <c r="B1783" i="4"/>
  <c r="C1783" i="4" s="1"/>
  <c r="Q1782" i="4"/>
  <c r="H1782" i="4"/>
  <c r="I1782" i="4" s="1"/>
  <c r="F1782" i="4"/>
  <c r="G1782" i="4" s="1"/>
  <c r="D1782" i="4"/>
  <c r="E1782" i="4" s="1"/>
  <c r="B1782" i="4"/>
  <c r="C1782" i="4" s="1"/>
  <c r="Q1781" i="4"/>
  <c r="H1781" i="4"/>
  <c r="I1781" i="4" s="1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B1778" i="4"/>
  <c r="C1778" i="4" s="1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D1776" i="4"/>
  <c r="E1776" i="4" s="1"/>
  <c r="B1776" i="4"/>
  <c r="C1776" i="4" s="1"/>
  <c r="Q1775" i="4"/>
  <c r="H1775" i="4"/>
  <c r="I1775" i="4" s="1"/>
  <c r="F1775" i="4"/>
  <c r="G1775" i="4" s="1"/>
  <c r="D1775" i="4"/>
  <c r="E1775" i="4" s="1"/>
  <c r="B1775" i="4"/>
  <c r="C1775" i="4" s="1"/>
  <c r="Q1774" i="4"/>
  <c r="H1774" i="4"/>
  <c r="I1774" i="4" s="1"/>
  <c r="F1774" i="4"/>
  <c r="G1774" i="4" s="1"/>
  <c r="D1774" i="4"/>
  <c r="E1774" i="4" s="1"/>
  <c r="B1774" i="4"/>
  <c r="C1774" i="4" s="1"/>
  <c r="Q1773" i="4"/>
  <c r="H1773" i="4"/>
  <c r="I1773" i="4" s="1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B1770" i="4"/>
  <c r="C1770" i="4" s="1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D1768" i="4"/>
  <c r="E1768" i="4" s="1"/>
  <c r="B1768" i="4"/>
  <c r="C1768" i="4" s="1"/>
  <c r="Q1767" i="4"/>
  <c r="H1767" i="4"/>
  <c r="I1767" i="4" s="1"/>
  <c r="F1767" i="4"/>
  <c r="G1767" i="4" s="1"/>
  <c r="D1767" i="4"/>
  <c r="E1767" i="4" s="1"/>
  <c r="B1767" i="4"/>
  <c r="C1767" i="4" s="1"/>
  <c r="Q1766" i="4"/>
  <c r="H1766" i="4"/>
  <c r="I1766" i="4" s="1"/>
  <c r="F1766" i="4"/>
  <c r="G1766" i="4" s="1"/>
  <c r="D1766" i="4"/>
  <c r="E1766" i="4" s="1"/>
  <c r="B1766" i="4"/>
  <c r="C1766" i="4" s="1"/>
  <c r="Q1765" i="4"/>
  <c r="H1765" i="4"/>
  <c r="I1765" i="4" s="1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B1762" i="4"/>
  <c r="C1762" i="4" s="1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D1760" i="4"/>
  <c r="E1760" i="4" s="1"/>
  <c r="B1760" i="4"/>
  <c r="C1760" i="4" s="1"/>
  <c r="Q1759" i="4"/>
  <c r="H1759" i="4"/>
  <c r="I1759" i="4" s="1"/>
  <c r="F1759" i="4"/>
  <c r="G1759" i="4" s="1"/>
  <c r="D1759" i="4"/>
  <c r="E1759" i="4" s="1"/>
  <c r="B1759" i="4"/>
  <c r="C1759" i="4" s="1"/>
  <c r="Q1758" i="4"/>
  <c r="H1758" i="4"/>
  <c r="I1758" i="4" s="1"/>
  <c r="F1758" i="4"/>
  <c r="G1758" i="4" s="1"/>
  <c r="D1758" i="4"/>
  <c r="E1758" i="4" s="1"/>
  <c r="B1758" i="4"/>
  <c r="C1758" i="4" s="1"/>
  <c r="Q1757" i="4"/>
  <c r="H1757" i="4"/>
  <c r="I1757" i="4" s="1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B1754" i="4"/>
  <c r="C1754" i="4" s="1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D1752" i="4"/>
  <c r="E1752" i="4" s="1"/>
  <c r="B1752" i="4"/>
  <c r="C1752" i="4" s="1"/>
  <c r="Q1751" i="4"/>
  <c r="H1751" i="4"/>
  <c r="I1751" i="4" s="1"/>
  <c r="F1751" i="4"/>
  <c r="G1751" i="4" s="1"/>
  <c r="D1751" i="4"/>
  <c r="E1751" i="4" s="1"/>
  <c r="B1751" i="4"/>
  <c r="C1751" i="4" s="1"/>
  <c r="Q1750" i="4"/>
  <c r="H1750" i="4"/>
  <c r="I1750" i="4" s="1"/>
  <c r="F1750" i="4"/>
  <c r="G1750" i="4" s="1"/>
  <c r="D1750" i="4"/>
  <c r="E1750" i="4" s="1"/>
  <c r="B1750" i="4"/>
  <c r="C1750" i="4" s="1"/>
  <c r="Q1749" i="4"/>
  <c r="H1749" i="4"/>
  <c r="I1749" i="4" s="1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B1746" i="4"/>
  <c r="C1746" i="4" s="1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D1744" i="4"/>
  <c r="E1744" i="4" s="1"/>
  <c r="B1744" i="4"/>
  <c r="C1744" i="4" s="1"/>
  <c r="Q1743" i="4"/>
  <c r="H1743" i="4"/>
  <c r="I1743" i="4" s="1"/>
  <c r="F1743" i="4"/>
  <c r="G1743" i="4" s="1"/>
  <c r="D1743" i="4"/>
  <c r="E1743" i="4" s="1"/>
  <c r="B1743" i="4"/>
  <c r="C1743" i="4" s="1"/>
  <c r="Q1742" i="4"/>
  <c r="H1742" i="4"/>
  <c r="I1742" i="4" s="1"/>
  <c r="F1742" i="4"/>
  <c r="G1742" i="4" s="1"/>
  <c r="D1742" i="4"/>
  <c r="E1742" i="4" s="1"/>
  <c r="B1742" i="4"/>
  <c r="C1742" i="4" s="1"/>
  <c r="Q1741" i="4"/>
  <c r="H1741" i="4"/>
  <c r="I1741" i="4" s="1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H1739" i="4"/>
  <c r="I1739" i="4" s="1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B1736" i="4"/>
  <c r="C1736" i="4" s="1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F1733" i="4"/>
  <c r="G1733" i="4" s="1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F1731" i="4"/>
  <c r="G1731" i="4" s="1"/>
  <c r="D1731" i="4"/>
  <c r="E1731" i="4" s="1"/>
  <c r="B1731" i="4"/>
  <c r="C1731" i="4" s="1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F1729" i="4"/>
  <c r="G1729" i="4" s="1"/>
  <c r="D1729" i="4"/>
  <c r="E1729" i="4" s="1"/>
  <c r="B1729" i="4"/>
  <c r="C1729" i="4" s="1"/>
  <c r="Q1728" i="4"/>
  <c r="H1728" i="4"/>
  <c r="I1728" i="4" s="1"/>
  <c r="F1728" i="4"/>
  <c r="G1728" i="4" s="1"/>
  <c r="D1728" i="4"/>
  <c r="E1728" i="4" s="1"/>
  <c r="B1728" i="4"/>
  <c r="C1728" i="4" s="1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D1726" i="4"/>
  <c r="E1726" i="4" s="1"/>
  <c r="B1726" i="4"/>
  <c r="C1726" i="4" s="1"/>
  <c r="Q1725" i="4"/>
  <c r="H1725" i="4"/>
  <c r="I1725" i="4" s="1"/>
  <c r="F1725" i="4"/>
  <c r="G1725" i="4" s="1"/>
  <c r="D1725" i="4"/>
  <c r="E1725" i="4" s="1"/>
  <c r="B1725" i="4"/>
  <c r="C1725" i="4" s="1"/>
  <c r="Q1724" i="4"/>
  <c r="H1724" i="4"/>
  <c r="I1724" i="4" s="1"/>
  <c r="F1724" i="4"/>
  <c r="G1724" i="4" s="1"/>
  <c r="D1724" i="4"/>
  <c r="E1724" i="4" s="1"/>
  <c r="B1724" i="4"/>
  <c r="C1724" i="4" s="1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D1722" i="4"/>
  <c r="E1722" i="4" s="1"/>
  <c r="B1722" i="4"/>
  <c r="C1722" i="4" s="1"/>
  <c r="Q1721" i="4"/>
  <c r="H1721" i="4"/>
  <c r="I1721" i="4" s="1"/>
  <c r="F1721" i="4"/>
  <c r="G1721" i="4" s="1"/>
  <c r="D1721" i="4"/>
  <c r="E1721" i="4" s="1"/>
  <c r="B1721" i="4"/>
  <c r="C1721" i="4" s="1"/>
  <c r="Q1720" i="4"/>
  <c r="H1720" i="4"/>
  <c r="I1720" i="4" s="1"/>
  <c r="F1720" i="4"/>
  <c r="G1720" i="4" s="1"/>
  <c r="D1720" i="4"/>
  <c r="E1720" i="4" s="1"/>
  <c r="B1720" i="4"/>
  <c r="C1720" i="4" s="1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D1718" i="4"/>
  <c r="E1718" i="4" s="1"/>
  <c r="B1718" i="4"/>
  <c r="C1718" i="4" s="1"/>
  <c r="Q1717" i="4"/>
  <c r="H1717" i="4"/>
  <c r="I1717" i="4" s="1"/>
  <c r="F1717" i="4"/>
  <c r="G1717" i="4" s="1"/>
  <c r="D1717" i="4"/>
  <c r="E1717" i="4" s="1"/>
  <c r="B1717" i="4"/>
  <c r="C1717" i="4" s="1"/>
  <c r="Q1716" i="4"/>
  <c r="H1716" i="4"/>
  <c r="I1716" i="4" s="1"/>
  <c r="F1716" i="4"/>
  <c r="G1716" i="4" s="1"/>
  <c r="D1716" i="4"/>
  <c r="E1716" i="4" s="1"/>
  <c r="B1716" i="4"/>
  <c r="C1716" i="4" s="1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D1714" i="4"/>
  <c r="E1714" i="4" s="1"/>
  <c r="B1714" i="4"/>
  <c r="C1714" i="4" s="1"/>
  <c r="Q1713" i="4"/>
  <c r="H1713" i="4"/>
  <c r="I1713" i="4" s="1"/>
  <c r="F1713" i="4"/>
  <c r="G1713" i="4" s="1"/>
  <c r="D1713" i="4"/>
  <c r="E1713" i="4" s="1"/>
  <c r="B1713" i="4"/>
  <c r="C1713" i="4" s="1"/>
  <c r="Q1712" i="4"/>
  <c r="H1712" i="4"/>
  <c r="I1712" i="4" s="1"/>
  <c r="F1712" i="4"/>
  <c r="G1712" i="4" s="1"/>
  <c r="D1712" i="4"/>
  <c r="E1712" i="4" s="1"/>
  <c r="B1712" i="4"/>
  <c r="C1712" i="4" s="1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D1710" i="4"/>
  <c r="E1710" i="4" s="1"/>
  <c r="B1710" i="4"/>
  <c r="C1710" i="4" s="1"/>
  <c r="Q1709" i="4"/>
  <c r="H1709" i="4"/>
  <c r="I1709" i="4" s="1"/>
  <c r="F1709" i="4"/>
  <c r="G1709" i="4" s="1"/>
  <c r="D1709" i="4"/>
  <c r="E1709" i="4" s="1"/>
  <c r="B1709" i="4"/>
  <c r="C1709" i="4" s="1"/>
  <c r="Q1708" i="4"/>
  <c r="H1708" i="4"/>
  <c r="I1708" i="4" s="1"/>
  <c r="G1708" i="4"/>
  <c r="F1708" i="4"/>
  <c r="D1708" i="4"/>
  <c r="E1708" i="4" s="1"/>
  <c r="B1708" i="4"/>
  <c r="C1708" i="4" s="1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D1706" i="4"/>
  <c r="E1706" i="4" s="1"/>
  <c r="B1706" i="4"/>
  <c r="C1706" i="4" s="1"/>
  <c r="Q1705" i="4"/>
  <c r="H1705" i="4"/>
  <c r="I1705" i="4" s="1"/>
  <c r="F1705" i="4"/>
  <c r="G1705" i="4" s="1"/>
  <c r="D1705" i="4"/>
  <c r="E1705" i="4" s="1"/>
  <c r="B1705" i="4"/>
  <c r="C1705" i="4" s="1"/>
  <c r="Q1704" i="4"/>
  <c r="H1704" i="4"/>
  <c r="I1704" i="4" s="1"/>
  <c r="F1704" i="4"/>
  <c r="G1704" i="4" s="1"/>
  <c r="D1704" i="4"/>
  <c r="E1704" i="4" s="1"/>
  <c r="B1704" i="4"/>
  <c r="C1704" i="4" s="1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D1702" i="4"/>
  <c r="E1702" i="4" s="1"/>
  <c r="B1702" i="4"/>
  <c r="C1702" i="4" s="1"/>
  <c r="Q1701" i="4"/>
  <c r="H1701" i="4"/>
  <c r="I1701" i="4" s="1"/>
  <c r="F1701" i="4"/>
  <c r="G1701" i="4" s="1"/>
  <c r="D1701" i="4"/>
  <c r="E1701" i="4" s="1"/>
  <c r="B1701" i="4"/>
  <c r="C1701" i="4" s="1"/>
  <c r="Q1700" i="4"/>
  <c r="H1700" i="4"/>
  <c r="I1700" i="4" s="1"/>
  <c r="F1700" i="4"/>
  <c r="G1700" i="4" s="1"/>
  <c r="D1700" i="4"/>
  <c r="E1700" i="4" s="1"/>
  <c r="B1700" i="4"/>
  <c r="C1700" i="4" s="1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D1698" i="4"/>
  <c r="E1698" i="4" s="1"/>
  <c r="B1698" i="4"/>
  <c r="C1698" i="4" s="1"/>
  <c r="Q1697" i="4"/>
  <c r="H1697" i="4"/>
  <c r="I1697" i="4" s="1"/>
  <c r="F1697" i="4"/>
  <c r="G1697" i="4" s="1"/>
  <c r="D1697" i="4"/>
  <c r="E1697" i="4" s="1"/>
  <c r="B1697" i="4"/>
  <c r="C1697" i="4" s="1"/>
  <c r="Q1696" i="4"/>
  <c r="H1696" i="4"/>
  <c r="I1696" i="4" s="1"/>
  <c r="F1696" i="4"/>
  <c r="G1696" i="4" s="1"/>
  <c r="D1696" i="4"/>
  <c r="E1696" i="4" s="1"/>
  <c r="B1696" i="4"/>
  <c r="C1696" i="4" s="1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D1694" i="4"/>
  <c r="E1694" i="4" s="1"/>
  <c r="B1694" i="4"/>
  <c r="C1694" i="4" s="1"/>
  <c r="Q1693" i="4"/>
  <c r="H1693" i="4"/>
  <c r="I1693" i="4" s="1"/>
  <c r="F1693" i="4"/>
  <c r="G1693" i="4" s="1"/>
  <c r="D1693" i="4"/>
  <c r="E1693" i="4" s="1"/>
  <c r="B1693" i="4"/>
  <c r="C1693" i="4" s="1"/>
  <c r="Q1692" i="4"/>
  <c r="H1692" i="4"/>
  <c r="I1692" i="4" s="1"/>
  <c r="F1692" i="4"/>
  <c r="G1692" i="4" s="1"/>
  <c r="D1692" i="4"/>
  <c r="E1692" i="4" s="1"/>
  <c r="B1692" i="4"/>
  <c r="C1692" i="4" s="1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D1690" i="4"/>
  <c r="E1690" i="4" s="1"/>
  <c r="B1690" i="4"/>
  <c r="C1690" i="4" s="1"/>
  <c r="Q1689" i="4"/>
  <c r="H1689" i="4"/>
  <c r="I1689" i="4" s="1"/>
  <c r="F1689" i="4"/>
  <c r="G1689" i="4" s="1"/>
  <c r="D1689" i="4"/>
  <c r="E1689" i="4" s="1"/>
  <c r="B1689" i="4"/>
  <c r="C1689" i="4" s="1"/>
  <c r="Q1688" i="4"/>
  <c r="H1688" i="4"/>
  <c r="I1688" i="4" s="1"/>
  <c r="F1688" i="4"/>
  <c r="G1688" i="4" s="1"/>
  <c r="D1688" i="4"/>
  <c r="E1688" i="4" s="1"/>
  <c r="B1688" i="4"/>
  <c r="C1688" i="4" s="1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F1685" i="4"/>
  <c r="G1685" i="4" s="1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F1677" i="4"/>
  <c r="G1677" i="4" s="1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F1669" i="4"/>
  <c r="G1669" i="4" s="1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F1661" i="4"/>
  <c r="G1661" i="4" s="1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F1655" i="4"/>
  <c r="G1655" i="4" s="1"/>
  <c r="D1655" i="4"/>
  <c r="E1655" i="4" s="1"/>
  <c r="B1655" i="4"/>
  <c r="C1655" i="4" s="1"/>
  <c r="Q1654" i="4"/>
  <c r="H1654" i="4"/>
  <c r="I1654" i="4" s="1"/>
  <c r="F1654" i="4"/>
  <c r="G1654" i="4" s="1"/>
  <c r="D1654" i="4"/>
  <c r="E1654" i="4" s="1"/>
  <c r="B1654" i="4"/>
  <c r="C1654" i="4" s="1"/>
  <c r="Q1653" i="4"/>
  <c r="H1653" i="4"/>
  <c r="I1653" i="4" s="1"/>
  <c r="F1653" i="4"/>
  <c r="G1653" i="4" s="1"/>
  <c r="D1653" i="4"/>
  <c r="E1653" i="4" s="1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F1651" i="4"/>
  <c r="G1651" i="4" s="1"/>
  <c r="D1651" i="4"/>
  <c r="E1651" i="4" s="1"/>
  <c r="B1651" i="4"/>
  <c r="C1651" i="4" s="1"/>
  <c r="Q1650" i="4"/>
  <c r="H1650" i="4"/>
  <c r="I1650" i="4" s="1"/>
  <c r="F1650" i="4"/>
  <c r="G1650" i="4" s="1"/>
  <c r="D1650" i="4"/>
  <c r="E1650" i="4" s="1"/>
  <c r="B1650" i="4"/>
  <c r="C1650" i="4" s="1"/>
  <c r="Q1649" i="4"/>
  <c r="H1649" i="4"/>
  <c r="I1649" i="4" s="1"/>
  <c r="F1649" i="4"/>
  <c r="G1649" i="4" s="1"/>
  <c r="D1649" i="4"/>
  <c r="E1649" i="4" s="1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F1647" i="4"/>
  <c r="G1647" i="4" s="1"/>
  <c r="D1647" i="4"/>
  <c r="E1647" i="4" s="1"/>
  <c r="B1647" i="4"/>
  <c r="C1647" i="4" s="1"/>
  <c r="Q1646" i="4"/>
  <c r="H1646" i="4"/>
  <c r="I1646" i="4" s="1"/>
  <c r="F1646" i="4"/>
  <c r="G1646" i="4" s="1"/>
  <c r="D1646" i="4"/>
  <c r="E1646" i="4" s="1"/>
  <c r="B1646" i="4"/>
  <c r="C1646" i="4" s="1"/>
  <c r="Q1645" i="4"/>
  <c r="H1645" i="4"/>
  <c r="I1645" i="4" s="1"/>
  <c r="F1645" i="4"/>
  <c r="G1645" i="4" s="1"/>
  <c r="D1645" i="4"/>
  <c r="E1645" i="4" s="1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F1643" i="4"/>
  <c r="G1643" i="4" s="1"/>
  <c r="D1643" i="4"/>
  <c r="E1643" i="4" s="1"/>
  <c r="B1643" i="4"/>
  <c r="C1643" i="4" s="1"/>
  <c r="Q1642" i="4"/>
  <c r="H1642" i="4"/>
  <c r="I1642" i="4" s="1"/>
  <c r="F1642" i="4"/>
  <c r="G1642" i="4" s="1"/>
  <c r="D1642" i="4"/>
  <c r="E1642" i="4" s="1"/>
  <c r="B1642" i="4"/>
  <c r="C1642" i="4" s="1"/>
  <c r="Q1641" i="4"/>
  <c r="H1641" i="4"/>
  <c r="I1641" i="4" s="1"/>
  <c r="F1641" i="4"/>
  <c r="G1641" i="4" s="1"/>
  <c r="D1641" i="4"/>
  <c r="E1641" i="4" s="1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F1639" i="4"/>
  <c r="G1639" i="4" s="1"/>
  <c r="D1639" i="4"/>
  <c r="E1639" i="4" s="1"/>
  <c r="B1639" i="4"/>
  <c r="C1639" i="4" s="1"/>
  <c r="Q1638" i="4"/>
  <c r="H1638" i="4"/>
  <c r="I1638" i="4" s="1"/>
  <c r="F1638" i="4"/>
  <c r="G1638" i="4" s="1"/>
  <c r="D1638" i="4"/>
  <c r="E1638" i="4" s="1"/>
  <c r="B1638" i="4"/>
  <c r="C1638" i="4" s="1"/>
  <c r="Q1637" i="4"/>
  <c r="H1637" i="4"/>
  <c r="I1637" i="4" s="1"/>
  <c r="F1637" i="4"/>
  <c r="G1637" i="4" s="1"/>
  <c r="D1637" i="4"/>
  <c r="E1637" i="4" s="1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F1635" i="4"/>
  <c r="G1635" i="4" s="1"/>
  <c r="D1635" i="4"/>
  <c r="E1635" i="4" s="1"/>
  <c r="B1635" i="4"/>
  <c r="C1635" i="4" s="1"/>
  <c r="Q1634" i="4"/>
  <c r="H1634" i="4"/>
  <c r="I1634" i="4" s="1"/>
  <c r="F1634" i="4"/>
  <c r="G1634" i="4" s="1"/>
  <c r="D1634" i="4"/>
  <c r="E1634" i="4" s="1"/>
  <c r="B1634" i="4"/>
  <c r="C1634" i="4" s="1"/>
  <c r="Q1633" i="4"/>
  <c r="H1633" i="4"/>
  <c r="I1633" i="4" s="1"/>
  <c r="F1633" i="4"/>
  <c r="G1633" i="4" s="1"/>
  <c r="D1633" i="4"/>
  <c r="E1633" i="4" s="1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F1631" i="4"/>
  <c r="G1631" i="4" s="1"/>
  <c r="D1631" i="4"/>
  <c r="E1631" i="4" s="1"/>
  <c r="B1631" i="4"/>
  <c r="C1631" i="4" s="1"/>
  <c r="Q1630" i="4"/>
  <c r="H1630" i="4"/>
  <c r="I1630" i="4" s="1"/>
  <c r="F1630" i="4"/>
  <c r="G1630" i="4" s="1"/>
  <c r="D1630" i="4"/>
  <c r="E1630" i="4" s="1"/>
  <c r="B1630" i="4"/>
  <c r="C1630" i="4" s="1"/>
  <c r="Q1629" i="4"/>
  <c r="H1629" i="4"/>
  <c r="I1629" i="4" s="1"/>
  <c r="F1629" i="4"/>
  <c r="G1629" i="4" s="1"/>
  <c r="D1629" i="4"/>
  <c r="E1629" i="4" s="1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F1627" i="4"/>
  <c r="G1627" i="4" s="1"/>
  <c r="D1627" i="4"/>
  <c r="E1627" i="4" s="1"/>
  <c r="B1627" i="4"/>
  <c r="C1627" i="4" s="1"/>
  <c r="Q1626" i="4"/>
  <c r="H1626" i="4"/>
  <c r="I1626" i="4" s="1"/>
  <c r="F1626" i="4"/>
  <c r="G1626" i="4" s="1"/>
  <c r="D1626" i="4"/>
  <c r="E1626" i="4" s="1"/>
  <c r="B1626" i="4"/>
  <c r="C1626" i="4" s="1"/>
  <c r="Q1625" i="4"/>
  <c r="H1625" i="4"/>
  <c r="I1625" i="4" s="1"/>
  <c r="F1625" i="4"/>
  <c r="G1625" i="4" s="1"/>
  <c r="D1625" i="4"/>
  <c r="E1625" i="4" s="1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F1623" i="4"/>
  <c r="G1623" i="4" s="1"/>
  <c r="D1623" i="4"/>
  <c r="E1623" i="4" s="1"/>
  <c r="B1623" i="4"/>
  <c r="C1623" i="4" s="1"/>
  <c r="Q1622" i="4"/>
  <c r="H1622" i="4"/>
  <c r="I1622" i="4" s="1"/>
  <c r="F1622" i="4"/>
  <c r="G1622" i="4" s="1"/>
  <c r="D1622" i="4"/>
  <c r="E1622" i="4" s="1"/>
  <c r="B1622" i="4"/>
  <c r="C1622" i="4" s="1"/>
  <c r="Q1621" i="4"/>
  <c r="H1621" i="4"/>
  <c r="I1621" i="4" s="1"/>
  <c r="F1621" i="4"/>
  <c r="G1621" i="4" s="1"/>
  <c r="D1621" i="4"/>
  <c r="E1621" i="4" s="1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F1619" i="4"/>
  <c r="G1619" i="4" s="1"/>
  <c r="D1619" i="4"/>
  <c r="E1619" i="4" s="1"/>
  <c r="B1619" i="4"/>
  <c r="C1619" i="4" s="1"/>
  <c r="Q1618" i="4"/>
  <c r="H1618" i="4"/>
  <c r="I1618" i="4" s="1"/>
  <c r="F1618" i="4"/>
  <c r="G1618" i="4" s="1"/>
  <c r="D1618" i="4"/>
  <c r="E1618" i="4" s="1"/>
  <c r="B1618" i="4"/>
  <c r="C1618" i="4" s="1"/>
  <c r="Q1617" i="4"/>
  <c r="H1617" i="4"/>
  <c r="I1617" i="4" s="1"/>
  <c r="F1617" i="4"/>
  <c r="G1617" i="4" s="1"/>
  <c r="D1617" i="4"/>
  <c r="E1617" i="4" s="1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F1615" i="4"/>
  <c r="G1615" i="4" s="1"/>
  <c r="D1615" i="4"/>
  <c r="E1615" i="4" s="1"/>
  <c r="B1615" i="4"/>
  <c r="C1615" i="4" s="1"/>
  <c r="Q1614" i="4"/>
  <c r="H1614" i="4"/>
  <c r="I1614" i="4" s="1"/>
  <c r="F1614" i="4"/>
  <c r="G1614" i="4" s="1"/>
  <c r="D1614" i="4"/>
  <c r="E1614" i="4" s="1"/>
  <c r="B1614" i="4"/>
  <c r="C1614" i="4" s="1"/>
  <c r="Q1613" i="4"/>
  <c r="H1613" i="4"/>
  <c r="I1613" i="4" s="1"/>
  <c r="F1613" i="4"/>
  <c r="G1613" i="4" s="1"/>
  <c r="D1613" i="4"/>
  <c r="E1613" i="4" s="1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F1611" i="4"/>
  <c r="G1611" i="4" s="1"/>
  <c r="D1611" i="4"/>
  <c r="E1611" i="4" s="1"/>
  <c r="B1611" i="4"/>
  <c r="C1611" i="4" s="1"/>
  <c r="Q1610" i="4"/>
  <c r="H1610" i="4"/>
  <c r="I1610" i="4" s="1"/>
  <c r="F1610" i="4"/>
  <c r="G1610" i="4" s="1"/>
  <c r="D1610" i="4"/>
  <c r="E1610" i="4" s="1"/>
  <c r="B1610" i="4"/>
  <c r="C1610" i="4" s="1"/>
  <c r="Q1609" i="4"/>
  <c r="H1609" i="4"/>
  <c r="I1609" i="4" s="1"/>
  <c r="F1609" i="4"/>
  <c r="G1609" i="4" s="1"/>
  <c r="D1609" i="4"/>
  <c r="E1609" i="4" s="1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F1607" i="4"/>
  <c r="G1607" i="4" s="1"/>
  <c r="D1607" i="4"/>
  <c r="E1607" i="4" s="1"/>
  <c r="B1607" i="4"/>
  <c r="C1607" i="4" s="1"/>
  <c r="Q1606" i="4"/>
  <c r="H1606" i="4"/>
  <c r="I1606" i="4" s="1"/>
  <c r="F1606" i="4"/>
  <c r="G1606" i="4" s="1"/>
  <c r="D1606" i="4"/>
  <c r="E1606" i="4" s="1"/>
  <c r="B1606" i="4"/>
  <c r="C1606" i="4" s="1"/>
  <c r="Q1605" i="4"/>
  <c r="H1605" i="4"/>
  <c r="I1605" i="4" s="1"/>
  <c r="F1605" i="4"/>
  <c r="G1605" i="4" s="1"/>
  <c r="D1605" i="4"/>
  <c r="E1605" i="4" s="1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F1603" i="4"/>
  <c r="G1603" i="4" s="1"/>
  <c r="D1603" i="4"/>
  <c r="E1603" i="4" s="1"/>
  <c r="B1603" i="4"/>
  <c r="C1603" i="4" s="1"/>
  <c r="Q1602" i="4"/>
  <c r="H1602" i="4"/>
  <c r="I1602" i="4" s="1"/>
  <c r="F1602" i="4"/>
  <c r="G1602" i="4" s="1"/>
  <c r="D1602" i="4"/>
  <c r="E1602" i="4" s="1"/>
  <c r="B1602" i="4"/>
  <c r="C1602" i="4" s="1"/>
  <c r="Q1601" i="4"/>
  <c r="H1601" i="4"/>
  <c r="I1601" i="4" s="1"/>
  <c r="F1601" i="4"/>
  <c r="G1601" i="4" s="1"/>
  <c r="D1601" i="4"/>
  <c r="E1601" i="4" s="1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F1599" i="4"/>
  <c r="G1599" i="4" s="1"/>
  <c r="D1599" i="4"/>
  <c r="E1599" i="4" s="1"/>
  <c r="B1599" i="4"/>
  <c r="C1599" i="4" s="1"/>
  <c r="Q1598" i="4"/>
  <c r="H1598" i="4"/>
  <c r="I1598" i="4" s="1"/>
  <c r="F1598" i="4"/>
  <c r="G1598" i="4" s="1"/>
  <c r="D1598" i="4"/>
  <c r="E1598" i="4" s="1"/>
  <c r="B1598" i="4"/>
  <c r="C1598" i="4" s="1"/>
  <c r="Q1597" i="4"/>
  <c r="H1597" i="4"/>
  <c r="I1597" i="4" s="1"/>
  <c r="F1597" i="4"/>
  <c r="G1597" i="4" s="1"/>
  <c r="E1597" i="4"/>
  <c r="D1597" i="4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F1595" i="4"/>
  <c r="G1595" i="4" s="1"/>
  <c r="D1595" i="4"/>
  <c r="E1595" i="4" s="1"/>
  <c r="B1595" i="4"/>
  <c r="C1595" i="4" s="1"/>
  <c r="Q1594" i="4"/>
  <c r="H1594" i="4"/>
  <c r="I1594" i="4" s="1"/>
  <c r="F1594" i="4"/>
  <c r="G1594" i="4" s="1"/>
  <c r="D1594" i="4"/>
  <c r="E1594" i="4" s="1"/>
  <c r="B1594" i="4"/>
  <c r="C1594" i="4" s="1"/>
  <c r="Q1593" i="4"/>
  <c r="H1593" i="4"/>
  <c r="I1593" i="4" s="1"/>
  <c r="F1593" i="4"/>
  <c r="G1593" i="4" s="1"/>
  <c r="D1593" i="4"/>
  <c r="E1593" i="4" s="1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F1591" i="4"/>
  <c r="G1591" i="4" s="1"/>
  <c r="D1591" i="4"/>
  <c r="E1591" i="4" s="1"/>
  <c r="B1591" i="4"/>
  <c r="C1591" i="4" s="1"/>
  <c r="Q1590" i="4"/>
  <c r="H1590" i="4"/>
  <c r="I1590" i="4" s="1"/>
  <c r="F1590" i="4"/>
  <c r="G1590" i="4" s="1"/>
  <c r="D1590" i="4"/>
  <c r="E1590" i="4" s="1"/>
  <c r="B1590" i="4"/>
  <c r="C1590" i="4" s="1"/>
  <c r="Q1589" i="4"/>
  <c r="H1589" i="4"/>
  <c r="I1589" i="4" s="1"/>
  <c r="F1589" i="4"/>
  <c r="G1589" i="4" s="1"/>
  <c r="D1589" i="4"/>
  <c r="E1589" i="4" s="1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F1587" i="4"/>
  <c r="G1587" i="4" s="1"/>
  <c r="D1587" i="4"/>
  <c r="E1587" i="4" s="1"/>
  <c r="B1587" i="4"/>
  <c r="C1587" i="4" s="1"/>
  <c r="Q1586" i="4"/>
  <c r="H1586" i="4"/>
  <c r="I1586" i="4" s="1"/>
  <c r="F1586" i="4"/>
  <c r="G1586" i="4" s="1"/>
  <c r="D1586" i="4"/>
  <c r="E1586" i="4" s="1"/>
  <c r="B1586" i="4"/>
  <c r="C1586" i="4" s="1"/>
  <c r="Q1585" i="4"/>
  <c r="H1585" i="4"/>
  <c r="I1585" i="4" s="1"/>
  <c r="F1585" i="4"/>
  <c r="G1585" i="4" s="1"/>
  <c r="D1585" i="4"/>
  <c r="E1585" i="4" s="1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F1583" i="4"/>
  <c r="G1583" i="4" s="1"/>
  <c r="D1583" i="4"/>
  <c r="E1583" i="4" s="1"/>
  <c r="B1583" i="4"/>
  <c r="C1583" i="4" s="1"/>
  <c r="Q1582" i="4"/>
  <c r="H1582" i="4"/>
  <c r="I1582" i="4" s="1"/>
  <c r="F1582" i="4"/>
  <c r="G1582" i="4" s="1"/>
  <c r="D1582" i="4"/>
  <c r="E1582" i="4" s="1"/>
  <c r="B1582" i="4"/>
  <c r="C1582" i="4" s="1"/>
  <c r="Q1581" i="4"/>
  <c r="H1581" i="4"/>
  <c r="I1581" i="4" s="1"/>
  <c r="F1581" i="4"/>
  <c r="G1581" i="4" s="1"/>
  <c r="D1581" i="4"/>
  <c r="E1581" i="4" s="1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F1579" i="4"/>
  <c r="G1579" i="4" s="1"/>
  <c r="D1579" i="4"/>
  <c r="E1579" i="4" s="1"/>
  <c r="B1579" i="4"/>
  <c r="C1579" i="4" s="1"/>
  <c r="Q1578" i="4"/>
  <c r="H1578" i="4"/>
  <c r="I1578" i="4" s="1"/>
  <c r="F1578" i="4"/>
  <c r="G1578" i="4" s="1"/>
  <c r="D1578" i="4"/>
  <c r="E1578" i="4" s="1"/>
  <c r="B1578" i="4"/>
  <c r="C1578" i="4" s="1"/>
  <c r="Q1577" i="4"/>
  <c r="H1577" i="4"/>
  <c r="I1577" i="4" s="1"/>
  <c r="F1577" i="4"/>
  <c r="G1577" i="4" s="1"/>
  <c r="D1577" i="4"/>
  <c r="E1577" i="4" s="1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F1575" i="4"/>
  <c r="G1575" i="4" s="1"/>
  <c r="D1575" i="4"/>
  <c r="E1575" i="4" s="1"/>
  <c r="B1575" i="4"/>
  <c r="C1575" i="4" s="1"/>
  <c r="Q1574" i="4"/>
  <c r="H1574" i="4"/>
  <c r="I1574" i="4" s="1"/>
  <c r="F1574" i="4"/>
  <c r="G1574" i="4" s="1"/>
  <c r="D1574" i="4"/>
  <c r="E1574" i="4" s="1"/>
  <c r="B1574" i="4"/>
  <c r="C1574" i="4" s="1"/>
  <c r="Q1573" i="4"/>
  <c r="H1573" i="4"/>
  <c r="I1573" i="4" s="1"/>
  <c r="F1573" i="4"/>
  <c r="G1573" i="4" s="1"/>
  <c r="D1573" i="4"/>
  <c r="E1573" i="4" s="1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F1571" i="4"/>
  <c r="G1571" i="4" s="1"/>
  <c r="D1571" i="4"/>
  <c r="E1571" i="4" s="1"/>
  <c r="B1571" i="4"/>
  <c r="C1571" i="4" s="1"/>
  <c r="Q1570" i="4"/>
  <c r="H1570" i="4"/>
  <c r="I1570" i="4" s="1"/>
  <c r="F1570" i="4"/>
  <c r="G1570" i="4" s="1"/>
  <c r="D1570" i="4"/>
  <c r="E1570" i="4" s="1"/>
  <c r="B1570" i="4"/>
  <c r="C1570" i="4" s="1"/>
  <c r="Q1569" i="4"/>
  <c r="H1569" i="4"/>
  <c r="I1569" i="4" s="1"/>
  <c r="F1569" i="4"/>
  <c r="G1569" i="4" s="1"/>
  <c r="D1569" i="4"/>
  <c r="E1569" i="4" s="1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F1567" i="4"/>
  <c r="G1567" i="4" s="1"/>
  <c r="D1567" i="4"/>
  <c r="E1567" i="4" s="1"/>
  <c r="B1567" i="4"/>
  <c r="C1567" i="4" s="1"/>
  <c r="Q1566" i="4"/>
  <c r="H1566" i="4"/>
  <c r="I1566" i="4" s="1"/>
  <c r="F1566" i="4"/>
  <c r="G1566" i="4" s="1"/>
  <c r="D1566" i="4"/>
  <c r="E1566" i="4" s="1"/>
  <c r="B1566" i="4"/>
  <c r="C1566" i="4" s="1"/>
  <c r="Q1565" i="4"/>
  <c r="H1565" i="4"/>
  <c r="I1565" i="4" s="1"/>
  <c r="F1565" i="4"/>
  <c r="G1565" i="4" s="1"/>
  <c r="E1565" i="4"/>
  <c r="D1565" i="4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F1563" i="4"/>
  <c r="G1563" i="4" s="1"/>
  <c r="D1563" i="4"/>
  <c r="E1563" i="4" s="1"/>
  <c r="B1563" i="4"/>
  <c r="C1563" i="4" s="1"/>
  <c r="Q1562" i="4"/>
  <c r="H1562" i="4"/>
  <c r="I1562" i="4" s="1"/>
  <c r="F1562" i="4"/>
  <c r="G1562" i="4" s="1"/>
  <c r="D1562" i="4"/>
  <c r="E1562" i="4" s="1"/>
  <c r="B1562" i="4"/>
  <c r="C1562" i="4" s="1"/>
  <c r="Q1561" i="4"/>
  <c r="H1561" i="4"/>
  <c r="I1561" i="4" s="1"/>
  <c r="F1561" i="4"/>
  <c r="G1561" i="4" s="1"/>
  <c r="D1561" i="4"/>
  <c r="E1561" i="4" s="1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F1559" i="4"/>
  <c r="G1559" i="4" s="1"/>
  <c r="D1559" i="4"/>
  <c r="E1559" i="4" s="1"/>
  <c r="B1559" i="4"/>
  <c r="C1559" i="4" s="1"/>
  <c r="Q1558" i="4"/>
  <c r="H1558" i="4"/>
  <c r="I1558" i="4" s="1"/>
  <c r="F1558" i="4"/>
  <c r="G1558" i="4" s="1"/>
  <c r="D1558" i="4"/>
  <c r="E1558" i="4" s="1"/>
  <c r="B1558" i="4"/>
  <c r="C1558" i="4" s="1"/>
  <c r="Q1557" i="4"/>
  <c r="H1557" i="4"/>
  <c r="I1557" i="4" s="1"/>
  <c r="F1557" i="4"/>
  <c r="G1557" i="4" s="1"/>
  <c r="D1557" i="4"/>
  <c r="E1557" i="4" s="1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F1555" i="4"/>
  <c r="G1555" i="4" s="1"/>
  <c r="D1555" i="4"/>
  <c r="E1555" i="4" s="1"/>
  <c r="B1555" i="4"/>
  <c r="C1555" i="4" s="1"/>
  <c r="Q1554" i="4"/>
  <c r="H1554" i="4"/>
  <c r="I1554" i="4" s="1"/>
  <c r="F1554" i="4"/>
  <c r="G1554" i="4" s="1"/>
  <c r="D1554" i="4"/>
  <c r="E1554" i="4" s="1"/>
  <c r="B1554" i="4"/>
  <c r="C1554" i="4" s="1"/>
  <c r="Q1553" i="4"/>
  <c r="H1553" i="4"/>
  <c r="I1553" i="4" s="1"/>
  <c r="F1553" i="4"/>
  <c r="G1553" i="4" s="1"/>
  <c r="D1553" i="4"/>
  <c r="E1553" i="4" s="1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F1551" i="4"/>
  <c r="G1551" i="4" s="1"/>
  <c r="D1551" i="4"/>
  <c r="E1551" i="4" s="1"/>
  <c r="B1551" i="4"/>
  <c r="C1551" i="4" s="1"/>
  <c r="Q1550" i="4"/>
  <c r="H1550" i="4"/>
  <c r="I1550" i="4" s="1"/>
  <c r="F1550" i="4"/>
  <c r="G1550" i="4" s="1"/>
  <c r="D1550" i="4"/>
  <c r="E1550" i="4" s="1"/>
  <c r="B1550" i="4"/>
  <c r="C1550" i="4" s="1"/>
  <c r="Q1549" i="4"/>
  <c r="H1549" i="4"/>
  <c r="I1549" i="4" s="1"/>
  <c r="F1549" i="4"/>
  <c r="G1549" i="4" s="1"/>
  <c r="D1549" i="4"/>
  <c r="E1549" i="4" s="1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F1547" i="4"/>
  <c r="G1547" i="4" s="1"/>
  <c r="D1547" i="4"/>
  <c r="E1547" i="4" s="1"/>
  <c r="B1547" i="4"/>
  <c r="C1547" i="4" s="1"/>
  <c r="Q1546" i="4"/>
  <c r="H1546" i="4"/>
  <c r="I1546" i="4" s="1"/>
  <c r="F1546" i="4"/>
  <c r="G1546" i="4" s="1"/>
  <c r="D1546" i="4"/>
  <c r="E1546" i="4" s="1"/>
  <c r="B1546" i="4"/>
  <c r="C1546" i="4" s="1"/>
  <c r="Q1545" i="4"/>
  <c r="H1545" i="4"/>
  <c r="I1545" i="4" s="1"/>
  <c r="F1545" i="4"/>
  <c r="G1545" i="4" s="1"/>
  <c r="D1545" i="4"/>
  <c r="E1545" i="4" s="1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F1543" i="4"/>
  <c r="G1543" i="4" s="1"/>
  <c r="D1543" i="4"/>
  <c r="E1543" i="4" s="1"/>
  <c r="B1543" i="4"/>
  <c r="C1543" i="4" s="1"/>
  <c r="Q1542" i="4"/>
  <c r="H1542" i="4"/>
  <c r="I1542" i="4" s="1"/>
  <c r="F1542" i="4"/>
  <c r="G1542" i="4" s="1"/>
  <c r="D1542" i="4"/>
  <c r="E1542" i="4" s="1"/>
  <c r="B1542" i="4"/>
  <c r="C1542" i="4" s="1"/>
  <c r="Q1541" i="4"/>
  <c r="H1541" i="4"/>
  <c r="I1541" i="4" s="1"/>
  <c r="F1541" i="4"/>
  <c r="G1541" i="4" s="1"/>
  <c r="D1541" i="4"/>
  <c r="E1541" i="4" s="1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F1539" i="4"/>
  <c r="G1539" i="4" s="1"/>
  <c r="D1539" i="4"/>
  <c r="E1539" i="4" s="1"/>
  <c r="B1539" i="4"/>
  <c r="C1539" i="4" s="1"/>
  <c r="Q1538" i="4"/>
  <c r="H1538" i="4"/>
  <c r="I1538" i="4" s="1"/>
  <c r="F1538" i="4"/>
  <c r="G1538" i="4" s="1"/>
  <c r="D1538" i="4"/>
  <c r="E1538" i="4" s="1"/>
  <c r="B1538" i="4"/>
  <c r="C1538" i="4" s="1"/>
  <c r="Q1537" i="4"/>
  <c r="H1537" i="4"/>
  <c r="I1537" i="4" s="1"/>
  <c r="F1537" i="4"/>
  <c r="G1537" i="4" s="1"/>
  <c r="D1537" i="4"/>
  <c r="E1537" i="4" s="1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F1535" i="4"/>
  <c r="G1535" i="4" s="1"/>
  <c r="D1535" i="4"/>
  <c r="E1535" i="4" s="1"/>
  <c r="B1535" i="4"/>
  <c r="C1535" i="4" s="1"/>
  <c r="Q1534" i="4"/>
  <c r="H1534" i="4"/>
  <c r="I1534" i="4" s="1"/>
  <c r="F1534" i="4"/>
  <c r="G1534" i="4" s="1"/>
  <c r="D1534" i="4"/>
  <c r="E1534" i="4" s="1"/>
  <c r="B1534" i="4"/>
  <c r="C1534" i="4" s="1"/>
  <c r="Q1533" i="4"/>
  <c r="H1533" i="4"/>
  <c r="I1533" i="4" s="1"/>
  <c r="F1533" i="4"/>
  <c r="G1533" i="4" s="1"/>
  <c r="E1533" i="4"/>
  <c r="D1533" i="4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F1531" i="4"/>
  <c r="G1531" i="4" s="1"/>
  <c r="D1531" i="4"/>
  <c r="E1531" i="4" s="1"/>
  <c r="B1531" i="4"/>
  <c r="C1531" i="4" s="1"/>
  <c r="Q1530" i="4"/>
  <c r="H1530" i="4"/>
  <c r="I1530" i="4" s="1"/>
  <c r="F1530" i="4"/>
  <c r="G1530" i="4" s="1"/>
  <c r="D1530" i="4"/>
  <c r="E1530" i="4" s="1"/>
  <c r="B1530" i="4"/>
  <c r="C1530" i="4" s="1"/>
  <c r="Q1529" i="4"/>
  <c r="H1529" i="4"/>
  <c r="I1529" i="4" s="1"/>
  <c r="F1529" i="4"/>
  <c r="G1529" i="4" s="1"/>
  <c r="D1529" i="4"/>
  <c r="E1529" i="4" s="1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F1527" i="4"/>
  <c r="G1527" i="4" s="1"/>
  <c r="D1527" i="4"/>
  <c r="E1527" i="4" s="1"/>
  <c r="B1527" i="4"/>
  <c r="C1527" i="4" s="1"/>
  <c r="Q1526" i="4"/>
  <c r="H1526" i="4"/>
  <c r="I1526" i="4" s="1"/>
  <c r="F1526" i="4"/>
  <c r="G1526" i="4" s="1"/>
  <c r="D1526" i="4"/>
  <c r="E1526" i="4" s="1"/>
  <c r="B1526" i="4"/>
  <c r="C1526" i="4" s="1"/>
  <c r="Q1525" i="4"/>
  <c r="H1525" i="4"/>
  <c r="I1525" i="4" s="1"/>
  <c r="F1525" i="4"/>
  <c r="G1525" i="4" s="1"/>
  <c r="D1525" i="4"/>
  <c r="E1525" i="4" s="1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F1523" i="4"/>
  <c r="G1523" i="4" s="1"/>
  <c r="D1523" i="4"/>
  <c r="E1523" i="4" s="1"/>
  <c r="B1523" i="4"/>
  <c r="C1523" i="4" s="1"/>
  <c r="Q1522" i="4"/>
  <c r="H1522" i="4"/>
  <c r="I1522" i="4" s="1"/>
  <c r="F1522" i="4"/>
  <c r="G1522" i="4" s="1"/>
  <c r="D1522" i="4"/>
  <c r="E1522" i="4" s="1"/>
  <c r="B1522" i="4"/>
  <c r="C1522" i="4" s="1"/>
  <c r="Q1521" i="4"/>
  <c r="H1521" i="4"/>
  <c r="I1521" i="4" s="1"/>
  <c r="F1521" i="4"/>
  <c r="G1521" i="4" s="1"/>
  <c r="D1521" i="4"/>
  <c r="E1521" i="4" s="1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F1519" i="4"/>
  <c r="G1519" i="4" s="1"/>
  <c r="D1519" i="4"/>
  <c r="E1519" i="4" s="1"/>
  <c r="B1519" i="4"/>
  <c r="C1519" i="4" s="1"/>
  <c r="Q1518" i="4"/>
  <c r="H1518" i="4"/>
  <c r="I1518" i="4" s="1"/>
  <c r="F1518" i="4"/>
  <c r="G1518" i="4" s="1"/>
  <c r="D1518" i="4"/>
  <c r="E1518" i="4" s="1"/>
  <c r="B1518" i="4"/>
  <c r="C1518" i="4" s="1"/>
  <c r="Q1517" i="4"/>
  <c r="H1517" i="4"/>
  <c r="I1517" i="4" s="1"/>
  <c r="F1517" i="4"/>
  <c r="G1517" i="4" s="1"/>
  <c r="D1517" i="4"/>
  <c r="E1517" i="4" s="1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F1515" i="4"/>
  <c r="G1515" i="4" s="1"/>
  <c r="D1515" i="4"/>
  <c r="E1515" i="4" s="1"/>
  <c r="B1515" i="4"/>
  <c r="C1515" i="4" s="1"/>
  <c r="Q1514" i="4"/>
  <c r="H1514" i="4"/>
  <c r="I1514" i="4" s="1"/>
  <c r="F1514" i="4"/>
  <c r="G1514" i="4" s="1"/>
  <c r="D1514" i="4"/>
  <c r="E1514" i="4" s="1"/>
  <c r="B1514" i="4"/>
  <c r="C1514" i="4" s="1"/>
  <c r="Q1513" i="4"/>
  <c r="H1513" i="4"/>
  <c r="I1513" i="4" s="1"/>
  <c r="F1513" i="4"/>
  <c r="G1513" i="4" s="1"/>
  <c r="D1513" i="4"/>
  <c r="E1513" i="4" s="1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F1511" i="4"/>
  <c r="G1511" i="4" s="1"/>
  <c r="D1511" i="4"/>
  <c r="E1511" i="4" s="1"/>
  <c r="B1511" i="4"/>
  <c r="C1511" i="4" s="1"/>
  <c r="Q1510" i="4"/>
  <c r="H1510" i="4"/>
  <c r="I1510" i="4" s="1"/>
  <c r="F1510" i="4"/>
  <c r="G1510" i="4" s="1"/>
  <c r="D1510" i="4"/>
  <c r="E1510" i="4" s="1"/>
  <c r="B1510" i="4"/>
  <c r="C1510" i="4" s="1"/>
  <c r="Q1509" i="4"/>
  <c r="H1509" i="4"/>
  <c r="I1509" i="4" s="1"/>
  <c r="F1509" i="4"/>
  <c r="G1509" i="4" s="1"/>
  <c r="D1509" i="4"/>
  <c r="E1509" i="4" s="1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F1507" i="4"/>
  <c r="G1507" i="4" s="1"/>
  <c r="D1507" i="4"/>
  <c r="E1507" i="4" s="1"/>
  <c r="B1507" i="4"/>
  <c r="C1507" i="4" s="1"/>
  <c r="Q1506" i="4"/>
  <c r="H1506" i="4"/>
  <c r="I1506" i="4" s="1"/>
  <c r="F1506" i="4"/>
  <c r="G1506" i="4" s="1"/>
  <c r="D1506" i="4"/>
  <c r="E1506" i="4" s="1"/>
  <c r="B1506" i="4"/>
  <c r="C1506" i="4" s="1"/>
  <c r="Q1505" i="4"/>
  <c r="H1505" i="4"/>
  <c r="I1505" i="4" s="1"/>
  <c r="F1505" i="4"/>
  <c r="G1505" i="4" s="1"/>
  <c r="D1505" i="4"/>
  <c r="E1505" i="4" s="1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F1503" i="4"/>
  <c r="G1503" i="4" s="1"/>
  <c r="D1503" i="4"/>
  <c r="E1503" i="4" s="1"/>
  <c r="B1503" i="4"/>
  <c r="C1503" i="4" s="1"/>
  <c r="Q1502" i="4"/>
  <c r="H1502" i="4"/>
  <c r="I1502" i="4" s="1"/>
  <c r="F1502" i="4"/>
  <c r="G1502" i="4" s="1"/>
  <c r="D1502" i="4"/>
  <c r="E1502" i="4" s="1"/>
  <c r="B1502" i="4"/>
  <c r="C1502" i="4" s="1"/>
  <c r="Q1501" i="4"/>
  <c r="H1501" i="4"/>
  <c r="I1501" i="4" s="1"/>
  <c r="F1501" i="4"/>
  <c r="G1501" i="4" s="1"/>
  <c r="D1501" i="4"/>
  <c r="E1501" i="4" s="1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F1499" i="4"/>
  <c r="G1499" i="4" s="1"/>
  <c r="D1499" i="4"/>
  <c r="E1499" i="4" s="1"/>
  <c r="B1499" i="4"/>
  <c r="C1499" i="4" s="1"/>
  <c r="Q1498" i="4"/>
  <c r="H1498" i="4"/>
  <c r="I1498" i="4" s="1"/>
  <c r="F1498" i="4"/>
  <c r="G1498" i="4" s="1"/>
  <c r="D1498" i="4"/>
  <c r="E1498" i="4" s="1"/>
  <c r="B1498" i="4"/>
  <c r="C1498" i="4" s="1"/>
  <c r="Q1497" i="4"/>
  <c r="H1497" i="4"/>
  <c r="I1497" i="4" s="1"/>
  <c r="F1497" i="4"/>
  <c r="G1497" i="4" s="1"/>
  <c r="D1497" i="4"/>
  <c r="E1497" i="4" s="1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F1495" i="4"/>
  <c r="G1495" i="4" s="1"/>
  <c r="D1495" i="4"/>
  <c r="E1495" i="4" s="1"/>
  <c r="B1495" i="4"/>
  <c r="C1495" i="4" s="1"/>
  <c r="Q1494" i="4"/>
  <c r="H1494" i="4"/>
  <c r="I1494" i="4" s="1"/>
  <c r="F1494" i="4"/>
  <c r="G1494" i="4" s="1"/>
  <c r="D1494" i="4"/>
  <c r="E1494" i="4" s="1"/>
  <c r="B1494" i="4"/>
  <c r="C1494" i="4" s="1"/>
  <c r="Q1493" i="4"/>
  <c r="H1493" i="4"/>
  <c r="I1493" i="4" s="1"/>
  <c r="F1493" i="4"/>
  <c r="G1493" i="4" s="1"/>
  <c r="D1493" i="4"/>
  <c r="E1493" i="4" s="1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F1491" i="4"/>
  <c r="G1491" i="4" s="1"/>
  <c r="D1491" i="4"/>
  <c r="E1491" i="4" s="1"/>
  <c r="B1491" i="4"/>
  <c r="C1491" i="4" s="1"/>
  <c r="Q1490" i="4"/>
  <c r="H1490" i="4"/>
  <c r="I1490" i="4" s="1"/>
  <c r="F1490" i="4"/>
  <c r="G1490" i="4" s="1"/>
  <c r="D1490" i="4"/>
  <c r="E1490" i="4" s="1"/>
  <c r="B1490" i="4"/>
  <c r="C1490" i="4" s="1"/>
  <c r="Q1489" i="4"/>
  <c r="H1489" i="4"/>
  <c r="I1489" i="4" s="1"/>
  <c r="F1489" i="4"/>
  <c r="G1489" i="4" s="1"/>
  <c r="D1489" i="4"/>
  <c r="E1489" i="4" s="1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F1487" i="4"/>
  <c r="G1487" i="4" s="1"/>
  <c r="D1487" i="4"/>
  <c r="E1487" i="4" s="1"/>
  <c r="B1487" i="4"/>
  <c r="C1487" i="4" s="1"/>
  <c r="Q1486" i="4"/>
  <c r="H1486" i="4"/>
  <c r="I1486" i="4" s="1"/>
  <c r="F1486" i="4"/>
  <c r="G1486" i="4" s="1"/>
  <c r="D1486" i="4"/>
  <c r="E1486" i="4" s="1"/>
  <c r="B1486" i="4"/>
  <c r="C1486" i="4" s="1"/>
  <c r="Q1485" i="4"/>
  <c r="H1485" i="4"/>
  <c r="I1485" i="4" s="1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F1483" i="4"/>
  <c r="G1483" i="4" s="1"/>
  <c r="D1483" i="4"/>
  <c r="E1483" i="4" s="1"/>
  <c r="B1483" i="4"/>
  <c r="C1483" i="4" s="1"/>
  <c r="Q1482" i="4"/>
  <c r="H1482" i="4"/>
  <c r="I1482" i="4" s="1"/>
  <c r="F1482" i="4"/>
  <c r="G1482" i="4" s="1"/>
  <c r="D1482" i="4"/>
  <c r="E1482" i="4" s="1"/>
  <c r="B1482" i="4"/>
  <c r="C1482" i="4" s="1"/>
  <c r="Q1481" i="4"/>
  <c r="H1481" i="4"/>
  <c r="I1481" i="4" s="1"/>
  <c r="F1481" i="4"/>
  <c r="G1481" i="4" s="1"/>
  <c r="D1481" i="4"/>
  <c r="E1481" i="4" s="1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F1479" i="4"/>
  <c r="G1479" i="4" s="1"/>
  <c r="D1479" i="4"/>
  <c r="E1479" i="4" s="1"/>
  <c r="B1479" i="4"/>
  <c r="C1479" i="4" s="1"/>
  <c r="Q1478" i="4"/>
  <c r="H1478" i="4"/>
  <c r="I1478" i="4" s="1"/>
  <c r="F1478" i="4"/>
  <c r="G1478" i="4" s="1"/>
  <c r="D1478" i="4"/>
  <c r="E1478" i="4" s="1"/>
  <c r="B1478" i="4"/>
  <c r="C1478" i="4" s="1"/>
  <c r="Q1477" i="4"/>
  <c r="H1477" i="4"/>
  <c r="I1477" i="4" s="1"/>
  <c r="F1477" i="4"/>
  <c r="G1477" i="4" s="1"/>
  <c r="D1477" i="4"/>
  <c r="E1477" i="4" s="1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F1475" i="4"/>
  <c r="G1475" i="4" s="1"/>
  <c r="D1475" i="4"/>
  <c r="E1475" i="4" s="1"/>
  <c r="B1475" i="4"/>
  <c r="C1475" i="4" s="1"/>
  <c r="Q1474" i="4"/>
  <c r="H1474" i="4"/>
  <c r="I1474" i="4" s="1"/>
  <c r="F1474" i="4"/>
  <c r="G1474" i="4" s="1"/>
  <c r="D1474" i="4"/>
  <c r="E1474" i="4" s="1"/>
  <c r="B1474" i="4"/>
  <c r="C1474" i="4" s="1"/>
  <c r="Q1473" i="4"/>
  <c r="H1473" i="4"/>
  <c r="I1473" i="4" s="1"/>
  <c r="F1473" i="4"/>
  <c r="G1473" i="4" s="1"/>
  <c r="D1473" i="4"/>
  <c r="E1473" i="4" s="1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F1471" i="4"/>
  <c r="G1471" i="4" s="1"/>
  <c r="D1471" i="4"/>
  <c r="E1471" i="4" s="1"/>
  <c r="B1471" i="4"/>
  <c r="C1471" i="4" s="1"/>
  <c r="Q1470" i="4"/>
  <c r="H1470" i="4"/>
  <c r="I1470" i="4" s="1"/>
  <c r="F1470" i="4"/>
  <c r="G1470" i="4" s="1"/>
  <c r="D1470" i="4"/>
  <c r="E1470" i="4" s="1"/>
  <c r="B1470" i="4"/>
  <c r="C1470" i="4" s="1"/>
  <c r="Q1469" i="4"/>
  <c r="H1469" i="4"/>
  <c r="I1469" i="4" s="1"/>
  <c r="F1469" i="4"/>
  <c r="G1469" i="4" s="1"/>
  <c r="E1469" i="4"/>
  <c r="D1469" i="4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F1467" i="4"/>
  <c r="G1467" i="4" s="1"/>
  <c r="D1467" i="4"/>
  <c r="E1467" i="4" s="1"/>
  <c r="B1467" i="4"/>
  <c r="C1467" i="4" s="1"/>
  <c r="Q1466" i="4"/>
  <c r="H1466" i="4"/>
  <c r="I1466" i="4" s="1"/>
  <c r="F1466" i="4"/>
  <c r="G1466" i="4" s="1"/>
  <c r="D1466" i="4"/>
  <c r="E1466" i="4" s="1"/>
  <c r="B1466" i="4"/>
  <c r="C1466" i="4" s="1"/>
  <c r="Q1465" i="4"/>
  <c r="H1465" i="4"/>
  <c r="I1465" i="4" s="1"/>
  <c r="F1465" i="4"/>
  <c r="G1465" i="4" s="1"/>
  <c r="D1465" i="4"/>
  <c r="E1465" i="4" s="1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F1463" i="4"/>
  <c r="G1463" i="4" s="1"/>
  <c r="D1463" i="4"/>
  <c r="E1463" i="4" s="1"/>
  <c r="B1463" i="4"/>
  <c r="C1463" i="4" s="1"/>
  <c r="Q1462" i="4"/>
  <c r="H1462" i="4"/>
  <c r="I1462" i="4" s="1"/>
  <c r="F1462" i="4"/>
  <c r="G1462" i="4" s="1"/>
  <c r="D1462" i="4"/>
  <c r="E1462" i="4" s="1"/>
  <c r="B1462" i="4"/>
  <c r="C1462" i="4" s="1"/>
  <c r="Q1461" i="4"/>
  <c r="H1461" i="4"/>
  <c r="I1461" i="4" s="1"/>
  <c r="F1461" i="4"/>
  <c r="G1461" i="4" s="1"/>
  <c r="D1461" i="4"/>
  <c r="E1461" i="4" s="1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F1459" i="4"/>
  <c r="G1459" i="4" s="1"/>
  <c r="D1459" i="4"/>
  <c r="E1459" i="4" s="1"/>
  <c r="B1459" i="4"/>
  <c r="C1459" i="4" s="1"/>
  <c r="Q1458" i="4"/>
  <c r="H1458" i="4"/>
  <c r="I1458" i="4" s="1"/>
  <c r="F1458" i="4"/>
  <c r="G1458" i="4" s="1"/>
  <c r="D1458" i="4"/>
  <c r="E1458" i="4" s="1"/>
  <c r="B1458" i="4"/>
  <c r="C1458" i="4" s="1"/>
  <c r="Q1457" i="4"/>
  <c r="H1457" i="4"/>
  <c r="I1457" i="4" s="1"/>
  <c r="F1457" i="4"/>
  <c r="G1457" i="4" s="1"/>
  <c r="D1457" i="4"/>
  <c r="E1457" i="4" s="1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F1455" i="4"/>
  <c r="G1455" i="4" s="1"/>
  <c r="D1455" i="4"/>
  <c r="E1455" i="4" s="1"/>
  <c r="B1455" i="4"/>
  <c r="C1455" i="4" s="1"/>
  <c r="Q1454" i="4"/>
  <c r="H1454" i="4"/>
  <c r="I1454" i="4" s="1"/>
  <c r="F1454" i="4"/>
  <c r="G1454" i="4" s="1"/>
  <c r="D1454" i="4"/>
  <c r="E1454" i="4" s="1"/>
  <c r="B1454" i="4"/>
  <c r="C1454" i="4" s="1"/>
  <c r="Q1453" i="4"/>
  <c r="H1453" i="4"/>
  <c r="I1453" i="4" s="1"/>
  <c r="F1453" i="4"/>
  <c r="G1453" i="4" s="1"/>
  <c r="D1453" i="4"/>
  <c r="E1453" i="4" s="1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F1451" i="4"/>
  <c r="G1451" i="4" s="1"/>
  <c r="D1451" i="4"/>
  <c r="E1451" i="4" s="1"/>
  <c r="B1451" i="4"/>
  <c r="C1451" i="4" s="1"/>
  <c r="Q1450" i="4"/>
  <c r="H1450" i="4"/>
  <c r="I1450" i="4" s="1"/>
  <c r="F1450" i="4"/>
  <c r="G1450" i="4" s="1"/>
  <c r="D1450" i="4"/>
  <c r="E1450" i="4" s="1"/>
  <c r="B1450" i="4"/>
  <c r="C1450" i="4" s="1"/>
  <c r="Q1449" i="4"/>
  <c r="H1449" i="4"/>
  <c r="I1449" i="4" s="1"/>
  <c r="F1449" i="4"/>
  <c r="G1449" i="4" s="1"/>
  <c r="D1449" i="4"/>
  <c r="E1449" i="4" s="1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F1447" i="4"/>
  <c r="G1447" i="4" s="1"/>
  <c r="D1447" i="4"/>
  <c r="E1447" i="4" s="1"/>
  <c r="B1447" i="4"/>
  <c r="C1447" i="4" s="1"/>
  <c r="Q1446" i="4"/>
  <c r="H1446" i="4"/>
  <c r="I1446" i="4" s="1"/>
  <c r="F1446" i="4"/>
  <c r="G1446" i="4" s="1"/>
  <c r="D1446" i="4"/>
  <c r="E1446" i="4" s="1"/>
  <c r="B1446" i="4"/>
  <c r="C1446" i="4" s="1"/>
  <c r="Q1445" i="4"/>
  <c r="H1445" i="4"/>
  <c r="I1445" i="4" s="1"/>
  <c r="F1445" i="4"/>
  <c r="G1445" i="4" s="1"/>
  <c r="D1445" i="4"/>
  <c r="E1445" i="4" s="1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F1443" i="4"/>
  <c r="G1443" i="4" s="1"/>
  <c r="D1443" i="4"/>
  <c r="E1443" i="4" s="1"/>
  <c r="B1443" i="4"/>
  <c r="C1443" i="4" s="1"/>
  <c r="Q1442" i="4"/>
  <c r="H1442" i="4"/>
  <c r="I1442" i="4" s="1"/>
  <c r="F1442" i="4"/>
  <c r="G1442" i="4" s="1"/>
  <c r="D1442" i="4"/>
  <c r="E1442" i="4" s="1"/>
  <c r="B1442" i="4"/>
  <c r="C1442" i="4" s="1"/>
  <c r="Q1441" i="4"/>
  <c r="H1441" i="4"/>
  <c r="I1441" i="4" s="1"/>
  <c r="F1441" i="4"/>
  <c r="G1441" i="4" s="1"/>
  <c r="D1441" i="4"/>
  <c r="E1441" i="4" s="1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F1439" i="4"/>
  <c r="G1439" i="4" s="1"/>
  <c r="D1439" i="4"/>
  <c r="E1439" i="4" s="1"/>
  <c r="B1439" i="4"/>
  <c r="C1439" i="4" s="1"/>
  <c r="Q1438" i="4"/>
  <c r="H1438" i="4"/>
  <c r="I1438" i="4" s="1"/>
  <c r="F1438" i="4"/>
  <c r="G1438" i="4" s="1"/>
  <c r="D1438" i="4"/>
  <c r="E1438" i="4" s="1"/>
  <c r="B1438" i="4"/>
  <c r="C1438" i="4" s="1"/>
  <c r="Q1437" i="4"/>
  <c r="H1437" i="4"/>
  <c r="I1437" i="4" s="1"/>
  <c r="F1437" i="4"/>
  <c r="G1437" i="4" s="1"/>
  <c r="D1437" i="4"/>
  <c r="E1437" i="4" s="1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F1435" i="4"/>
  <c r="G1435" i="4" s="1"/>
  <c r="D1435" i="4"/>
  <c r="E1435" i="4" s="1"/>
  <c r="B1435" i="4"/>
  <c r="C1435" i="4" s="1"/>
  <c r="Q1434" i="4"/>
  <c r="H1434" i="4"/>
  <c r="I1434" i="4" s="1"/>
  <c r="F1434" i="4"/>
  <c r="G1434" i="4" s="1"/>
  <c r="D1434" i="4"/>
  <c r="E1434" i="4" s="1"/>
  <c r="B1434" i="4"/>
  <c r="C1434" i="4" s="1"/>
  <c r="Q1433" i="4"/>
  <c r="H1433" i="4"/>
  <c r="I1433" i="4" s="1"/>
  <c r="F1433" i="4"/>
  <c r="G1433" i="4" s="1"/>
  <c r="D1433" i="4"/>
  <c r="E1433" i="4" s="1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F1431" i="4"/>
  <c r="G1431" i="4" s="1"/>
  <c r="D1431" i="4"/>
  <c r="E1431" i="4" s="1"/>
  <c r="B1431" i="4"/>
  <c r="C1431" i="4" s="1"/>
  <c r="Q1430" i="4"/>
  <c r="H1430" i="4"/>
  <c r="I1430" i="4" s="1"/>
  <c r="F1430" i="4"/>
  <c r="G1430" i="4" s="1"/>
  <c r="D1430" i="4"/>
  <c r="E1430" i="4" s="1"/>
  <c r="B1430" i="4"/>
  <c r="C1430" i="4" s="1"/>
  <c r="Q1429" i="4"/>
  <c r="H1429" i="4"/>
  <c r="I1429" i="4" s="1"/>
  <c r="F1429" i="4"/>
  <c r="G1429" i="4" s="1"/>
  <c r="D1429" i="4"/>
  <c r="E1429" i="4" s="1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G1427" i="4"/>
  <c r="F1427" i="4"/>
  <c r="D1427" i="4"/>
  <c r="E1427" i="4" s="1"/>
  <c r="B1427" i="4"/>
  <c r="C1427" i="4" s="1"/>
  <c r="Q1426" i="4"/>
  <c r="H1426" i="4"/>
  <c r="I1426" i="4" s="1"/>
  <c r="F1426" i="4"/>
  <c r="G1426" i="4" s="1"/>
  <c r="D1426" i="4"/>
  <c r="E1426" i="4" s="1"/>
  <c r="B1426" i="4"/>
  <c r="C1426" i="4" s="1"/>
  <c r="Q1425" i="4"/>
  <c r="H1425" i="4"/>
  <c r="I1425" i="4" s="1"/>
  <c r="F1425" i="4"/>
  <c r="G1425" i="4" s="1"/>
  <c r="E1425" i="4"/>
  <c r="D1425" i="4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F1423" i="4"/>
  <c r="G1423" i="4" s="1"/>
  <c r="D1423" i="4"/>
  <c r="E1423" i="4" s="1"/>
  <c r="B1423" i="4"/>
  <c r="C1423" i="4" s="1"/>
  <c r="Q1422" i="4"/>
  <c r="H1422" i="4"/>
  <c r="I1422" i="4" s="1"/>
  <c r="F1422" i="4"/>
  <c r="G1422" i="4" s="1"/>
  <c r="D1422" i="4"/>
  <c r="E1422" i="4" s="1"/>
  <c r="B1422" i="4"/>
  <c r="C1422" i="4" s="1"/>
  <c r="Q1421" i="4"/>
  <c r="H1421" i="4"/>
  <c r="I1421" i="4" s="1"/>
  <c r="F1421" i="4"/>
  <c r="G1421" i="4" s="1"/>
  <c r="D1421" i="4"/>
  <c r="E1421" i="4" s="1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F1419" i="4"/>
  <c r="G1419" i="4" s="1"/>
  <c r="D1419" i="4"/>
  <c r="E1419" i="4" s="1"/>
  <c r="B1419" i="4"/>
  <c r="C1419" i="4" s="1"/>
  <c r="Q1418" i="4"/>
  <c r="H1418" i="4"/>
  <c r="I1418" i="4" s="1"/>
  <c r="F1418" i="4"/>
  <c r="G1418" i="4" s="1"/>
  <c r="D1418" i="4"/>
  <c r="E1418" i="4" s="1"/>
  <c r="B1418" i="4"/>
  <c r="C1418" i="4" s="1"/>
  <c r="Q1417" i="4"/>
  <c r="H1417" i="4"/>
  <c r="I1417" i="4" s="1"/>
  <c r="F1417" i="4"/>
  <c r="G1417" i="4" s="1"/>
  <c r="D1417" i="4"/>
  <c r="E1417" i="4" s="1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F1415" i="4"/>
  <c r="G1415" i="4" s="1"/>
  <c r="D1415" i="4"/>
  <c r="E1415" i="4" s="1"/>
  <c r="B1415" i="4"/>
  <c r="C1415" i="4" s="1"/>
  <c r="Q1414" i="4"/>
  <c r="H1414" i="4"/>
  <c r="I1414" i="4" s="1"/>
  <c r="F1414" i="4"/>
  <c r="G1414" i="4" s="1"/>
  <c r="D1414" i="4"/>
  <c r="E1414" i="4" s="1"/>
  <c r="B1414" i="4"/>
  <c r="C1414" i="4" s="1"/>
  <c r="Q1413" i="4"/>
  <c r="H1413" i="4"/>
  <c r="I1413" i="4" s="1"/>
  <c r="F1413" i="4"/>
  <c r="G1413" i="4" s="1"/>
  <c r="D1413" i="4"/>
  <c r="E1413" i="4" s="1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F1411" i="4"/>
  <c r="G1411" i="4" s="1"/>
  <c r="D1411" i="4"/>
  <c r="E1411" i="4" s="1"/>
  <c r="B1411" i="4"/>
  <c r="C1411" i="4" s="1"/>
  <c r="Q1410" i="4"/>
  <c r="H1410" i="4"/>
  <c r="I1410" i="4" s="1"/>
  <c r="F1410" i="4"/>
  <c r="G1410" i="4" s="1"/>
  <c r="D1410" i="4"/>
  <c r="E1410" i="4" s="1"/>
  <c r="B1410" i="4"/>
  <c r="C1410" i="4" s="1"/>
  <c r="Q1409" i="4"/>
  <c r="H1409" i="4"/>
  <c r="I1409" i="4" s="1"/>
  <c r="F1409" i="4"/>
  <c r="G1409" i="4" s="1"/>
  <c r="D1409" i="4"/>
  <c r="E1409" i="4" s="1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F1407" i="4"/>
  <c r="G1407" i="4" s="1"/>
  <c r="D1407" i="4"/>
  <c r="E1407" i="4" s="1"/>
  <c r="B1407" i="4"/>
  <c r="C1407" i="4" s="1"/>
  <c r="Q1406" i="4"/>
  <c r="H1406" i="4"/>
  <c r="I1406" i="4" s="1"/>
  <c r="F1406" i="4"/>
  <c r="G1406" i="4" s="1"/>
  <c r="D1406" i="4"/>
  <c r="E1406" i="4" s="1"/>
  <c r="B1406" i="4"/>
  <c r="C1406" i="4" s="1"/>
  <c r="Q1405" i="4"/>
  <c r="H1405" i="4"/>
  <c r="I1405" i="4" s="1"/>
  <c r="F1405" i="4"/>
  <c r="G1405" i="4" s="1"/>
  <c r="D1405" i="4"/>
  <c r="E1405" i="4" s="1"/>
  <c r="B1405" i="4"/>
  <c r="C1405" i="4" s="1"/>
  <c r="Q1404" i="4"/>
  <c r="H1404" i="4"/>
  <c r="I1404" i="4" s="1"/>
  <c r="F1404" i="4"/>
  <c r="G1404" i="4" s="1"/>
  <c r="D1404" i="4"/>
  <c r="E1404" i="4" s="1"/>
  <c r="B1404" i="4"/>
  <c r="C1404" i="4" s="1"/>
  <c r="Q1403" i="4"/>
  <c r="H1403" i="4"/>
  <c r="I1403" i="4" s="1"/>
  <c r="F1403" i="4"/>
  <c r="G1403" i="4" s="1"/>
  <c r="D1403" i="4"/>
  <c r="E1403" i="4" s="1"/>
  <c r="B1403" i="4"/>
  <c r="C1403" i="4" s="1"/>
  <c r="Q1402" i="4"/>
  <c r="H1402" i="4"/>
  <c r="I1402" i="4" s="1"/>
  <c r="F1402" i="4"/>
  <c r="G1402" i="4" s="1"/>
  <c r="D1402" i="4"/>
  <c r="E1402" i="4" s="1"/>
  <c r="B1402" i="4"/>
  <c r="C1402" i="4" s="1"/>
  <c r="Q1401" i="4"/>
  <c r="H1401" i="4"/>
  <c r="I1401" i="4" s="1"/>
  <c r="F1401" i="4"/>
  <c r="G1401" i="4" s="1"/>
  <c r="D1401" i="4"/>
  <c r="E1401" i="4" s="1"/>
  <c r="B1401" i="4"/>
  <c r="C1401" i="4" s="1"/>
  <c r="Q1400" i="4"/>
  <c r="H1400" i="4"/>
  <c r="I1400" i="4" s="1"/>
  <c r="F1400" i="4"/>
  <c r="G1400" i="4" s="1"/>
  <c r="D1400" i="4"/>
  <c r="E1400" i="4" s="1"/>
  <c r="B1400" i="4"/>
  <c r="C1400" i="4" s="1"/>
  <c r="Q1399" i="4"/>
  <c r="H1399" i="4"/>
  <c r="I1399" i="4" s="1"/>
  <c r="F1399" i="4"/>
  <c r="G1399" i="4" s="1"/>
  <c r="D1399" i="4"/>
  <c r="E1399" i="4" s="1"/>
  <c r="B1399" i="4"/>
  <c r="C1399" i="4" s="1"/>
  <c r="Q1398" i="4"/>
  <c r="H1398" i="4"/>
  <c r="I1398" i="4" s="1"/>
  <c r="F1398" i="4"/>
  <c r="G1398" i="4" s="1"/>
  <c r="D1398" i="4"/>
  <c r="E1398" i="4" s="1"/>
  <c r="B1398" i="4"/>
  <c r="C1398" i="4" s="1"/>
  <c r="Q1397" i="4"/>
  <c r="H1397" i="4"/>
  <c r="I1397" i="4" s="1"/>
  <c r="F1397" i="4"/>
  <c r="G1397" i="4" s="1"/>
  <c r="D1397" i="4"/>
  <c r="E1397" i="4" s="1"/>
  <c r="B1397" i="4"/>
  <c r="C1397" i="4" s="1"/>
  <c r="Q1396" i="4"/>
  <c r="H1396" i="4"/>
  <c r="I1396" i="4" s="1"/>
  <c r="F1396" i="4"/>
  <c r="G1396" i="4" s="1"/>
  <c r="D1396" i="4"/>
  <c r="E1396" i="4" s="1"/>
  <c r="B1396" i="4"/>
  <c r="C1396" i="4" s="1"/>
  <c r="Q1395" i="4"/>
  <c r="H1395" i="4"/>
  <c r="I1395" i="4" s="1"/>
  <c r="F1395" i="4"/>
  <c r="G1395" i="4" s="1"/>
  <c r="D1395" i="4"/>
  <c r="E1395" i="4" s="1"/>
  <c r="B1395" i="4"/>
  <c r="C1395" i="4" s="1"/>
  <c r="Q1394" i="4"/>
  <c r="H1394" i="4"/>
  <c r="I1394" i="4" s="1"/>
  <c r="F1394" i="4"/>
  <c r="G1394" i="4" s="1"/>
  <c r="D1394" i="4"/>
  <c r="E1394" i="4" s="1"/>
  <c r="B1394" i="4"/>
  <c r="C1394" i="4" s="1"/>
  <c r="Q1393" i="4"/>
  <c r="H1393" i="4"/>
  <c r="I1393" i="4" s="1"/>
  <c r="F1393" i="4"/>
  <c r="G1393" i="4" s="1"/>
  <c r="D1393" i="4"/>
  <c r="E1393" i="4" s="1"/>
  <c r="B1393" i="4"/>
  <c r="C1393" i="4" s="1"/>
  <c r="Q1392" i="4"/>
  <c r="H1392" i="4"/>
  <c r="I1392" i="4" s="1"/>
  <c r="F1392" i="4"/>
  <c r="G1392" i="4" s="1"/>
  <c r="D1392" i="4"/>
  <c r="E1392" i="4" s="1"/>
  <c r="B1392" i="4"/>
  <c r="C1392" i="4" s="1"/>
  <c r="Q1391" i="4"/>
  <c r="H1391" i="4"/>
  <c r="I1391" i="4" s="1"/>
  <c r="F1391" i="4"/>
  <c r="G1391" i="4" s="1"/>
  <c r="D1391" i="4"/>
  <c r="E1391" i="4" s="1"/>
  <c r="B1391" i="4"/>
  <c r="C1391" i="4" s="1"/>
  <c r="Q1390" i="4"/>
  <c r="H1390" i="4"/>
  <c r="I1390" i="4" s="1"/>
  <c r="F1390" i="4"/>
  <c r="G1390" i="4" s="1"/>
  <c r="D1390" i="4"/>
  <c r="E1390" i="4" s="1"/>
  <c r="B1390" i="4"/>
  <c r="C1390" i="4" s="1"/>
  <c r="Q1389" i="4"/>
  <c r="H1389" i="4"/>
  <c r="I1389" i="4" s="1"/>
  <c r="F1389" i="4"/>
  <c r="G1389" i="4" s="1"/>
  <c r="D1389" i="4"/>
  <c r="E1389" i="4" s="1"/>
  <c r="B1389" i="4"/>
  <c r="C1389" i="4" s="1"/>
  <c r="Q1388" i="4"/>
  <c r="H1388" i="4"/>
  <c r="I1388" i="4" s="1"/>
  <c r="F1388" i="4"/>
  <c r="G1388" i="4" s="1"/>
  <c r="D1388" i="4"/>
  <c r="E1388" i="4" s="1"/>
  <c r="B1388" i="4"/>
  <c r="C1388" i="4" s="1"/>
  <c r="Q1387" i="4"/>
  <c r="H1387" i="4"/>
  <c r="I1387" i="4" s="1"/>
  <c r="F1387" i="4"/>
  <c r="G1387" i="4" s="1"/>
  <c r="D1387" i="4"/>
  <c r="E1387" i="4" s="1"/>
  <c r="B1387" i="4"/>
  <c r="C1387" i="4" s="1"/>
  <c r="Q1386" i="4"/>
  <c r="H1386" i="4"/>
  <c r="I1386" i="4" s="1"/>
  <c r="F1386" i="4"/>
  <c r="G1386" i="4" s="1"/>
  <c r="D1386" i="4"/>
  <c r="E1386" i="4" s="1"/>
  <c r="B1386" i="4"/>
  <c r="C1386" i="4" s="1"/>
  <c r="Q1385" i="4"/>
  <c r="H1385" i="4"/>
  <c r="I1385" i="4" s="1"/>
  <c r="F1385" i="4"/>
  <c r="G1385" i="4" s="1"/>
  <c r="D1385" i="4"/>
  <c r="E1385" i="4" s="1"/>
  <c r="B1385" i="4"/>
  <c r="C1385" i="4" s="1"/>
  <c r="Q1384" i="4"/>
  <c r="H1384" i="4"/>
  <c r="I1384" i="4" s="1"/>
  <c r="F1384" i="4"/>
  <c r="G1384" i="4" s="1"/>
  <c r="D1384" i="4"/>
  <c r="E1384" i="4" s="1"/>
  <c r="B1384" i="4"/>
  <c r="C1384" i="4" s="1"/>
  <c r="Q1383" i="4"/>
  <c r="H1383" i="4"/>
  <c r="I1383" i="4" s="1"/>
  <c r="F1383" i="4"/>
  <c r="G1383" i="4" s="1"/>
  <c r="D1383" i="4"/>
  <c r="E1383" i="4" s="1"/>
  <c r="B1383" i="4"/>
  <c r="C1383" i="4" s="1"/>
  <c r="Q1382" i="4"/>
  <c r="H1382" i="4"/>
  <c r="I1382" i="4" s="1"/>
  <c r="F1382" i="4"/>
  <c r="G1382" i="4" s="1"/>
  <c r="D1382" i="4"/>
  <c r="E1382" i="4" s="1"/>
  <c r="B1382" i="4"/>
  <c r="C1382" i="4" s="1"/>
  <c r="Q1381" i="4"/>
  <c r="H1381" i="4"/>
  <c r="I1381" i="4" s="1"/>
  <c r="F1381" i="4"/>
  <c r="G1381" i="4" s="1"/>
  <c r="D1381" i="4"/>
  <c r="E1381" i="4" s="1"/>
  <c r="B1381" i="4"/>
  <c r="C1381" i="4" s="1"/>
  <c r="Q1380" i="4"/>
  <c r="H1380" i="4"/>
  <c r="I1380" i="4" s="1"/>
  <c r="F1380" i="4"/>
  <c r="G1380" i="4" s="1"/>
  <c r="D1380" i="4"/>
  <c r="E1380" i="4" s="1"/>
  <c r="B1380" i="4"/>
  <c r="C1380" i="4" s="1"/>
  <c r="Q1379" i="4"/>
  <c r="H1379" i="4"/>
  <c r="I1379" i="4" s="1"/>
  <c r="F1379" i="4"/>
  <c r="G1379" i="4" s="1"/>
  <c r="D1379" i="4"/>
  <c r="E1379" i="4" s="1"/>
  <c r="B1379" i="4"/>
  <c r="C1379" i="4" s="1"/>
  <c r="Q1378" i="4"/>
  <c r="H1378" i="4"/>
  <c r="I1378" i="4" s="1"/>
  <c r="F1378" i="4"/>
  <c r="G1378" i="4" s="1"/>
  <c r="D1378" i="4"/>
  <c r="E1378" i="4" s="1"/>
  <c r="B1378" i="4"/>
  <c r="C1378" i="4" s="1"/>
  <c r="Q1377" i="4"/>
  <c r="H1377" i="4"/>
  <c r="I1377" i="4" s="1"/>
  <c r="F1377" i="4"/>
  <c r="G1377" i="4" s="1"/>
  <c r="D1377" i="4"/>
  <c r="E1377" i="4" s="1"/>
  <c r="B1377" i="4"/>
  <c r="C1377" i="4" s="1"/>
  <c r="Q1376" i="4"/>
  <c r="H1376" i="4"/>
  <c r="I1376" i="4" s="1"/>
  <c r="F1376" i="4"/>
  <c r="G1376" i="4" s="1"/>
  <c r="D1376" i="4"/>
  <c r="E1376" i="4" s="1"/>
  <c r="B1376" i="4"/>
  <c r="C1376" i="4" s="1"/>
  <c r="Q1375" i="4"/>
  <c r="H1375" i="4"/>
  <c r="I1375" i="4" s="1"/>
  <c r="F1375" i="4"/>
  <c r="G1375" i="4" s="1"/>
  <c r="D1375" i="4"/>
  <c r="E1375" i="4" s="1"/>
  <c r="B1375" i="4"/>
  <c r="C1375" i="4" s="1"/>
  <c r="Q1374" i="4"/>
  <c r="H1374" i="4"/>
  <c r="I1374" i="4" s="1"/>
  <c r="F1374" i="4"/>
  <c r="G1374" i="4" s="1"/>
  <c r="D1374" i="4"/>
  <c r="E1374" i="4" s="1"/>
  <c r="B1374" i="4"/>
  <c r="C1374" i="4" s="1"/>
  <c r="Q1373" i="4"/>
  <c r="H1373" i="4"/>
  <c r="I1373" i="4" s="1"/>
  <c r="F1373" i="4"/>
  <c r="G1373" i="4" s="1"/>
  <c r="D1373" i="4"/>
  <c r="E1373" i="4" s="1"/>
  <c r="B1373" i="4"/>
  <c r="C1373" i="4" s="1"/>
  <c r="Q1372" i="4"/>
  <c r="H1372" i="4"/>
  <c r="I1372" i="4" s="1"/>
  <c r="F1372" i="4"/>
  <c r="G1372" i="4" s="1"/>
  <c r="D1372" i="4"/>
  <c r="E1372" i="4" s="1"/>
  <c r="B1372" i="4"/>
  <c r="C1372" i="4" s="1"/>
  <c r="Q1371" i="4"/>
  <c r="H1371" i="4"/>
  <c r="I1371" i="4" s="1"/>
  <c r="F1371" i="4"/>
  <c r="G1371" i="4" s="1"/>
  <c r="D1371" i="4"/>
  <c r="E1371" i="4" s="1"/>
  <c r="B1371" i="4"/>
  <c r="C1371" i="4" s="1"/>
  <c r="Q1370" i="4"/>
  <c r="H1370" i="4"/>
  <c r="I1370" i="4" s="1"/>
  <c r="F1370" i="4"/>
  <c r="G1370" i="4" s="1"/>
  <c r="D1370" i="4"/>
  <c r="E1370" i="4" s="1"/>
  <c r="B1370" i="4"/>
  <c r="C1370" i="4" s="1"/>
  <c r="Q1369" i="4"/>
  <c r="H1369" i="4"/>
  <c r="I1369" i="4" s="1"/>
  <c r="F1369" i="4"/>
  <c r="G1369" i="4" s="1"/>
  <c r="D1369" i="4"/>
  <c r="E1369" i="4" s="1"/>
  <c r="B1369" i="4"/>
  <c r="C1369" i="4" s="1"/>
  <c r="Q1368" i="4"/>
  <c r="H1368" i="4"/>
  <c r="I1368" i="4" s="1"/>
  <c r="F1368" i="4"/>
  <c r="G1368" i="4" s="1"/>
  <c r="D1368" i="4"/>
  <c r="E1368" i="4" s="1"/>
  <c r="B1368" i="4"/>
  <c r="C1368" i="4" s="1"/>
  <c r="Q1367" i="4"/>
  <c r="H1367" i="4"/>
  <c r="I1367" i="4" s="1"/>
  <c r="F1367" i="4"/>
  <c r="G1367" i="4" s="1"/>
  <c r="D1367" i="4"/>
  <c r="E1367" i="4" s="1"/>
  <c r="B1367" i="4"/>
  <c r="C1367" i="4" s="1"/>
  <c r="Q1366" i="4"/>
  <c r="H1366" i="4"/>
  <c r="I1366" i="4" s="1"/>
  <c r="F1366" i="4"/>
  <c r="G1366" i="4" s="1"/>
  <c r="D1366" i="4"/>
  <c r="E1366" i="4" s="1"/>
  <c r="B1366" i="4"/>
  <c r="C1366" i="4" s="1"/>
  <c r="Q1365" i="4"/>
  <c r="H1365" i="4"/>
  <c r="I1365" i="4" s="1"/>
  <c r="F1365" i="4"/>
  <c r="G1365" i="4" s="1"/>
  <c r="D1365" i="4"/>
  <c r="E1365" i="4" s="1"/>
  <c r="B1365" i="4"/>
  <c r="C1365" i="4" s="1"/>
  <c r="Q1364" i="4"/>
  <c r="H1364" i="4"/>
  <c r="I1364" i="4" s="1"/>
  <c r="F1364" i="4"/>
  <c r="G1364" i="4" s="1"/>
  <c r="D1364" i="4"/>
  <c r="E1364" i="4" s="1"/>
  <c r="B1364" i="4"/>
  <c r="C1364" i="4" s="1"/>
  <c r="Q1363" i="4"/>
  <c r="H1363" i="4"/>
  <c r="I1363" i="4" s="1"/>
  <c r="F1363" i="4"/>
  <c r="G1363" i="4" s="1"/>
  <c r="D1363" i="4"/>
  <c r="E1363" i="4" s="1"/>
  <c r="B1363" i="4"/>
  <c r="C1363" i="4" s="1"/>
  <c r="Q1362" i="4"/>
  <c r="H1362" i="4"/>
  <c r="I1362" i="4" s="1"/>
  <c r="F1362" i="4"/>
  <c r="G1362" i="4" s="1"/>
  <c r="D1362" i="4"/>
  <c r="E1362" i="4" s="1"/>
  <c r="B1362" i="4"/>
  <c r="C1362" i="4" s="1"/>
  <c r="Q1361" i="4"/>
  <c r="H1361" i="4"/>
  <c r="I1361" i="4" s="1"/>
  <c r="F1361" i="4"/>
  <c r="G1361" i="4" s="1"/>
  <c r="D1361" i="4"/>
  <c r="E1361" i="4" s="1"/>
  <c r="B1361" i="4"/>
  <c r="C1361" i="4" s="1"/>
  <c r="Q1360" i="4"/>
  <c r="H1360" i="4"/>
  <c r="I1360" i="4" s="1"/>
  <c r="F1360" i="4"/>
  <c r="G1360" i="4" s="1"/>
  <c r="D1360" i="4"/>
  <c r="E1360" i="4" s="1"/>
  <c r="B1360" i="4"/>
  <c r="C1360" i="4" s="1"/>
  <c r="Q1359" i="4"/>
  <c r="H1359" i="4"/>
  <c r="I1359" i="4" s="1"/>
  <c r="F1359" i="4"/>
  <c r="G1359" i="4" s="1"/>
  <c r="D1359" i="4"/>
  <c r="E1359" i="4" s="1"/>
  <c r="B1359" i="4"/>
  <c r="C1359" i="4" s="1"/>
  <c r="Q1358" i="4"/>
  <c r="H1358" i="4"/>
  <c r="I1358" i="4" s="1"/>
  <c r="F1358" i="4"/>
  <c r="G1358" i="4" s="1"/>
  <c r="D1358" i="4"/>
  <c r="E1358" i="4" s="1"/>
  <c r="B1358" i="4"/>
  <c r="C1358" i="4" s="1"/>
  <c r="Q1357" i="4"/>
  <c r="H1357" i="4"/>
  <c r="I1357" i="4" s="1"/>
  <c r="F1357" i="4"/>
  <c r="G1357" i="4" s="1"/>
  <c r="D1357" i="4"/>
  <c r="E1357" i="4" s="1"/>
  <c r="B1357" i="4"/>
  <c r="C1357" i="4" s="1"/>
  <c r="Q1356" i="4"/>
  <c r="H1356" i="4"/>
  <c r="I1356" i="4" s="1"/>
  <c r="F1356" i="4"/>
  <c r="G1356" i="4" s="1"/>
  <c r="D1356" i="4"/>
  <c r="E1356" i="4" s="1"/>
  <c r="B1356" i="4"/>
  <c r="C1356" i="4" s="1"/>
  <c r="Q1355" i="4"/>
  <c r="H1355" i="4"/>
  <c r="I1355" i="4" s="1"/>
  <c r="F1355" i="4"/>
  <c r="G1355" i="4" s="1"/>
  <c r="D1355" i="4"/>
  <c r="E1355" i="4" s="1"/>
  <c r="B1355" i="4"/>
  <c r="C1355" i="4" s="1"/>
  <c r="Q1354" i="4"/>
  <c r="H1354" i="4"/>
  <c r="I1354" i="4" s="1"/>
  <c r="F1354" i="4"/>
  <c r="G1354" i="4" s="1"/>
  <c r="D1354" i="4"/>
  <c r="E1354" i="4" s="1"/>
  <c r="B1354" i="4"/>
  <c r="C1354" i="4" s="1"/>
  <c r="Q1353" i="4"/>
  <c r="H1353" i="4"/>
  <c r="I1353" i="4" s="1"/>
  <c r="F1353" i="4"/>
  <c r="G1353" i="4" s="1"/>
  <c r="D1353" i="4"/>
  <c r="E1353" i="4" s="1"/>
  <c r="B1353" i="4"/>
  <c r="C1353" i="4" s="1"/>
  <c r="Q1352" i="4"/>
  <c r="H1352" i="4"/>
  <c r="I1352" i="4" s="1"/>
  <c r="F1352" i="4"/>
  <c r="G1352" i="4" s="1"/>
  <c r="D1352" i="4"/>
  <c r="E1352" i="4" s="1"/>
  <c r="B1352" i="4"/>
  <c r="C1352" i="4" s="1"/>
  <c r="Q1351" i="4"/>
  <c r="H1351" i="4"/>
  <c r="I1351" i="4" s="1"/>
  <c r="F1351" i="4"/>
  <c r="G1351" i="4" s="1"/>
  <c r="D1351" i="4"/>
  <c r="E1351" i="4" s="1"/>
  <c r="B1351" i="4"/>
  <c r="C1351" i="4" s="1"/>
  <c r="Q1350" i="4"/>
  <c r="H1350" i="4"/>
  <c r="I1350" i="4" s="1"/>
  <c r="F1350" i="4"/>
  <c r="G1350" i="4" s="1"/>
  <c r="D1350" i="4"/>
  <c r="E1350" i="4" s="1"/>
  <c r="B1350" i="4"/>
  <c r="C1350" i="4" s="1"/>
  <c r="Q1349" i="4"/>
  <c r="H1349" i="4"/>
  <c r="I1349" i="4" s="1"/>
  <c r="F1349" i="4"/>
  <c r="G1349" i="4" s="1"/>
  <c r="D1349" i="4"/>
  <c r="E1349" i="4" s="1"/>
  <c r="B1349" i="4"/>
  <c r="C1349" i="4" s="1"/>
  <c r="Q1348" i="4"/>
  <c r="H1348" i="4"/>
  <c r="I1348" i="4" s="1"/>
  <c r="F1348" i="4"/>
  <c r="G1348" i="4" s="1"/>
  <c r="D1348" i="4"/>
  <c r="E1348" i="4" s="1"/>
  <c r="B1348" i="4"/>
  <c r="C1348" i="4" s="1"/>
  <c r="Q1347" i="4"/>
  <c r="H1347" i="4"/>
  <c r="I1347" i="4" s="1"/>
  <c r="F1347" i="4"/>
  <c r="G1347" i="4" s="1"/>
  <c r="D1347" i="4"/>
  <c r="E1347" i="4" s="1"/>
  <c r="B1347" i="4"/>
  <c r="C1347" i="4" s="1"/>
  <c r="Q1346" i="4"/>
  <c r="H1346" i="4"/>
  <c r="I1346" i="4" s="1"/>
  <c r="F1346" i="4"/>
  <c r="G1346" i="4" s="1"/>
  <c r="D1346" i="4"/>
  <c r="E1346" i="4" s="1"/>
  <c r="B1346" i="4"/>
  <c r="C1346" i="4" s="1"/>
  <c r="Q1345" i="4"/>
  <c r="H1345" i="4"/>
  <c r="I1345" i="4" s="1"/>
  <c r="F1345" i="4"/>
  <c r="G1345" i="4" s="1"/>
  <c r="D1345" i="4"/>
  <c r="E1345" i="4" s="1"/>
  <c r="B1345" i="4"/>
  <c r="C1345" i="4" s="1"/>
  <c r="Q1344" i="4"/>
  <c r="H1344" i="4"/>
  <c r="I1344" i="4" s="1"/>
  <c r="F1344" i="4"/>
  <c r="G1344" i="4" s="1"/>
  <c r="D1344" i="4"/>
  <c r="E1344" i="4" s="1"/>
  <c r="B1344" i="4"/>
  <c r="C1344" i="4" s="1"/>
  <c r="Q1343" i="4"/>
  <c r="H1343" i="4"/>
  <c r="I1343" i="4" s="1"/>
  <c r="F1343" i="4"/>
  <c r="G1343" i="4" s="1"/>
  <c r="D1343" i="4"/>
  <c r="E1343" i="4" s="1"/>
  <c r="B1343" i="4"/>
  <c r="C1343" i="4" s="1"/>
  <c r="Q1342" i="4"/>
  <c r="H1342" i="4"/>
  <c r="I1342" i="4" s="1"/>
  <c r="F1342" i="4"/>
  <c r="G1342" i="4" s="1"/>
  <c r="D1342" i="4"/>
  <c r="E1342" i="4" s="1"/>
  <c r="B1342" i="4"/>
  <c r="C1342" i="4" s="1"/>
  <c r="Q1341" i="4"/>
  <c r="H1341" i="4"/>
  <c r="I1341" i="4" s="1"/>
  <c r="F1341" i="4"/>
  <c r="G1341" i="4" s="1"/>
  <c r="D1341" i="4"/>
  <c r="E1341" i="4" s="1"/>
  <c r="B1341" i="4"/>
  <c r="C1341" i="4" s="1"/>
  <c r="Q1340" i="4"/>
  <c r="H1340" i="4"/>
  <c r="I1340" i="4" s="1"/>
  <c r="F1340" i="4"/>
  <c r="G1340" i="4" s="1"/>
  <c r="D1340" i="4"/>
  <c r="E1340" i="4" s="1"/>
  <c r="B1340" i="4"/>
  <c r="C1340" i="4" s="1"/>
  <c r="Q1339" i="4"/>
  <c r="H1339" i="4"/>
  <c r="I1339" i="4" s="1"/>
  <c r="F1339" i="4"/>
  <c r="G1339" i="4" s="1"/>
  <c r="D1339" i="4"/>
  <c r="E1339" i="4" s="1"/>
  <c r="B1339" i="4"/>
  <c r="C1339" i="4" s="1"/>
  <c r="Q1338" i="4"/>
  <c r="H1338" i="4"/>
  <c r="I1338" i="4" s="1"/>
  <c r="F1338" i="4"/>
  <c r="G1338" i="4" s="1"/>
  <c r="D1338" i="4"/>
  <c r="E1338" i="4" s="1"/>
  <c r="B1338" i="4"/>
  <c r="C1338" i="4" s="1"/>
  <c r="Q1337" i="4"/>
  <c r="H1337" i="4"/>
  <c r="I1337" i="4" s="1"/>
  <c r="F1337" i="4"/>
  <c r="G1337" i="4" s="1"/>
  <c r="D1337" i="4"/>
  <c r="E1337" i="4" s="1"/>
  <c r="B1337" i="4"/>
  <c r="C1337" i="4" s="1"/>
  <c r="Q1336" i="4"/>
  <c r="H1336" i="4"/>
  <c r="I1336" i="4" s="1"/>
  <c r="F1336" i="4"/>
  <c r="G1336" i="4" s="1"/>
  <c r="D1336" i="4"/>
  <c r="E1336" i="4" s="1"/>
  <c r="B1336" i="4"/>
  <c r="C1336" i="4" s="1"/>
  <c r="Q1335" i="4"/>
  <c r="H1335" i="4"/>
  <c r="I1335" i="4" s="1"/>
  <c r="F1335" i="4"/>
  <c r="G1335" i="4" s="1"/>
  <c r="D1335" i="4"/>
  <c r="E1335" i="4" s="1"/>
  <c r="B1335" i="4"/>
  <c r="C1335" i="4" s="1"/>
  <c r="Q1334" i="4"/>
  <c r="H1334" i="4"/>
  <c r="I1334" i="4" s="1"/>
  <c r="F1334" i="4"/>
  <c r="G1334" i="4" s="1"/>
  <c r="D1334" i="4"/>
  <c r="E1334" i="4" s="1"/>
  <c r="B1334" i="4"/>
  <c r="C1334" i="4" s="1"/>
  <c r="Q1333" i="4"/>
  <c r="H1333" i="4"/>
  <c r="I1333" i="4" s="1"/>
  <c r="F1333" i="4"/>
  <c r="G1333" i="4" s="1"/>
  <c r="E1333" i="4"/>
  <c r="D1333" i="4"/>
  <c r="B1333" i="4"/>
  <c r="C1333" i="4" s="1"/>
  <c r="Q1332" i="4"/>
  <c r="H1332" i="4"/>
  <c r="I1332" i="4" s="1"/>
  <c r="F1332" i="4"/>
  <c r="G1332" i="4" s="1"/>
  <c r="D1332" i="4"/>
  <c r="E1332" i="4" s="1"/>
  <c r="B1332" i="4"/>
  <c r="C1332" i="4" s="1"/>
  <c r="Q1331" i="4"/>
  <c r="H1331" i="4"/>
  <c r="I1331" i="4" s="1"/>
  <c r="F1331" i="4"/>
  <c r="G1331" i="4" s="1"/>
  <c r="D1331" i="4"/>
  <c r="E1331" i="4" s="1"/>
  <c r="B1331" i="4"/>
  <c r="C1331" i="4" s="1"/>
  <c r="Q1330" i="4"/>
  <c r="H1330" i="4"/>
  <c r="I1330" i="4" s="1"/>
  <c r="F1330" i="4"/>
  <c r="G1330" i="4" s="1"/>
  <c r="D1330" i="4"/>
  <c r="E1330" i="4" s="1"/>
  <c r="B1330" i="4"/>
  <c r="C1330" i="4" s="1"/>
  <c r="Q1329" i="4"/>
  <c r="H1329" i="4"/>
  <c r="I1329" i="4" s="1"/>
  <c r="F1329" i="4"/>
  <c r="G1329" i="4" s="1"/>
  <c r="D1329" i="4"/>
  <c r="E1329" i="4" s="1"/>
  <c r="B1329" i="4"/>
  <c r="C1329" i="4" s="1"/>
  <c r="Q1328" i="4"/>
  <c r="H1328" i="4"/>
  <c r="I1328" i="4" s="1"/>
  <c r="F1328" i="4"/>
  <c r="G1328" i="4" s="1"/>
  <c r="D1328" i="4"/>
  <c r="E1328" i="4" s="1"/>
  <c r="B1328" i="4"/>
  <c r="C1328" i="4" s="1"/>
  <c r="Q1327" i="4"/>
  <c r="H1327" i="4"/>
  <c r="I1327" i="4" s="1"/>
  <c r="F1327" i="4"/>
  <c r="G1327" i="4" s="1"/>
  <c r="D1327" i="4"/>
  <c r="E1327" i="4" s="1"/>
  <c r="B1327" i="4"/>
  <c r="C1327" i="4" s="1"/>
  <c r="Q1326" i="4"/>
  <c r="H1326" i="4"/>
  <c r="I1326" i="4" s="1"/>
  <c r="F1326" i="4"/>
  <c r="G1326" i="4" s="1"/>
  <c r="D1326" i="4"/>
  <c r="E1326" i="4" s="1"/>
  <c r="B1326" i="4"/>
  <c r="C1326" i="4" s="1"/>
  <c r="Q1325" i="4"/>
  <c r="H1325" i="4"/>
  <c r="I1325" i="4" s="1"/>
  <c r="F1325" i="4"/>
  <c r="G1325" i="4" s="1"/>
  <c r="E1325" i="4"/>
  <c r="D1325" i="4"/>
  <c r="B1325" i="4"/>
  <c r="C1325" i="4" s="1"/>
  <c r="Q1324" i="4"/>
  <c r="H1324" i="4"/>
  <c r="I1324" i="4" s="1"/>
  <c r="F1324" i="4"/>
  <c r="G1324" i="4" s="1"/>
  <c r="D1324" i="4"/>
  <c r="E1324" i="4" s="1"/>
  <c r="B1324" i="4"/>
  <c r="C1324" i="4" s="1"/>
  <c r="Q1323" i="4"/>
  <c r="H1323" i="4"/>
  <c r="I1323" i="4" s="1"/>
  <c r="F1323" i="4"/>
  <c r="G1323" i="4" s="1"/>
  <c r="D1323" i="4"/>
  <c r="E1323" i="4" s="1"/>
  <c r="B1323" i="4"/>
  <c r="C1323" i="4" s="1"/>
  <c r="Q1322" i="4"/>
  <c r="H1322" i="4"/>
  <c r="I1322" i="4" s="1"/>
  <c r="F1322" i="4"/>
  <c r="G1322" i="4" s="1"/>
  <c r="D1322" i="4"/>
  <c r="E1322" i="4" s="1"/>
  <c r="B1322" i="4"/>
  <c r="C1322" i="4" s="1"/>
  <c r="Q1321" i="4"/>
  <c r="H1321" i="4"/>
  <c r="I1321" i="4" s="1"/>
  <c r="F1321" i="4"/>
  <c r="G1321" i="4" s="1"/>
  <c r="D1321" i="4"/>
  <c r="E1321" i="4" s="1"/>
  <c r="B1321" i="4"/>
  <c r="C1321" i="4" s="1"/>
  <c r="Q1320" i="4"/>
  <c r="H1320" i="4"/>
  <c r="I1320" i="4" s="1"/>
  <c r="F1320" i="4"/>
  <c r="G1320" i="4" s="1"/>
  <c r="D1320" i="4"/>
  <c r="E1320" i="4" s="1"/>
  <c r="B1320" i="4"/>
  <c r="C1320" i="4" s="1"/>
  <c r="Q1319" i="4"/>
  <c r="H1319" i="4"/>
  <c r="I1319" i="4" s="1"/>
  <c r="F1319" i="4"/>
  <c r="G1319" i="4" s="1"/>
  <c r="D1319" i="4"/>
  <c r="E1319" i="4" s="1"/>
  <c r="B1319" i="4"/>
  <c r="C1319" i="4" s="1"/>
  <c r="Q1318" i="4"/>
  <c r="H1318" i="4"/>
  <c r="I1318" i="4" s="1"/>
  <c r="F1318" i="4"/>
  <c r="G1318" i="4" s="1"/>
  <c r="D1318" i="4"/>
  <c r="E1318" i="4" s="1"/>
  <c r="B1318" i="4"/>
  <c r="C1318" i="4" s="1"/>
  <c r="Q1317" i="4"/>
  <c r="H1317" i="4"/>
  <c r="I1317" i="4" s="1"/>
  <c r="F1317" i="4"/>
  <c r="G1317" i="4" s="1"/>
  <c r="E1317" i="4"/>
  <c r="D1317" i="4"/>
  <c r="B1317" i="4"/>
  <c r="C1317" i="4" s="1"/>
  <c r="Q1316" i="4"/>
  <c r="H1316" i="4"/>
  <c r="I1316" i="4" s="1"/>
  <c r="F1316" i="4"/>
  <c r="G1316" i="4" s="1"/>
  <c r="D1316" i="4"/>
  <c r="E1316" i="4" s="1"/>
  <c r="B1316" i="4"/>
  <c r="C1316" i="4" s="1"/>
  <c r="Q1315" i="4"/>
  <c r="H1315" i="4"/>
  <c r="I1315" i="4" s="1"/>
  <c r="F1315" i="4"/>
  <c r="G1315" i="4" s="1"/>
  <c r="D1315" i="4"/>
  <c r="E1315" i="4" s="1"/>
  <c r="B1315" i="4"/>
  <c r="C1315" i="4" s="1"/>
  <c r="Q1314" i="4"/>
  <c r="H1314" i="4"/>
  <c r="I1314" i="4" s="1"/>
  <c r="F1314" i="4"/>
  <c r="G1314" i="4" s="1"/>
  <c r="D1314" i="4"/>
  <c r="E1314" i="4" s="1"/>
  <c r="B1314" i="4"/>
  <c r="C1314" i="4" s="1"/>
  <c r="Q1313" i="4"/>
  <c r="H1313" i="4"/>
  <c r="I1313" i="4" s="1"/>
  <c r="F1313" i="4"/>
  <c r="G1313" i="4" s="1"/>
  <c r="D1313" i="4"/>
  <c r="E1313" i="4" s="1"/>
  <c r="B1313" i="4"/>
  <c r="C1313" i="4" s="1"/>
  <c r="Q1312" i="4"/>
  <c r="H1312" i="4"/>
  <c r="I1312" i="4" s="1"/>
  <c r="F1312" i="4"/>
  <c r="G1312" i="4" s="1"/>
  <c r="D1312" i="4"/>
  <c r="E1312" i="4" s="1"/>
  <c r="B1312" i="4"/>
  <c r="C1312" i="4" s="1"/>
  <c r="Q1311" i="4"/>
  <c r="H1311" i="4"/>
  <c r="I1311" i="4" s="1"/>
  <c r="F1311" i="4"/>
  <c r="G1311" i="4" s="1"/>
  <c r="D1311" i="4"/>
  <c r="E1311" i="4" s="1"/>
  <c r="B1311" i="4"/>
  <c r="C1311" i="4" s="1"/>
  <c r="Q1310" i="4"/>
  <c r="H1310" i="4"/>
  <c r="I1310" i="4" s="1"/>
  <c r="F1310" i="4"/>
  <c r="G1310" i="4" s="1"/>
  <c r="D1310" i="4"/>
  <c r="E1310" i="4" s="1"/>
  <c r="B1310" i="4"/>
  <c r="C1310" i="4" s="1"/>
  <c r="Q1309" i="4"/>
  <c r="H1309" i="4"/>
  <c r="I1309" i="4" s="1"/>
  <c r="F1309" i="4"/>
  <c r="G1309" i="4" s="1"/>
  <c r="D1309" i="4"/>
  <c r="E1309" i="4" s="1"/>
  <c r="B1309" i="4"/>
  <c r="C1309" i="4" s="1"/>
  <c r="Q1308" i="4"/>
  <c r="H1308" i="4"/>
  <c r="I1308" i="4" s="1"/>
  <c r="F1308" i="4"/>
  <c r="G1308" i="4" s="1"/>
  <c r="D1308" i="4"/>
  <c r="E1308" i="4" s="1"/>
  <c r="B1308" i="4"/>
  <c r="C1308" i="4" s="1"/>
  <c r="Q1307" i="4"/>
  <c r="H1307" i="4"/>
  <c r="I1307" i="4" s="1"/>
  <c r="F1307" i="4"/>
  <c r="G1307" i="4" s="1"/>
  <c r="D1307" i="4"/>
  <c r="E1307" i="4" s="1"/>
  <c r="B1307" i="4"/>
  <c r="C1307" i="4" s="1"/>
  <c r="Q1306" i="4"/>
  <c r="H1306" i="4"/>
  <c r="I1306" i="4" s="1"/>
  <c r="F1306" i="4"/>
  <c r="G1306" i="4" s="1"/>
  <c r="D1306" i="4"/>
  <c r="E1306" i="4" s="1"/>
  <c r="B1306" i="4"/>
  <c r="C1306" i="4" s="1"/>
  <c r="Q1305" i="4"/>
  <c r="H1305" i="4"/>
  <c r="I1305" i="4" s="1"/>
  <c r="F1305" i="4"/>
  <c r="G1305" i="4" s="1"/>
  <c r="E1305" i="4"/>
  <c r="D1305" i="4"/>
  <c r="B1305" i="4"/>
  <c r="C1305" i="4" s="1"/>
  <c r="Q1304" i="4"/>
  <c r="H1304" i="4"/>
  <c r="I1304" i="4" s="1"/>
  <c r="F1304" i="4"/>
  <c r="G1304" i="4" s="1"/>
  <c r="D1304" i="4"/>
  <c r="E1304" i="4" s="1"/>
  <c r="B1304" i="4"/>
  <c r="C1304" i="4" s="1"/>
  <c r="Q1303" i="4"/>
  <c r="H1303" i="4"/>
  <c r="I1303" i="4" s="1"/>
  <c r="F1303" i="4"/>
  <c r="G1303" i="4" s="1"/>
  <c r="D1303" i="4"/>
  <c r="E1303" i="4" s="1"/>
  <c r="B1303" i="4"/>
  <c r="C1303" i="4" s="1"/>
  <c r="Q1302" i="4"/>
  <c r="H1302" i="4"/>
  <c r="I1302" i="4" s="1"/>
  <c r="F1302" i="4"/>
  <c r="G1302" i="4" s="1"/>
  <c r="D1302" i="4"/>
  <c r="E1302" i="4" s="1"/>
  <c r="B1302" i="4"/>
  <c r="C1302" i="4" s="1"/>
  <c r="Q1301" i="4"/>
  <c r="H1301" i="4"/>
  <c r="I1301" i="4" s="1"/>
  <c r="F1301" i="4"/>
  <c r="G1301" i="4" s="1"/>
  <c r="E1301" i="4"/>
  <c r="D1301" i="4"/>
  <c r="B1301" i="4"/>
  <c r="C1301" i="4" s="1"/>
  <c r="Q1300" i="4"/>
  <c r="H1300" i="4"/>
  <c r="I1300" i="4" s="1"/>
  <c r="F1300" i="4"/>
  <c r="G1300" i="4" s="1"/>
  <c r="D1300" i="4"/>
  <c r="E1300" i="4" s="1"/>
  <c r="B1300" i="4"/>
  <c r="C1300" i="4" s="1"/>
  <c r="Q1299" i="4"/>
  <c r="H1299" i="4"/>
  <c r="I1299" i="4" s="1"/>
  <c r="F1299" i="4"/>
  <c r="G1299" i="4" s="1"/>
  <c r="D1299" i="4"/>
  <c r="E1299" i="4" s="1"/>
  <c r="B1299" i="4"/>
  <c r="C1299" i="4" s="1"/>
  <c r="Q1298" i="4"/>
  <c r="H1298" i="4"/>
  <c r="I1298" i="4" s="1"/>
  <c r="F1298" i="4"/>
  <c r="G1298" i="4" s="1"/>
  <c r="D1298" i="4"/>
  <c r="E1298" i="4" s="1"/>
  <c r="B1298" i="4"/>
  <c r="C1298" i="4" s="1"/>
  <c r="Q1297" i="4"/>
  <c r="H1297" i="4"/>
  <c r="I1297" i="4" s="1"/>
  <c r="F1297" i="4"/>
  <c r="G1297" i="4" s="1"/>
  <c r="D1297" i="4"/>
  <c r="E1297" i="4" s="1"/>
  <c r="B1297" i="4"/>
  <c r="C1297" i="4" s="1"/>
  <c r="Q1296" i="4"/>
  <c r="H1296" i="4"/>
  <c r="I1296" i="4" s="1"/>
  <c r="F1296" i="4"/>
  <c r="G1296" i="4" s="1"/>
  <c r="D1296" i="4"/>
  <c r="E1296" i="4" s="1"/>
  <c r="B1296" i="4"/>
  <c r="C1296" i="4" s="1"/>
  <c r="Q1295" i="4"/>
  <c r="H1295" i="4"/>
  <c r="I1295" i="4" s="1"/>
  <c r="F1295" i="4"/>
  <c r="G1295" i="4" s="1"/>
  <c r="D1295" i="4"/>
  <c r="E1295" i="4" s="1"/>
  <c r="B1295" i="4"/>
  <c r="C1295" i="4" s="1"/>
  <c r="Q1294" i="4"/>
  <c r="H1294" i="4"/>
  <c r="I1294" i="4" s="1"/>
  <c r="F1294" i="4"/>
  <c r="G1294" i="4" s="1"/>
  <c r="D1294" i="4"/>
  <c r="E1294" i="4" s="1"/>
  <c r="B1294" i="4"/>
  <c r="C1294" i="4" s="1"/>
  <c r="Q1293" i="4"/>
  <c r="H1293" i="4"/>
  <c r="I1293" i="4" s="1"/>
  <c r="F1293" i="4"/>
  <c r="G1293" i="4" s="1"/>
  <c r="D1293" i="4"/>
  <c r="E1293" i="4" s="1"/>
  <c r="B1293" i="4"/>
  <c r="C1293" i="4" s="1"/>
  <c r="Q1292" i="4"/>
  <c r="H1292" i="4"/>
  <c r="I1292" i="4" s="1"/>
  <c r="F1292" i="4"/>
  <c r="G1292" i="4" s="1"/>
  <c r="D1292" i="4"/>
  <c r="E1292" i="4" s="1"/>
  <c r="B1292" i="4"/>
  <c r="C1292" i="4" s="1"/>
  <c r="Q1291" i="4"/>
  <c r="H1291" i="4"/>
  <c r="I1291" i="4" s="1"/>
  <c r="F1291" i="4"/>
  <c r="G1291" i="4" s="1"/>
  <c r="D1291" i="4"/>
  <c r="E1291" i="4" s="1"/>
  <c r="B1291" i="4"/>
  <c r="C1291" i="4" s="1"/>
  <c r="Q1290" i="4"/>
  <c r="H1290" i="4"/>
  <c r="I1290" i="4" s="1"/>
  <c r="F1290" i="4"/>
  <c r="G1290" i="4" s="1"/>
  <c r="D1290" i="4"/>
  <c r="E1290" i="4" s="1"/>
  <c r="B1290" i="4"/>
  <c r="C1290" i="4" s="1"/>
  <c r="Q1289" i="4"/>
  <c r="H1289" i="4"/>
  <c r="I1289" i="4" s="1"/>
  <c r="F1289" i="4"/>
  <c r="G1289" i="4" s="1"/>
  <c r="D1289" i="4"/>
  <c r="E1289" i="4" s="1"/>
  <c r="B1289" i="4"/>
  <c r="C1289" i="4" s="1"/>
  <c r="Q1288" i="4"/>
  <c r="H1288" i="4"/>
  <c r="I1288" i="4" s="1"/>
  <c r="F1288" i="4"/>
  <c r="G1288" i="4" s="1"/>
  <c r="D1288" i="4"/>
  <c r="E1288" i="4" s="1"/>
  <c r="B1288" i="4"/>
  <c r="C1288" i="4" s="1"/>
  <c r="Q1287" i="4"/>
  <c r="H1287" i="4"/>
  <c r="I1287" i="4" s="1"/>
  <c r="F1287" i="4"/>
  <c r="G1287" i="4" s="1"/>
  <c r="D1287" i="4"/>
  <c r="E1287" i="4" s="1"/>
  <c r="B1287" i="4"/>
  <c r="C1287" i="4" s="1"/>
  <c r="Q1286" i="4"/>
  <c r="H1286" i="4"/>
  <c r="I1286" i="4" s="1"/>
  <c r="F1286" i="4"/>
  <c r="G1286" i="4" s="1"/>
  <c r="D1286" i="4"/>
  <c r="E1286" i="4" s="1"/>
  <c r="B1286" i="4"/>
  <c r="C1286" i="4" s="1"/>
  <c r="Q1285" i="4"/>
  <c r="H1285" i="4"/>
  <c r="I1285" i="4" s="1"/>
  <c r="F1285" i="4"/>
  <c r="G1285" i="4" s="1"/>
  <c r="D1285" i="4"/>
  <c r="E1285" i="4" s="1"/>
  <c r="B1285" i="4"/>
  <c r="C1285" i="4" s="1"/>
  <c r="Q1284" i="4"/>
  <c r="H1284" i="4"/>
  <c r="I1284" i="4" s="1"/>
  <c r="F1284" i="4"/>
  <c r="G1284" i="4" s="1"/>
  <c r="D1284" i="4"/>
  <c r="E1284" i="4" s="1"/>
  <c r="B1284" i="4"/>
  <c r="C1284" i="4" s="1"/>
  <c r="Q1283" i="4"/>
  <c r="H1283" i="4"/>
  <c r="I1283" i="4" s="1"/>
  <c r="F1283" i="4"/>
  <c r="G1283" i="4" s="1"/>
  <c r="D1283" i="4"/>
  <c r="E1283" i="4" s="1"/>
  <c r="B1283" i="4"/>
  <c r="C1283" i="4" s="1"/>
  <c r="Q1282" i="4"/>
  <c r="H1282" i="4"/>
  <c r="I1282" i="4" s="1"/>
  <c r="F1282" i="4"/>
  <c r="G1282" i="4" s="1"/>
  <c r="D1282" i="4"/>
  <c r="E1282" i="4" s="1"/>
  <c r="B1282" i="4"/>
  <c r="C1282" i="4" s="1"/>
  <c r="Q1281" i="4"/>
  <c r="H1281" i="4"/>
  <c r="I1281" i="4" s="1"/>
  <c r="F1281" i="4"/>
  <c r="G1281" i="4" s="1"/>
  <c r="D1281" i="4"/>
  <c r="E1281" i="4" s="1"/>
  <c r="B1281" i="4"/>
  <c r="C1281" i="4" s="1"/>
  <c r="Q1280" i="4"/>
  <c r="H1280" i="4"/>
  <c r="I1280" i="4" s="1"/>
  <c r="F1280" i="4"/>
  <c r="G1280" i="4" s="1"/>
  <c r="D1280" i="4"/>
  <c r="E1280" i="4" s="1"/>
  <c r="B1280" i="4"/>
  <c r="C1280" i="4" s="1"/>
  <c r="Q1279" i="4"/>
  <c r="H1279" i="4"/>
  <c r="I1279" i="4" s="1"/>
  <c r="F1279" i="4"/>
  <c r="G1279" i="4" s="1"/>
  <c r="D1279" i="4"/>
  <c r="E1279" i="4" s="1"/>
  <c r="B1279" i="4"/>
  <c r="C1279" i="4" s="1"/>
  <c r="Q1278" i="4"/>
  <c r="H1278" i="4"/>
  <c r="I1278" i="4" s="1"/>
  <c r="F1278" i="4"/>
  <c r="G1278" i="4" s="1"/>
  <c r="D1278" i="4"/>
  <c r="E1278" i="4" s="1"/>
  <c r="B1278" i="4"/>
  <c r="C1278" i="4" s="1"/>
  <c r="Q1277" i="4"/>
  <c r="H1277" i="4"/>
  <c r="I1277" i="4" s="1"/>
  <c r="F1277" i="4"/>
  <c r="G1277" i="4" s="1"/>
  <c r="D1277" i="4"/>
  <c r="E1277" i="4" s="1"/>
  <c r="B1277" i="4"/>
  <c r="C1277" i="4" s="1"/>
  <c r="Q1276" i="4"/>
  <c r="H1276" i="4"/>
  <c r="I1276" i="4" s="1"/>
  <c r="F1276" i="4"/>
  <c r="G1276" i="4" s="1"/>
  <c r="D1276" i="4"/>
  <c r="E1276" i="4" s="1"/>
  <c r="B1276" i="4"/>
  <c r="C1276" i="4" s="1"/>
  <c r="Q1275" i="4"/>
  <c r="H1275" i="4"/>
  <c r="I1275" i="4" s="1"/>
  <c r="F1275" i="4"/>
  <c r="G1275" i="4" s="1"/>
  <c r="E1275" i="4"/>
  <c r="D1275" i="4"/>
  <c r="B1275" i="4"/>
  <c r="C1275" i="4" s="1"/>
  <c r="Q1274" i="4"/>
  <c r="H1274" i="4"/>
  <c r="I1274" i="4" s="1"/>
  <c r="F1274" i="4"/>
  <c r="G1274" i="4" s="1"/>
  <c r="D1274" i="4"/>
  <c r="E1274" i="4" s="1"/>
  <c r="B1274" i="4"/>
  <c r="C1274" i="4" s="1"/>
  <c r="Q1273" i="4"/>
  <c r="H1273" i="4"/>
  <c r="I1273" i="4" s="1"/>
  <c r="F1273" i="4"/>
  <c r="G1273" i="4" s="1"/>
  <c r="D1273" i="4"/>
  <c r="E1273" i="4" s="1"/>
  <c r="B1273" i="4"/>
  <c r="C1273" i="4" s="1"/>
  <c r="Q1272" i="4"/>
  <c r="H1272" i="4"/>
  <c r="I1272" i="4" s="1"/>
  <c r="F1272" i="4"/>
  <c r="G1272" i="4" s="1"/>
  <c r="D1272" i="4"/>
  <c r="E1272" i="4" s="1"/>
  <c r="B1272" i="4"/>
  <c r="C1272" i="4" s="1"/>
  <c r="Q1271" i="4"/>
  <c r="H1271" i="4"/>
  <c r="I1271" i="4" s="1"/>
  <c r="F1271" i="4"/>
  <c r="G1271" i="4" s="1"/>
  <c r="D1271" i="4"/>
  <c r="E1271" i="4" s="1"/>
  <c r="B1271" i="4"/>
  <c r="C1271" i="4" s="1"/>
  <c r="Q1270" i="4"/>
  <c r="H1270" i="4"/>
  <c r="I1270" i="4" s="1"/>
  <c r="F1270" i="4"/>
  <c r="G1270" i="4" s="1"/>
  <c r="D1270" i="4"/>
  <c r="E1270" i="4" s="1"/>
  <c r="B1270" i="4"/>
  <c r="C1270" i="4" s="1"/>
  <c r="Q1269" i="4"/>
  <c r="H1269" i="4"/>
  <c r="I1269" i="4" s="1"/>
  <c r="G1269" i="4"/>
  <c r="F1269" i="4"/>
  <c r="D1269" i="4"/>
  <c r="E1269" i="4" s="1"/>
  <c r="B1269" i="4"/>
  <c r="C1269" i="4" s="1"/>
  <c r="Q1268" i="4"/>
  <c r="H1268" i="4"/>
  <c r="I1268" i="4" s="1"/>
  <c r="F1268" i="4"/>
  <c r="G1268" i="4" s="1"/>
  <c r="D1268" i="4"/>
  <c r="E1268" i="4" s="1"/>
  <c r="B1268" i="4"/>
  <c r="C1268" i="4" s="1"/>
  <c r="Q1267" i="4"/>
  <c r="H1267" i="4"/>
  <c r="I1267" i="4" s="1"/>
  <c r="F1267" i="4"/>
  <c r="G1267" i="4" s="1"/>
  <c r="E1267" i="4"/>
  <c r="D1267" i="4"/>
  <c r="B1267" i="4"/>
  <c r="C1267" i="4" s="1"/>
  <c r="Q1266" i="4"/>
  <c r="H1266" i="4"/>
  <c r="I1266" i="4" s="1"/>
  <c r="F1266" i="4"/>
  <c r="G1266" i="4" s="1"/>
  <c r="D1266" i="4"/>
  <c r="E1266" i="4" s="1"/>
  <c r="B1266" i="4"/>
  <c r="C1266" i="4" s="1"/>
  <c r="Q1265" i="4"/>
  <c r="H1265" i="4"/>
  <c r="I1265" i="4" s="1"/>
  <c r="F1265" i="4"/>
  <c r="G1265" i="4" s="1"/>
  <c r="D1265" i="4"/>
  <c r="E1265" i="4" s="1"/>
  <c r="B1265" i="4"/>
  <c r="C1265" i="4" s="1"/>
  <c r="Q1264" i="4"/>
  <c r="H1264" i="4"/>
  <c r="I1264" i="4" s="1"/>
  <c r="F1264" i="4"/>
  <c r="G1264" i="4" s="1"/>
  <c r="D1264" i="4"/>
  <c r="E1264" i="4" s="1"/>
  <c r="B1264" i="4"/>
  <c r="C1264" i="4" s="1"/>
  <c r="Q1263" i="4"/>
  <c r="H1263" i="4"/>
  <c r="I1263" i="4" s="1"/>
  <c r="F1263" i="4"/>
  <c r="G1263" i="4" s="1"/>
  <c r="D1263" i="4"/>
  <c r="E1263" i="4" s="1"/>
  <c r="B1263" i="4"/>
  <c r="C1263" i="4" s="1"/>
  <c r="Q1262" i="4"/>
  <c r="H1262" i="4"/>
  <c r="I1262" i="4" s="1"/>
  <c r="F1262" i="4"/>
  <c r="G1262" i="4" s="1"/>
  <c r="D1262" i="4"/>
  <c r="E1262" i="4" s="1"/>
  <c r="B1262" i="4"/>
  <c r="C1262" i="4" s="1"/>
  <c r="Q1261" i="4"/>
  <c r="H1261" i="4"/>
  <c r="I1261" i="4" s="1"/>
  <c r="G1261" i="4"/>
  <c r="F1261" i="4"/>
  <c r="D1261" i="4"/>
  <c r="E1261" i="4" s="1"/>
  <c r="B1261" i="4"/>
  <c r="C1261" i="4" s="1"/>
  <c r="Q1260" i="4"/>
  <c r="H1260" i="4"/>
  <c r="I1260" i="4" s="1"/>
  <c r="F1260" i="4"/>
  <c r="G1260" i="4" s="1"/>
  <c r="D1260" i="4"/>
  <c r="E1260" i="4" s="1"/>
  <c r="B1260" i="4"/>
  <c r="C1260" i="4" s="1"/>
  <c r="Q1259" i="4"/>
  <c r="H1259" i="4"/>
  <c r="I1259" i="4" s="1"/>
  <c r="F1259" i="4"/>
  <c r="G1259" i="4" s="1"/>
  <c r="D1259" i="4"/>
  <c r="E1259" i="4" s="1"/>
  <c r="B1259" i="4"/>
  <c r="C1259" i="4" s="1"/>
  <c r="Q1258" i="4"/>
  <c r="H1258" i="4"/>
  <c r="I1258" i="4" s="1"/>
  <c r="F1258" i="4"/>
  <c r="G1258" i="4" s="1"/>
  <c r="D1258" i="4"/>
  <c r="E1258" i="4" s="1"/>
  <c r="B1258" i="4"/>
  <c r="C1258" i="4" s="1"/>
  <c r="Q1257" i="4"/>
  <c r="H1257" i="4"/>
  <c r="I1257" i="4" s="1"/>
  <c r="F1257" i="4"/>
  <c r="G1257" i="4" s="1"/>
  <c r="D1257" i="4"/>
  <c r="E1257" i="4" s="1"/>
  <c r="B1257" i="4"/>
  <c r="C1257" i="4" s="1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D1254" i="4"/>
  <c r="E1254" i="4" s="1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F1252" i="4"/>
  <c r="G1252" i="4" s="1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D1250" i="4"/>
  <c r="E1250" i="4" s="1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F1248" i="4"/>
  <c r="G1248" i="4" s="1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D1246" i="4"/>
  <c r="E1246" i="4" s="1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F1244" i="4"/>
  <c r="G1244" i="4" s="1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D1242" i="4"/>
  <c r="E1242" i="4" s="1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F1240" i="4"/>
  <c r="G1240" i="4" s="1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D1238" i="4"/>
  <c r="E1238" i="4" s="1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F1236" i="4"/>
  <c r="G1236" i="4" s="1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D1234" i="4"/>
  <c r="E1234" i="4" s="1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F1232" i="4"/>
  <c r="G1232" i="4" s="1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D1230" i="4"/>
  <c r="E1230" i="4" s="1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F1228" i="4"/>
  <c r="G1228" i="4" s="1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D1226" i="4"/>
  <c r="E1226" i="4" s="1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F1224" i="4"/>
  <c r="G1224" i="4" s="1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D1222" i="4"/>
  <c r="E1222" i="4" s="1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F1220" i="4"/>
  <c r="G1220" i="4" s="1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D1218" i="4"/>
  <c r="E1218" i="4" s="1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F1216" i="4"/>
  <c r="G1216" i="4" s="1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D1214" i="4"/>
  <c r="E1214" i="4" s="1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F1212" i="4"/>
  <c r="G1212" i="4" s="1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D1210" i="4"/>
  <c r="E1210" i="4" s="1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F1208" i="4"/>
  <c r="G1208" i="4" s="1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E1058" i="4"/>
  <c r="D1058" i="4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F1056" i="4"/>
  <c r="G1056" i="4" s="1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D1054" i="4"/>
  <c r="E1054" i="4" s="1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F1052" i="4"/>
  <c r="G1052" i="4" s="1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D1050" i="4"/>
  <c r="E1050" i="4" s="1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F1048" i="4"/>
  <c r="G1048" i="4" s="1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D1046" i="4"/>
  <c r="E1046" i="4" s="1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G1044" i="4"/>
  <c r="F1044" i="4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E1042" i="4"/>
  <c r="D1042" i="4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F1040" i="4"/>
  <c r="G1040" i="4" s="1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D1038" i="4"/>
  <c r="E1038" i="4" s="1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F1036" i="4"/>
  <c r="G1036" i="4" s="1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D1034" i="4"/>
  <c r="E1034" i="4" s="1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F1032" i="4"/>
  <c r="G1032" i="4" s="1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D1030" i="4"/>
  <c r="E1030" i="4" s="1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G1028" i="4"/>
  <c r="F1028" i="4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F1024" i="4"/>
  <c r="G1024" i="4" s="1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D1022" i="4"/>
  <c r="E1022" i="4" s="1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F1020" i="4"/>
  <c r="G1020" i="4" s="1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D1018" i="4"/>
  <c r="E1018" i="4" s="1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F1016" i="4"/>
  <c r="G1016" i="4" s="1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D1014" i="4"/>
  <c r="E1014" i="4" s="1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G1012" i="4"/>
  <c r="F1012" i="4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E1010" i="4"/>
  <c r="D1010" i="4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F1008" i="4"/>
  <c r="G1008" i="4" s="1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D1006" i="4"/>
  <c r="E1006" i="4" s="1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F1004" i="4"/>
  <c r="G1004" i="4" s="1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D1002" i="4"/>
  <c r="E1002" i="4" s="1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F1000" i="4"/>
  <c r="G1000" i="4" s="1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D998" i="4"/>
  <c r="E998" i="4" s="1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E994" i="4"/>
  <c r="D994" i="4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F992" i="4"/>
  <c r="G992" i="4" s="1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F988" i="4"/>
  <c r="G988" i="4" s="1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F984" i="4"/>
  <c r="G984" i="4" s="1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F980" i="4"/>
  <c r="G980" i="4" s="1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F978" i="4"/>
  <c r="G978" i="4" s="1"/>
  <c r="D978" i="4"/>
  <c r="E978" i="4" s="1"/>
  <c r="B978" i="4"/>
  <c r="C978" i="4" s="1"/>
  <c r="Q977" i="4"/>
  <c r="H977" i="4"/>
  <c r="I977" i="4" s="1"/>
  <c r="F977" i="4"/>
  <c r="G977" i="4" s="1"/>
  <c r="D977" i="4"/>
  <c r="E977" i="4" s="1"/>
  <c r="B977" i="4"/>
  <c r="C977" i="4" s="1"/>
  <c r="Q976" i="4"/>
  <c r="H976" i="4"/>
  <c r="I976" i="4" s="1"/>
  <c r="F976" i="4"/>
  <c r="G976" i="4" s="1"/>
  <c r="D976" i="4"/>
  <c r="E976" i="4" s="1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G974" i="4"/>
  <c r="F974" i="4"/>
  <c r="D974" i="4"/>
  <c r="E974" i="4" s="1"/>
  <c r="B974" i="4"/>
  <c r="C974" i="4" s="1"/>
  <c r="Q973" i="4"/>
  <c r="H973" i="4"/>
  <c r="I973" i="4" s="1"/>
  <c r="F973" i="4"/>
  <c r="G973" i="4" s="1"/>
  <c r="D973" i="4"/>
  <c r="E973" i="4" s="1"/>
  <c r="B973" i="4"/>
  <c r="C973" i="4" s="1"/>
  <c r="Q972" i="4"/>
  <c r="H972" i="4"/>
  <c r="I972" i="4" s="1"/>
  <c r="F972" i="4"/>
  <c r="G972" i="4" s="1"/>
  <c r="E972" i="4"/>
  <c r="D972" i="4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F970" i="4"/>
  <c r="G970" i="4" s="1"/>
  <c r="D970" i="4"/>
  <c r="E970" i="4" s="1"/>
  <c r="B970" i="4"/>
  <c r="C970" i="4" s="1"/>
  <c r="Q969" i="4"/>
  <c r="H969" i="4"/>
  <c r="I969" i="4" s="1"/>
  <c r="F969" i="4"/>
  <c r="G969" i="4" s="1"/>
  <c r="D969" i="4"/>
  <c r="E969" i="4" s="1"/>
  <c r="B969" i="4"/>
  <c r="C969" i="4" s="1"/>
  <c r="Q968" i="4"/>
  <c r="H968" i="4"/>
  <c r="I968" i="4" s="1"/>
  <c r="F968" i="4"/>
  <c r="G968" i="4" s="1"/>
  <c r="D968" i="4"/>
  <c r="E968" i="4" s="1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F966" i="4"/>
  <c r="G966" i="4" s="1"/>
  <c r="D966" i="4"/>
  <c r="E966" i="4" s="1"/>
  <c r="B966" i="4"/>
  <c r="C966" i="4" s="1"/>
  <c r="Q965" i="4"/>
  <c r="H965" i="4"/>
  <c r="I965" i="4" s="1"/>
  <c r="F965" i="4"/>
  <c r="G965" i="4" s="1"/>
  <c r="D965" i="4"/>
  <c r="E965" i="4" s="1"/>
  <c r="B965" i="4"/>
  <c r="C965" i="4" s="1"/>
  <c r="Q964" i="4"/>
  <c r="H964" i="4"/>
  <c r="I964" i="4" s="1"/>
  <c r="F964" i="4"/>
  <c r="G964" i="4" s="1"/>
  <c r="D964" i="4"/>
  <c r="E964" i="4" s="1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F962" i="4"/>
  <c r="G962" i="4" s="1"/>
  <c r="D962" i="4"/>
  <c r="E962" i="4" s="1"/>
  <c r="B962" i="4"/>
  <c r="C962" i="4" s="1"/>
  <c r="Q961" i="4"/>
  <c r="H961" i="4"/>
  <c r="I961" i="4" s="1"/>
  <c r="F961" i="4"/>
  <c r="G961" i="4" s="1"/>
  <c r="D961" i="4"/>
  <c r="E961" i="4" s="1"/>
  <c r="B961" i="4"/>
  <c r="C961" i="4" s="1"/>
  <c r="Q960" i="4"/>
  <c r="H960" i="4"/>
  <c r="I960" i="4" s="1"/>
  <c r="F960" i="4"/>
  <c r="G960" i="4" s="1"/>
  <c r="D960" i="4"/>
  <c r="E960" i="4" s="1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B958" i="4"/>
  <c r="C958" i="4" s="1"/>
  <c r="Q957" i="4"/>
  <c r="H957" i="4"/>
  <c r="I957" i="4" s="1"/>
  <c r="F957" i="4"/>
  <c r="G957" i="4" s="1"/>
  <c r="D957" i="4"/>
  <c r="E957" i="4" s="1"/>
  <c r="B957" i="4"/>
  <c r="C957" i="4" s="1"/>
  <c r="Q956" i="4"/>
  <c r="H956" i="4"/>
  <c r="I956" i="4" s="1"/>
  <c r="F956" i="4"/>
  <c r="G956" i="4" s="1"/>
  <c r="E956" i="4"/>
  <c r="D956" i="4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F954" i="4"/>
  <c r="G954" i="4" s="1"/>
  <c r="D954" i="4"/>
  <c r="E954" i="4" s="1"/>
  <c r="B954" i="4"/>
  <c r="C954" i="4" s="1"/>
  <c r="Q953" i="4"/>
  <c r="H953" i="4"/>
  <c r="I953" i="4" s="1"/>
  <c r="F953" i="4"/>
  <c r="G953" i="4" s="1"/>
  <c r="D953" i="4"/>
  <c r="E953" i="4" s="1"/>
  <c r="B953" i="4"/>
  <c r="C953" i="4" s="1"/>
  <c r="Q952" i="4"/>
  <c r="H952" i="4"/>
  <c r="I952" i="4" s="1"/>
  <c r="F952" i="4"/>
  <c r="G952" i="4" s="1"/>
  <c r="D952" i="4"/>
  <c r="E952" i="4" s="1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F950" i="4"/>
  <c r="G950" i="4" s="1"/>
  <c r="D950" i="4"/>
  <c r="E950" i="4" s="1"/>
  <c r="B950" i="4"/>
  <c r="C950" i="4" s="1"/>
  <c r="Q949" i="4"/>
  <c r="H949" i="4"/>
  <c r="I949" i="4" s="1"/>
  <c r="F949" i="4"/>
  <c r="G949" i="4" s="1"/>
  <c r="D949" i="4"/>
  <c r="E949" i="4" s="1"/>
  <c r="B949" i="4"/>
  <c r="C949" i="4" s="1"/>
  <c r="Q948" i="4"/>
  <c r="H948" i="4"/>
  <c r="I948" i="4" s="1"/>
  <c r="F948" i="4"/>
  <c r="G948" i="4" s="1"/>
  <c r="D948" i="4"/>
  <c r="E948" i="4" s="1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F946" i="4"/>
  <c r="G946" i="4" s="1"/>
  <c r="D946" i="4"/>
  <c r="E946" i="4" s="1"/>
  <c r="B946" i="4"/>
  <c r="C946" i="4" s="1"/>
  <c r="Q945" i="4"/>
  <c r="H945" i="4"/>
  <c r="I945" i="4" s="1"/>
  <c r="F945" i="4"/>
  <c r="G945" i="4" s="1"/>
  <c r="D945" i="4"/>
  <c r="E945" i="4" s="1"/>
  <c r="B945" i="4"/>
  <c r="C945" i="4" s="1"/>
  <c r="Q944" i="4"/>
  <c r="H944" i="4"/>
  <c r="I944" i="4" s="1"/>
  <c r="F944" i="4"/>
  <c r="G944" i="4" s="1"/>
  <c r="D944" i="4"/>
  <c r="E944" i="4" s="1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G942" i="4"/>
  <c r="F942" i="4"/>
  <c r="D942" i="4"/>
  <c r="E942" i="4" s="1"/>
  <c r="B942" i="4"/>
  <c r="C942" i="4" s="1"/>
  <c r="Q941" i="4"/>
  <c r="H941" i="4"/>
  <c r="I941" i="4" s="1"/>
  <c r="F941" i="4"/>
  <c r="G941" i="4" s="1"/>
  <c r="D941" i="4"/>
  <c r="E941" i="4" s="1"/>
  <c r="B941" i="4"/>
  <c r="C941" i="4" s="1"/>
  <c r="Q940" i="4"/>
  <c r="H940" i="4"/>
  <c r="I940" i="4" s="1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F938" i="4"/>
  <c r="G938" i="4" s="1"/>
  <c r="D938" i="4"/>
  <c r="E938" i="4" s="1"/>
  <c r="B938" i="4"/>
  <c r="C938" i="4" s="1"/>
  <c r="Q937" i="4"/>
  <c r="H937" i="4"/>
  <c r="I937" i="4" s="1"/>
  <c r="F937" i="4"/>
  <c r="G937" i="4" s="1"/>
  <c r="D937" i="4"/>
  <c r="E937" i="4" s="1"/>
  <c r="B937" i="4"/>
  <c r="C937" i="4" s="1"/>
  <c r="Q936" i="4"/>
  <c r="H936" i="4"/>
  <c r="I936" i="4" s="1"/>
  <c r="F936" i="4"/>
  <c r="G936" i="4" s="1"/>
  <c r="D936" i="4"/>
  <c r="E936" i="4" s="1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F934" i="4"/>
  <c r="G934" i="4" s="1"/>
  <c r="D934" i="4"/>
  <c r="E934" i="4" s="1"/>
  <c r="B934" i="4"/>
  <c r="C934" i="4" s="1"/>
  <c r="Q933" i="4"/>
  <c r="H933" i="4"/>
  <c r="I933" i="4" s="1"/>
  <c r="F933" i="4"/>
  <c r="G933" i="4" s="1"/>
  <c r="D933" i="4"/>
  <c r="E933" i="4" s="1"/>
  <c r="B933" i="4"/>
  <c r="C933" i="4" s="1"/>
  <c r="Q932" i="4"/>
  <c r="H932" i="4"/>
  <c r="I932" i="4" s="1"/>
  <c r="F932" i="4"/>
  <c r="G932" i="4" s="1"/>
  <c r="D932" i="4"/>
  <c r="E932" i="4" s="1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F930" i="4"/>
  <c r="G930" i="4" s="1"/>
  <c r="D930" i="4"/>
  <c r="E930" i="4" s="1"/>
  <c r="B930" i="4"/>
  <c r="C930" i="4" s="1"/>
  <c r="Q929" i="4"/>
  <c r="H929" i="4"/>
  <c r="I929" i="4" s="1"/>
  <c r="F929" i="4"/>
  <c r="G929" i="4" s="1"/>
  <c r="D929" i="4"/>
  <c r="E929" i="4" s="1"/>
  <c r="B929" i="4"/>
  <c r="C929" i="4" s="1"/>
  <c r="Q928" i="4"/>
  <c r="H928" i="4"/>
  <c r="I928" i="4" s="1"/>
  <c r="F928" i="4"/>
  <c r="G928" i="4" s="1"/>
  <c r="D928" i="4"/>
  <c r="E928" i="4" s="1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G926" i="4"/>
  <c r="F926" i="4"/>
  <c r="D926" i="4"/>
  <c r="E926" i="4" s="1"/>
  <c r="B926" i="4"/>
  <c r="C926" i="4" s="1"/>
  <c r="Q925" i="4"/>
  <c r="H925" i="4"/>
  <c r="I925" i="4" s="1"/>
  <c r="F925" i="4"/>
  <c r="G925" i="4" s="1"/>
  <c r="D925" i="4"/>
  <c r="E925" i="4" s="1"/>
  <c r="B925" i="4"/>
  <c r="C925" i="4" s="1"/>
  <c r="Q924" i="4"/>
  <c r="H924" i="4"/>
  <c r="I924" i="4" s="1"/>
  <c r="F924" i="4"/>
  <c r="G924" i="4" s="1"/>
  <c r="E924" i="4"/>
  <c r="D924" i="4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F922" i="4"/>
  <c r="G922" i="4" s="1"/>
  <c r="D922" i="4"/>
  <c r="E922" i="4" s="1"/>
  <c r="B922" i="4"/>
  <c r="C922" i="4" s="1"/>
  <c r="Q921" i="4"/>
  <c r="H921" i="4"/>
  <c r="I921" i="4" s="1"/>
  <c r="F921" i="4"/>
  <c r="G921" i="4" s="1"/>
  <c r="D921" i="4"/>
  <c r="E921" i="4" s="1"/>
  <c r="B921" i="4"/>
  <c r="C921" i="4" s="1"/>
  <c r="Q920" i="4"/>
  <c r="H920" i="4"/>
  <c r="I920" i="4" s="1"/>
  <c r="F920" i="4"/>
  <c r="G920" i="4" s="1"/>
  <c r="D920" i="4"/>
  <c r="E920" i="4" s="1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F918" i="4"/>
  <c r="G918" i="4" s="1"/>
  <c r="D918" i="4"/>
  <c r="E918" i="4" s="1"/>
  <c r="B918" i="4"/>
  <c r="C918" i="4" s="1"/>
  <c r="Q917" i="4"/>
  <c r="H917" i="4"/>
  <c r="I917" i="4" s="1"/>
  <c r="F917" i="4"/>
  <c r="G917" i="4" s="1"/>
  <c r="D917" i="4"/>
  <c r="E917" i="4" s="1"/>
  <c r="B917" i="4"/>
  <c r="C917" i="4" s="1"/>
  <c r="Q916" i="4"/>
  <c r="H916" i="4"/>
  <c r="I916" i="4" s="1"/>
  <c r="F916" i="4"/>
  <c r="G916" i="4" s="1"/>
  <c r="D916" i="4"/>
  <c r="E916" i="4" s="1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F914" i="4"/>
  <c r="G914" i="4" s="1"/>
  <c r="D914" i="4"/>
  <c r="E914" i="4" s="1"/>
  <c r="B914" i="4"/>
  <c r="C914" i="4" s="1"/>
  <c r="Q913" i="4"/>
  <c r="H913" i="4"/>
  <c r="I913" i="4" s="1"/>
  <c r="F913" i="4"/>
  <c r="G913" i="4" s="1"/>
  <c r="D913" i="4"/>
  <c r="E913" i="4" s="1"/>
  <c r="B913" i="4"/>
  <c r="C913" i="4" s="1"/>
  <c r="Q912" i="4"/>
  <c r="H912" i="4"/>
  <c r="I912" i="4" s="1"/>
  <c r="F912" i="4"/>
  <c r="G912" i="4" s="1"/>
  <c r="D912" i="4"/>
  <c r="E912" i="4" s="1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G910" i="4"/>
  <c r="F910" i="4"/>
  <c r="D910" i="4"/>
  <c r="E910" i="4" s="1"/>
  <c r="B910" i="4"/>
  <c r="C910" i="4" s="1"/>
  <c r="Q909" i="4"/>
  <c r="H909" i="4"/>
  <c r="I909" i="4" s="1"/>
  <c r="F909" i="4"/>
  <c r="G909" i="4" s="1"/>
  <c r="D909" i="4"/>
  <c r="E909" i="4" s="1"/>
  <c r="B909" i="4"/>
  <c r="C909" i="4" s="1"/>
  <c r="Q908" i="4"/>
  <c r="H908" i="4"/>
  <c r="I908" i="4" s="1"/>
  <c r="F908" i="4"/>
  <c r="G908" i="4" s="1"/>
  <c r="E908" i="4"/>
  <c r="D908" i="4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F906" i="4"/>
  <c r="G906" i="4" s="1"/>
  <c r="D906" i="4"/>
  <c r="E906" i="4" s="1"/>
  <c r="B906" i="4"/>
  <c r="C906" i="4" s="1"/>
  <c r="Q905" i="4"/>
  <c r="H905" i="4"/>
  <c r="I905" i="4" s="1"/>
  <c r="F905" i="4"/>
  <c r="G905" i="4" s="1"/>
  <c r="D905" i="4"/>
  <c r="E905" i="4" s="1"/>
  <c r="B905" i="4"/>
  <c r="C905" i="4" s="1"/>
  <c r="Q904" i="4"/>
  <c r="H904" i="4"/>
  <c r="I904" i="4" s="1"/>
  <c r="F904" i="4"/>
  <c r="G904" i="4" s="1"/>
  <c r="D904" i="4"/>
  <c r="E904" i="4" s="1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F902" i="4"/>
  <c r="G902" i="4" s="1"/>
  <c r="D902" i="4"/>
  <c r="E902" i="4" s="1"/>
  <c r="B902" i="4"/>
  <c r="C902" i="4" s="1"/>
  <c r="Q901" i="4"/>
  <c r="H901" i="4"/>
  <c r="I901" i="4" s="1"/>
  <c r="F901" i="4"/>
  <c r="G901" i="4" s="1"/>
  <c r="D901" i="4"/>
  <c r="E901" i="4" s="1"/>
  <c r="B901" i="4"/>
  <c r="C901" i="4" s="1"/>
  <c r="Q900" i="4"/>
  <c r="H900" i="4"/>
  <c r="I900" i="4" s="1"/>
  <c r="F900" i="4"/>
  <c r="G900" i="4" s="1"/>
  <c r="D900" i="4"/>
  <c r="E900" i="4" s="1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F898" i="4"/>
  <c r="G898" i="4" s="1"/>
  <c r="D898" i="4"/>
  <c r="E898" i="4" s="1"/>
  <c r="B898" i="4"/>
  <c r="C898" i="4" s="1"/>
  <c r="Q897" i="4"/>
  <c r="H897" i="4"/>
  <c r="I897" i="4" s="1"/>
  <c r="F897" i="4"/>
  <c r="G897" i="4" s="1"/>
  <c r="D897" i="4"/>
  <c r="E897" i="4" s="1"/>
  <c r="B897" i="4"/>
  <c r="C897" i="4" s="1"/>
  <c r="Q896" i="4"/>
  <c r="H896" i="4"/>
  <c r="I896" i="4" s="1"/>
  <c r="F896" i="4"/>
  <c r="G896" i="4" s="1"/>
  <c r="D896" i="4"/>
  <c r="E896" i="4" s="1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B894" i="4"/>
  <c r="C894" i="4" s="1"/>
  <c r="Q893" i="4"/>
  <c r="H893" i="4"/>
  <c r="I893" i="4" s="1"/>
  <c r="F893" i="4"/>
  <c r="G893" i="4" s="1"/>
  <c r="D893" i="4"/>
  <c r="E893" i="4" s="1"/>
  <c r="B893" i="4"/>
  <c r="C893" i="4" s="1"/>
  <c r="Q892" i="4"/>
  <c r="H892" i="4"/>
  <c r="I892" i="4" s="1"/>
  <c r="F892" i="4"/>
  <c r="G892" i="4" s="1"/>
  <c r="E892" i="4"/>
  <c r="D892" i="4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F890" i="4"/>
  <c r="G890" i="4" s="1"/>
  <c r="D890" i="4"/>
  <c r="E890" i="4" s="1"/>
  <c r="B890" i="4"/>
  <c r="C890" i="4" s="1"/>
  <c r="Q889" i="4"/>
  <c r="H889" i="4"/>
  <c r="I889" i="4" s="1"/>
  <c r="F889" i="4"/>
  <c r="G889" i="4" s="1"/>
  <c r="D889" i="4"/>
  <c r="E889" i="4" s="1"/>
  <c r="B889" i="4"/>
  <c r="C889" i="4" s="1"/>
  <c r="Q888" i="4"/>
  <c r="H888" i="4"/>
  <c r="I888" i="4" s="1"/>
  <c r="F888" i="4"/>
  <c r="G888" i="4" s="1"/>
  <c r="D888" i="4"/>
  <c r="E888" i="4" s="1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F886" i="4"/>
  <c r="G886" i="4" s="1"/>
  <c r="D886" i="4"/>
  <c r="E886" i="4" s="1"/>
  <c r="B886" i="4"/>
  <c r="C886" i="4" s="1"/>
  <c r="Q885" i="4"/>
  <c r="H885" i="4"/>
  <c r="I885" i="4" s="1"/>
  <c r="F885" i="4"/>
  <c r="G885" i="4" s="1"/>
  <c r="D885" i="4"/>
  <c r="E885" i="4" s="1"/>
  <c r="B885" i="4"/>
  <c r="C885" i="4" s="1"/>
  <c r="Q884" i="4"/>
  <c r="H884" i="4"/>
  <c r="I884" i="4" s="1"/>
  <c r="F884" i="4"/>
  <c r="G884" i="4" s="1"/>
  <c r="D884" i="4"/>
  <c r="E884" i="4" s="1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F882" i="4"/>
  <c r="G882" i="4" s="1"/>
  <c r="D882" i="4"/>
  <c r="E882" i="4" s="1"/>
  <c r="B882" i="4"/>
  <c r="C882" i="4" s="1"/>
  <c r="Q881" i="4"/>
  <c r="H881" i="4"/>
  <c r="I881" i="4" s="1"/>
  <c r="F881" i="4"/>
  <c r="G881" i="4" s="1"/>
  <c r="D881" i="4"/>
  <c r="E881" i="4" s="1"/>
  <c r="B881" i="4"/>
  <c r="C881" i="4" s="1"/>
  <c r="Q880" i="4"/>
  <c r="H880" i="4"/>
  <c r="I880" i="4" s="1"/>
  <c r="F880" i="4"/>
  <c r="G880" i="4" s="1"/>
  <c r="D880" i="4"/>
  <c r="E880" i="4" s="1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G878" i="4"/>
  <c r="F878" i="4"/>
  <c r="D878" i="4"/>
  <c r="E878" i="4" s="1"/>
  <c r="B878" i="4"/>
  <c r="C878" i="4" s="1"/>
  <c r="Q877" i="4"/>
  <c r="H877" i="4"/>
  <c r="I877" i="4" s="1"/>
  <c r="F877" i="4"/>
  <c r="G877" i="4" s="1"/>
  <c r="D877" i="4"/>
  <c r="E877" i="4" s="1"/>
  <c r="B877" i="4"/>
  <c r="C877" i="4" s="1"/>
  <c r="Q876" i="4"/>
  <c r="H876" i="4"/>
  <c r="I876" i="4" s="1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F874" i="4"/>
  <c r="G874" i="4" s="1"/>
  <c r="D874" i="4"/>
  <c r="E874" i="4" s="1"/>
  <c r="B874" i="4"/>
  <c r="C874" i="4" s="1"/>
  <c r="Q873" i="4"/>
  <c r="H873" i="4"/>
  <c r="I873" i="4" s="1"/>
  <c r="F873" i="4"/>
  <c r="G873" i="4" s="1"/>
  <c r="D873" i="4"/>
  <c r="E873" i="4" s="1"/>
  <c r="B873" i="4"/>
  <c r="C873" i="4" s="1"/>
  <c r="Q872" i="4"/>
  <c r="H872" i="4"/>
  <c r="I872" i="4" s="1"/>
  <c r="F872" i="4"/>
  <c r="G872" i="4" s="1"/>
  <c r="D872" i="4"/>
  <c r="E872" i="4" s="1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F870" i="4"/>
  <c r="G870" i="4" s="1"/>
  <c r="D870" i="4"/>
  <c r="E870" i="4" s="1"/>
  <c r="B870" i="4"/>
  <c r="C870" i="4" s="1"/>
  <c r="Q869" i="4"/>
  <c r="H869" i="4"/>
  <c r="I869" i="4" s="1"/>
  <c r="F869" i="4"/>
  <c r="G869" i="4" s="1"/>
  <c r="D869" i="4"/>
  <c r="E869" i="4" s="1"/>
  <c r="B869" i="4"/>
  <c r="C869" i="4" s="1"/>
  <c r="Q868" i="4"/>
  <c r="H868" i="4"/>
  <c r="I868" i="4" s="1"/>
  <c r="F868" i="4"/>
  <c r="G868" i="4" s="1"/>
  <c r="D868" i="4"/>
  <c r="E868" i="4" s="1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F866" i="4"/>
  <c r="G866" i="4" s="1"/>
  <c r="D866" i="4"/>
  <c r="E866" i="4" s="1"/>
  <c r="B866" i="4"/>
  <c r="C866" i="4" s="1"/>
  <c r="Q865" i="4"/>
  <c r="H865" i="4"/>
  <c r="I865" i="4" s="1"/>
  <c r="F865" i="4"/>
  <c r="G865" i="4" s="1"/>
  <c r="D865" i="4"/>
  <c r="E865" i="4" s="1"/>
  <c r="B865" i="4"/>
  <c r="C865" i="4" s="1"/>
  <c r="Q864" i="4"/>
  <c r="H864" i="4"/>
  <c r="I864" i="4" s="1"/>
  <c r="F864" i="4"/>
  <c r="G864" i="4" s="1"/>
  <c r="D864" i="4"/>
  <c r="E864" i="4" s="1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G862" i="4"/>
  <c r="F862" i="4"/>
  <c r="D862" i="4"/>
  <c r="E862" i="4" s="1"/>
  <c r="B862" i="4"/>
  <c r="C862" i="4" s="1"/>
  <c r="Q861" i="4"/>
  <c r="H861" i="4"/>
  <c r="I861" i="4" s="1"/>
  <c r="F861" i="4"/>
  <c r="G861" i="4" s="1"/>
  <c r="D861" i="4"/>
  <c r="E861" i="4" s="1"/>
  <c r="B861" i="4"/>
  <c r="C861" i="4" s="1"/>
  <c r="Q860" i="4"/>
  <c r="H860" i="4"/>
  <c r="I860" i="4" s="1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F858" i="4"/>
  <c r="G858" i="4" s="1"/>
  <c r="D858" i="4"/>
  <c r="E858" i="4" s="1"/>
  <c r="B858" i="4"/>
  <c r="C858" i="4" s="1"/>
  <c r="Q857" i="4"/>
  <c r="H857" i="4"/>
  <c r="I857" i="4" s="1"/>
  <c r="F857" i="4"/>
  <c r="G857" i="4" s="1"/>
  <c r="D857" i="4"/>
  <c r="E857" i="4" s="1"/>
  <c r="B857" i="4"/>
  <c r="C857" i="4" s="1"/>
  <c r="Q856" i="4"/>
  <c r="H856" i="4"/>
  <c r="I856" i="4" s="1"/>
  <c r="F856" i="4"/>
  <c r="G856" i="4" s="1"/>
  <c r="D856" i="4"/>
  <c r="E856" i="4" s="1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F854" i="4"/>
  <c r="G854" i="4" s="1"/>
  <c r="D854" i="4"/>
  <c r="E854" i="4" s="1"/>
  <c r="B854" i="4"/>
  <c r="C854" i="4" s="1"/>
  <c r="Q853" i="4"/>
  <c r="H853" i="4"/>
  <c r="I853" i="4" s="1"/>
  <c r="F853" i="4"/>
  <c r="G853" i="4" s="1"/>
  <c r="D853" i="4"/>
  <c r="E853" i="4" s="1"/>
  <c r="B853" i="4"/>
  <c r="C853" i="4" s="1"/>
  <c r="Q852" i="4"/>
  <c r="H852" i="4"/>
  <c r="I852" i="4" s="1"/>
  <c r="F852" i="4"/>
  <c r="G852" i="4" s="1"/>
  <c r="D852" i="4"/>
  <c r="E852" i="4" s="1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F850" i="4"/>
  <c r="G850" i="4" s="1"/>
  <c r="D850" i="4"/>
  <c r="E850" i="4" s="1"/>
  <c r="B850" i="4"/>
  <c r="C850" i="4" s="1"/>
  <c r="Q849" i="4"/>
  <c r="H849" i="4"/>
  <c r="I849" i="4" s="1"/>
  <c r="F849" i="4"/>
  <c r="G849" i="4" s="1"/>
  <c r="D849" i="4"/>
  <c r="E849" i="4" s="1"/>
  <c r="B849" i="4"/>
  <c r="C849" i="4" s="1"/>
  <c r="Q848" i="4"/>
  <c r="H848" i="4"/>
  <c r="I848" i="4" s="1"/>
  <c r="F848" i="4"/>
  <c r="G848" i="4" s="1"/>
  <c r="D848" i="4"/>
  <c r="E848" i="4" s="1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G846" i="4"/>
  <c r="F846" i="4"/>
  <c r="D846" i="4"/>
  <c r="E846" i="4" s="1"/>
  <c r="B846" i="4"/>
  <c r="C846" i="4" s="1"/>
  <c r="Q845" i="4"/>
  <c r="H845" i="4"/>
  <c r="I845" i="4" s="1"/>
  <c r="F845" i="4"/>
  <c r="G845" i="4" s="1"/>
  <c r="D845" i="4"/>
  <c r="E845" i="4" s="1"/>
  <c r="B845" i="4"/>
  <c r="C845" i="4" s="1"/>
  <c r="Q844" i="4"/>
  <c r="H844" i="4"/>
  <c r="I844" i="4" s="1"/>
  <c r="F844" i="4"/>
  <c r="G844" i="4" s="1"/>
  <c r="E844" i="4"/>
  <c r="D844" i="4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F842" i="4"/>
  <c r="G842" i="4" s="1"/>
  <c r="D842" i="4"/>
  <c r="E842" i="4" s="1"/>
  <c r="B842" i="4"/>
  <c r="C842" i="4" s="1"/>
  <c r="Q841" i="4"/>
  <c r="H841" i="4"/>
  <c r="I841" i="4" s="1"/>
  <c r="F841" i="4"/>
  <c r="G841" i="4" s="1"/>
  <c r="D841" i="4"/>
  <c r="E841" i="4" s="1"/>
  <c r="B841" i="4"/>
  <c r="C841" i="4" s="1"/>
  <c r="Q840" i="4"/>
  <c r="H840" i="4"/>
  <c r="I840" i="4" s="1"/>
  <c r="F840" i="4"/>
  <c r="G840" i="4" s="1"/>
  <c r="D840" i="4"/>
  <c r="E840" i="4" s="1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F838" i="4"/>
  <c r="G838" i="4" s="1"/>
  <c r="D838" i="4"/>
  <c r="E838" i="4" s="1"/>
  <c r="B838" i="4"/>
  <c r="C838" i="4" s="1"/>
  <c r="Q837" i="4"/>
  <c r="H837" i="4"/>
  <c r="I837" i="4" s="1"/>
  <c r="F837" i="4"/>
  <c r="G837" i="4" s="1"/>
  <c r="D837" i="4"/>
  <c r="E837" i="4" s="1"/>
  <c r="B837" i="4"/>
  <c r="C837" i="4" s="1"/>
  <c r="Q836" i="4"/>
  <c r="H836" i="4"/>
  <c r="I836" i="4" s="1"/>
  <c r="F836" i="4"/>
  <c r="G836" i="4" s="1"/>
  <c r="D836" i="4"/>
  <c r="E836" i="4" s="1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F834" i="4"/>
  <c r="G834" i="4" s="1"/>
  <c r="D834" i="4"/>
  <c r="E834" i="4" s="1"/>
  <c r="B834" i="4"/>
  <c r="C834" i="4" s="1"/>
  <c r="Q833" i="4"/>
  <c r="H833" i="4"/>
  <c r="I833" i="4" s="1"/>
  <c r="F833" i="4"/>
  <c r="G833" i="4" s="1"/>
  <c r="D833" i="4"/>
  <c r="E833" i="4" s="1"/>
  <c r="B833" i="4"/>
  <c r="C833" i="4" s="1"/>
  <c r="Q832" i="4"/>
  <c r="H832" i="4"/>
  <c r="I832" i="4" s="1"/>
  <c r="F832" i="4"/>
  <c r="G832" i="4" s="1"/>
  <c r="D832" i="4"/>
  <c r="E832" i="4" s="1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B830" i="4"/>
  <c r="C830" i="4" s="1"/>
  <c r="Q829" i="4"/>
  <c r="H829" i="4"/>
  <c r="I829" i="4" s="1"/>
  <c r="F829" i="4"/>
  <c r="G829" i="4" s="1"/>
  <c r="D829" i="4"/>
  <c r="E829" i="4" s="1"/>
  <c r="B829" i="4"/>
  <c r="C829" i="4" s="1"/>
  <c r="Q828" i="4"/>
  <c r="H828" i="4"/>
  <c r="I828" i="4" s="1"/>
  <c r="F828" i="4"/>
  <c r="G828" i="4" s="1"/>
  <c r="E828" i="4"/>
  <c r="D828" i="4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F826" i="4"/>
  <c r="G826" i="4" s="1"/>
  <c r="D826" i="4"/>
  <c r="E826" i="4" s="1"/>
  <c r="B826" i="4"/>
  <c r="C826" i="4" s="1"/>
  <c r="Q825" i="4"/>
  <c r="H825" i="4"/>
  <c r="I825" i="4" s="1"/>
  <c r="F825" i="4"/>
  <c r="G825" i="4" s="1"/>
  <c r="D825" i="4"/>
  <c r="E825" i="4" s="1"/>
  <c r="B825" i="4"/>
  <c r="C825" i="4" s="1"/>
  <c r="Q824" i="4"/>
  <c r="H824" i="4"/>
  <c r="I824" i="4" s="1"/>
  <c r="F824" i="4"/>
  <c r="G824" i="4" s="1"/>
  <c r="D824" i="4"/>
  <c r="E824" i="4" s="1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F822" i="4"/>
  <c r="G822" i="4" s="1"/>
  <c r="D822" i="4"/>
  <c r="E822" i="4" s="1"/>
  <c r="B822" i="4"/>
  <c r="C822" i="4" s="1"/>
  <c r="Q821" i="4"/>
  <c r="H821" i="4"/>
  <c r="I821" i="4" s="1"/>
  <c r="F821" i="4"/>
  <c r="G821" i="4" s="1"/>
  <c r="D821" i="4"/>
  <c r="E821" i="4" s="1"/>
  <c r="B821" i="4"/>
  <c r="C821" i="4" s="1"/>
  <c r="Q820" i="4"/>
  <c r="H820" i="4"/>
  <c r="I820" i="4" s="1"/>
  <c r="F820" i="4"/>
  <c r="G820" i="4" s="1"/>
  <c r="D820" i="4"/>
  <c r="E820" i="4" s="1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F818" i="4"/>
  <c r="G818" i="4" s="1"/>
  <c r="D818" i="4"/>
  <c r="E818" i="4" s="1"/>
  <c r="B818" i="4"/>
  <c r="C818" i="4" s="1"/>
  <c r="Q817" i="4"/>
  <c r="H817" i="4"/>
  <c r="I817" i="4" s="1"/>
  <c r="F817" i="4"/>
  <c r="G817" i="4" s="1"/>
  <c r="D817" i="4"/>
  <c r="E817" i="4" s="1"/>
  <c r="B817" i="4"/>
  <c r="C817" i="4" s="1"/>
  <c r="Q816" i="4"/>
  <c r="H816" i="4"/>
  <c r="I816" i="4" s="1"/>
  <c r="F816" i="4"/>
  <c r="G816" i="4" s="1"/>
  <c r="D816" i="4"/>
  <c r="E816" i="4" s="1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G814" i="4"/>
  <c r="F814" i="4"/>
  <c r="D814" i="4"/>
  <c r="E814" i="4" s="1"/>
  <c r="B814" i="4"/>
  <c r="C814" i="4" s="1"/>
  <c r="Q813" i="4"/>
  <c r="H813" i="4"/>
  <c r="I813" i="4" s="1"/>
  <c r="F813" i="4"/>
  <c r="G813" i="4" s="1"/>
  <c r="D813" i="4"/>
  <c r="E813" i="4" s="1"/>
  <c r="B813" i="4"/>
  <c r="C813" i="4" s="1"/>
  <c r="Q812" i="4"/>
  <c r="H812" i="4"/>
  <c r="I812" i="4" s="1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F810" i="4"/>
  <c r="G810" i="4" s="1"/>
  <c r="D810" i="4"/>
  <c r="E810" i="4" s="1"/>
  <c r="B810" i="4"/>
  <c r="C810" i="4" s="1"/>
  <c r="Q809" i="4"/>
  <c r="H809" i="4"/>
  <c r="I809" i="4" s="1"/>
  <c r="F809" i="4"/>
  <c r="G809" i="4" s="1"/>
  <c r="D809" i="4"/>
  <c r="E809" i="4" s="1"/>
  <c r="B809" i="4"/>
  <c r="C809" i="4" s="1"/>
  <c r="Q808" i="4"/>
  <c r="H808" i="4"/>
  <c r="I808" i="4" s="1"/>
  <c r="F808" i="4"/>
  <c r="G808" i="4" s="1"/>
  <c r="D808" i="4"/>
  <c r="E808" i="4" s="1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F806" i="4"/>
  <c r="G806" i="4" s="1"/>
  <c r="D806" i="4"/>
  <c r="E806" i="4" s="1"/>
  <c r="B806" i="4"/>
  <c r="C806" i="4" s="1"/>
  <c r="Q805" i="4"/>
  <c r="H805" i="4"/>
  <c r="I805" i="4" s="1"/>
  <c r="F805" i="4"/>
  <c r="G805" i="4" s="1"/>
  <c r="D805" i="4"/>
  <c r="E805" i="4" s="1"/>
  <c r="B805" i="4"/>
  <c r="C805" i="4" s="1"/>
  <c r="Q804" i="4"/>
  <c r="H804" i="4"/>
  <c r="I804" i="4" s="1"/>
  <c r="F804" i="4"/>
  <c r="G804" i="4" s="1"/>
  <c r="D804" i="4"/>
  <c r="E804" i="4" s="1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F802" i="4"/>
  <c r="G802" i="4" s="1"/>
  <c r="D802" i="4"/>
  <c r="E802" i="4" s="1"/>
  <c r="B802" i="4"/>
  <c r="C802" i="4" s="1"/>
  <c r="Q801" i="4"/>
  <c r="H801" i="4"/>
  <c r="I801" i="4" s="1"/>
  <c r="F801" i="4"/>
  <c r="G801" i="4" s="1"/>
  <c r="D801" i="4"/>
  <c r="E801" i="4" s="1"/>
  <c r="B801" i="4"/>
  <c r="C801" i="4" s="1"/>
  <c r="Q800" i="4"/>
  <c r="H800" i="4"/>
  <c r="I800" i="4" s="1"/>
  <c r="F800" i="4"/>
  <c r="G800" i="4" s="1"/>
  <c r="D800" i="4"/>
  <c r="E800" i="4" s="1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G798" i="4"/>
  <c r="F798" i="4"/>
  <c r="D798" i="4"/>
  <c r="E798" i="4" s="1"/>
  <c r="B798" i="4"/>
  <c r="C798" i="4" s="1"/>
  <c r="Q797" i="4"/>
  <c r="H797" i="4"/>
  <c r="I797" i="4" s="1"/>
  <c r="F797" i="4"/>
  <c r="G797" i="4" s="1"/>
  <c r="D797" i="4"/>
  <c r="E797" i="4" s="1"/>
  <c r="B797" i="4"/>
  <c r="C797" i="4" s="1"/>
  <c r="Q796" i="4"/>
  <c r="H796" i="4"/>
  <c r="I796" i="4" s="1"/>
  <c r="F796" i="4"/>
  <c r="G796" i="4" s="1"/>
  <c r="E796" i="4"/>
  <c r="D796" i="4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F794" i="4"/>
  <c r="G794" i="4" s="1"/>
  <c r="D794" i="4"/>
  <c r="E794" i="4" s="1"/>
  <c r="B794" i="4"/>
  <c r="C794" i="4" s="1"/>
  <c r="Q793" i="4"/>
  <c r="H793" i="4"/>
  <c r="I793" i="4" s="1"/>
  <c r="F793" i="4"/>
  <c r="G793" i="4" s="1"/>
  <c r="D793" i="4"/>
  <c r="E793" i="4" s="1"/>
  <c r="B793" i="4"/>
  <c r="C793" i="4" s="1"/>
  <c r="Q792" i="4"/>
  <c r="H792" i="4"/>
  <c r="I792" i="4" s="1"/>
  <c r="F792" i="4"/>
  <c r="G792" i="4" s="1"/>
  <c r="D792" i="4"/>
  <c r="E792" i="4" s="1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F790" i="4"/>
  <c r="G790" i="4" s="1"/>
  <c r="D790" i="4"/>
  <c r="E790" i="4" s="1"/>
  <c r="B790" i="4"/>
  <c r="C790" i="4" s="1"/>
  <c r="Q789" i="4"/>
  <c r="H789" i="4"/>
  <c r="I789" i="4" s="1"/>
  <c r="F789" i="4"/>
  <c r="G789" i="4" s="1"/>
  <c r="D789" i="4"/>
  <c r="E789" i="4" s="1"/>
  <c r="B789" i="4"/>
  <c r="C789" i="4" s="1"/>
  <c r="Q788" i="4"/>
  <c r="H788" i="4"/>
  <c r="I788" i="4" s="1"/>
  <c r="F788" i="4"/>
  <c r="G788" i="4" s="1"/>
  <c r="D788" i="4"/>
  <c r="E788" i="4" s="1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F786" i="4"/>
  <c r="G786" i="4" s="1"/>
  <c r="D786" i="4"/>
  <c r="E786" i="4" s="1"/>
  <c r="B786" i="4"/>
  <c r="C786" i="4" s="1"/>
  <c r="Q785" i="4"/>
  <c r="H785" i="4"/>
  <c r="I785" i="4" s="1"/>
  <c r="F785" i="4"/>
  <c r="G785" i="4" s="1"/>
  <c r="D785" i="4"/>
  <c r="E785" i="4" s="1"/>
  <c r="B785" i="4"/>
  <c r="C785" i="4" s="1"/>
  <c r="Q784" i="4"/>
  <c r="H784" i="4"/>
  <c r="I784" i="4" s="1"/>
  <c r="F784" i="4"/>
  <c r="G784" i="4" s="1"/>
  <c r="D784" i="4"/>
  <c r="E784" i="4" s="1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G782" i="4"/>
  <c r="F782" i="4"/>
  <c r="D782" i="4"/>
  <c r="E782" i="4" s="1"/>
  <c r="B782" i="4"/>
  <c r="C782" i="4" s="1"/>
  <c r="Q781" i="4"/>
  <c r="H781" i="4"/>
  <c r="I781" i="4" s="1"/>
  <c r="F781" i="4"/>
  <c r="G781" i="4" s="1"/>
  <c r="D781" i="4"/>
  <c r="E781" i="4" s="1"/>
  <c r="B781" i="4"/>
  <c r="C781" i="4" s="1"/>
  <c r="Q780" i="4"/>
  <c r="H780" i="4"/>
  <c r="I780" i="4" s="1"/>
  <c r="F780" i="4"/>
  <c r="G780" i="4" s="1"/>
  <c r="E780" i="4"/>
  <c r="D780" i="4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F778" i="4"/>
  <c r="G778" i="4" s="1"/>
  <c r="D778" i="4"/>
  <c r="E778" i="4" s="1"/>
  <c r="B778" i="4"/>
  <c r="C778" i="4" s="1"/>
  <c r="Q777" i="4"/>
  <c r="H777" i="4"/>
  <c r="I777" i="4" s="1"/>
  <c r="F777" i="4"/>
  <c r="G777" i="4" s="1"/>
  <c r="D777" i="4"/>
  <c r="E777" i="4" s="1"/>
  <c r="B777" i="4"/>
  <c r="C777" i="4" s="1"/>
  <c r="Q776" i="4"/>
  <c r="H776" i="4"/>
  <c r="I776" i="4" s="1"/>
  <c r="F776" i="4"/>
  <c r="G776" i="4" s="1"/>
  <c r="D776" i="4"/>
  <c r="E776" i="4" s="1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F774" i="4"/>
  <c r="G774" i="4" s="1"/>
  <c r="D774" i="4"/>
  <c r="E774" i="4" s="1"/>
  <c r="B774" i="4"/>
  <c r="C774" i="4" s="1"/>
  <c r="Q773" i="4"/>
  <c r="H773" i="4"/>
  <c r="I773" i="4" s="1"/>
  <c r="F773" i="4"/>
  <c r="G773" i="4" s="1"/>
  <c r="D773" i="4"/>
  <c r="E773" i="4" s="1"/>
  <c r="B773" i="4"/>
  <c r="C773" i="4" s="1"/>
  <c r="Q772" i="4"/>
  <c r="H772" i="4"/>
  <c r="I772" i="4" s="1"/>
  <c r="F772" i="4"/>
  <c r="G772" i="4" s="1"/>
  <c r="D772" i="4"/>
  <c r="E772" i="4" s="1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F770" i="4"/>
  <c r="G770" i="4" s="1"/>
  <c r="D770" i="4"/>
  <c r="E770" i="4" s="1"/>
  <c r="B770" i="4"/>
  <c r="C770" i="4" s="1"/>
  <c r="Q769" i="4"/>
  <c r="H769" i="4"/>
  <c r="I769" i="4" s="1"/>
  <c r="F769" i="4"/>
  <c r="G769" i="4" s="1"/>
  <c r="D769" i="4"/>
  <c r="E769" i="4" s="1"/>
  <c r="B769" i="4"/>
  <c r="C769" i="4" s="1"/>
  <c r="Q768" i="4"/>
  <c r="H768" i="4"/>
  <c r="I768" i="4" s="1"/>
  <c r="F768" i="4"/>
  <c r="G768" i="4" s="1"/>
  <c r="D768" i="4"/>
  <c r="E768" i="4" s="1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B766" i="4"/>
  <c r="C766" i="4" s="1"/>
  <c r="Q765" i="4"/>
  <c r="H765" i="4"/>
  <c r="I765" i="4" s="1"/>
  <c r="F765" i="4"/>
  <c r="G765" i="4" s="1"/>
  <c r="D765" i="4"/>
  <c r="E765" i="4" s="1"/>
  <c r="B765" i="4"/>
  <c r="C765" i="4" s="1"/>
  <c r="Q764" i="4"/>
  <c r="H764" i="4"/>
  <c r="I764" i="4" s="1"/>
  <c r="F764" i="4"/>
  <c r="G764" i="4" s="1"/>
  <c r="E764" i="4"/>
  <c r="D764" i="4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F762" i="4"/>
  <c r="G762" i="4" s="1"/>
  <c r="D762" i="4"/>
  <c r="E762" i="4" s="1"/>
  <c r="B762" i="4"/>
  <c r="C762" i="4" s="1"/>
  <c r="Q761" i="4"/>
  <c r="H761" i="4"/>
  <c r="I761" i="4" s="1"/>
  <c r="F761" i="4"/>
  <c r="G761" i="4" s="1"/>
  <c r="D761" i="4"/>
  <c r="E761" i="4" s="1"/>
  <c r="B761" i="4"/>
  <c r="C761" i="4" s="1"/>
  <c r="Q760" i="4"/>
  <c r="H760" i="4"/>
  <c r="I760" i="4" s="1"/>
  <c r="F760" i="4"/>
  <c r="G760" i="4" s="1"/>
  <c r="D760" i="4"/>
  <c r="E760" i="4" s="1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F758" i="4"/>
  <c r="G758" i="4" s="1"/>
  <c r="D758" i="4"/>
  <c r="E758" i="4" s="1"/>
  <c r="B758" i="4"/>
  <c r="C758" i="4" s="1"/>
  <c r="Q757" i="4"/>
  <c r="H757" i="4"/>
  <c r="I757" i="4" s="1"/>
  <c r="F757" i="4"/>
  <c r="G757" i="4" s="1"/>
  <c r="D757" i="4"/>
  <c r="E757" i="4" s="1"/>
  <c r="B757" i="4"/>
  <c r="C757" i="4" s="1"/>
  <c r="Q756" i="4"/>
  <c r="H756" i="4"/>
  <c r="I756" i="4" s="1"/>
  <c r="F756" i="4"/>
  <c r="G756" i="4" s="1"/>
  <c r="D756" i="4"/>
  <c r="E756" i="4" s="1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F754" i="4"/>
  <c r="G754" i="4" s="1"/>
  <c r="D754" i="4"/>
  <c r="E754" i="4" s="1"/>
  <c r="B754" i="4"/>
  <c r="C754" i="4" s="1"/>
  <c r="Q753" i="4"/>
  <c r="H753" i="4"/>
  <c r="I753" i="4" s="1"/>
  <c r="F753" i="4"/>
  <c r="G753" i="4" s="1"/>
  <c r="D753" i="4"/>
  <c r="E753" i="4" s="1"/>
  <c r="B753" i="4"/>
  <c r="C753" i="4" s="1"/>
  <c r="Q752" i="4"/>
  <c r="H752" i="4"/>
  <c r="I752" i="4" s="1"/>
  <c r="F752" i="4"/>
  <c r="G752" i="4" s="1"/>
  <c r="D752" i="4"/>
  <c r="E752" i="4" s="1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G750" i="4"/>
  <c r="F750" i="4"/>
  <c r="D750" i="4"/>
  <c r="E750" i="4" s="1"/>
  <c r="B750" i="4"/>
  <c r="C750" i="4" s="1"/>
  <c r="Q749" i="4"/>
  <c r="H749" i="4"/>
  <c r="I749" i="4" s="1"/>
  <c r="F749" i="4"/>
  <c r="G749" i="4" s="1"/>
  <c r="D749" i="4"/>
  <c r="E749" i="4" s="1"/>
  <c r="B749" i="4"/>
  <c r="C749" i="4" s="1"/>
  <c r="Q748" i="4"/>
  <c r="H748" i="4"/>
  <c r="I748" i="4" s="1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F746" i="4"/>
  <c r="G746" i="4" s="1"/>
  <c r="D746" i="4"/>
  <c r="E746" i="4" s="1"/>
  <c r="B746" i="4"/>
  <c r="C746" i="4" s="1"/>
  <c r="Q745" i="4"/>
  <c r="H745" i="4"/>
  <c r="I745" i="4" s="1"/>
  <c r="F745" i="4"/>
  <c r="G745" i="4" s="1"/>
  <c r="D745" i="4"/>
  <c r="E745" i="4" s="1"/>
  <c r="B745" i="4"/>
  <c r="C745" i="4" s="1"/>
  <c r="Q744" i="4"/>
  <c r="H744" i="4"/>
  <c r="I744" i="4" s="1"/>
  <c r="F744" i="4"/>
  <c r="G744" i="4" s="1"/>
  <c r="D744" i="4"/>
  <c r="E744" i="4" s="1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F742" i="4"/>
  <c r="G742" i="4" s="1"/>
  <c r="D742" i="4"/>
  <c r="E742" i="4" s="1"/>
  <c r="B742" i="4"/>
  <c r="C742" i="4" s="1"/>
  <c r="Q741" i="4"/>
  <c r="H741" i="4"/>
  <c r="I741" i="4" s="1"/>
  <c r="F741" i="4"/>
  <c r="G741" i="4" s="1"/>
  <c r="D741" i="4"/>
  <c r="E741" i="4" s="1"/>
  <c r="B741" i="4"/>
  <c r="C741" i="4" s="1"/>
  <c r="Q740" i="4"/>
  <c r="H740" i="4"/>
  <c r="I740" i="4" s="1"/>
  <c r="F740" i="4"/>
  <c r="G740" i="4" s="1"/>
  <c r="D740" i="4"/>
  <c r="E740" i="4" s="1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F738" i="4"/>
  <c r="G738" i="4" s="1"/>
  <c r="D738" i="4"/>
  <c r="E738" i="4" s="1"/>
  <c r="B738" i="4"/>
  <c r="C738" i="4" s="1"/>
  <c r="Q737" i="4"/>
  <c r="H737" i="4"/>
  <c r="I737" i="4" s="1"/>
  <c r="F737" i="4"/>
  <c r="G737" i="4" s="1"/>
  <c r="D737" i="4"/>
  <c r="E737" i="4" s="1"/>
  <c r="B737" i="4"/>
  <c r="C737" i="4" s="1"/>
  <c r="Q736" i="4"/>
  <c r="H736" i="4"/>
  <c r="I736" i="4" s="1"/>
  <c r="F736" i="4"/>
  <c r="G736" i="4" s="1"/>
  <c r="D736" i="4"/>
  <c r="E736" i="4" s="1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G734" i="4"/>
  <c r="F734" i="4"/>
  <c r="D734" i="4"/>
  <c r="E734" i="4" s="1"/>
  <c r="B734" i="4"/>
  <c r="C734" i="4" s="1"/>
  <c r="Q733" i="4"/>
  <c r="H733" i="4"/>
  <c r="I733" i="4" s="1"/>
  <c r="F733" i="4"/>
  <c r="G733" i="4" s="1"/>
  <c r="D733" i="4"/>
  <c r="E733" i="4" s="1"/>
  <c r="B733" i="4"/>
  <c r="C733" i="4" s="1"/>
  <c r="Q732" i="4"/>
  <c r="H732" i="4"/>
  <c r="I732" i="4" s="1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F730" i="4"/>
  <c r="G730" i="4" s="1"/>
  <c r="D730" i="4"/>
  <c r="E730" i="4" s="1"/>
  <c r="B730" i="4"/>
  <c r="C730" i="4" s="1"/>
  <c r="Q729" i="4"/>
  <c r="H729" i="4"/>
  <c r="I729" i="4" s="1"/>
  <c r="F729" i="4"/>
  <c r="G729" i="4" s="1"/>
  <c r="D729" i="4"/>
  <c r="E729" i="4" s="1"/>
  <c r="B729" i="4"/>
  <c r="C729" i="4" s="1"/>
  <c r="Q728" i="4"/>
  <c r="H728" i="4"/>
  <c r="I728" i="4" s="1"/>
  <c r="F728" i="4"/>
  <c r="G728" i="4" s="1"/>
  <c r="D728" i="4"/>
  <c r="E728" i="4" s="1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F726" i="4"/>
  <c r="G726" i="4" s="1"/>
  <c r="D726" i="4"/>
  <c r="E726" i="4" s="1"/>
  <c r="B726" i="4"/>
  <c r="C726" i="4" s="1"/>
  <c r="Q725" i="4"/>
  <c r="H725" i="4"/>
  <c r="I725" i="4" s="1"/>
  <c r="F725" i="4"/>
  <c r="G725" i="4" s="1"/>
  <c r="D725" i="4"/>
  <c r="E725" i="4" s="1"/>
  <c r="B725" i="4"/>
  <c r="C725" i="4" s="1"/>
  <c r="Q724" i="4"/>
  <c r="H724" i="4"/>
  <c r="I724" i="4" s="1"/>
  <c r="F724" i="4"/>
  <c r="G724" i="4" s="1"/>
  <c r="D724" i="4"/>
  <c r="E724" i="4" s="1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F722" i="4"/>
  <c r="G722" i="4" s="1"/>
  <c r="D722" i="4"/>
  <c r="E722" i="4" s="1"/>
  <c r="B722" i="4"/>
  <c r="C722" i="4" s="1"/>
  <c r="Q721" i="4"/>
  <c r="H721" i="4"/>
  <c r="I721" i="4" s="1"/>
  <c r="F721" i="4"/>
  <c r="G721" i="4" s="1"/>
  <c r="D721" i="4"/>
  <c r="E721" i="4" s="1"/>
  <c r="B721" i="4"/>
  <c r="C721" i="4" s="1"/>
  <c r="Q720" i="4"/>
  <c r="H720" i="4"/>
  <c r="I720" i="4" s="1"/>
  <c r="F720" i="4"/>
  <c r="G720" i="4" s="1"/>
  <c r="D720" i="4"/>
  <c r="E720" i="4" s="1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G718" i="4"/>
  <c r="F718" i="4"/>
  <c r="D718" i="4"/>
  <c r="E718" i="4" s="1"/>
  <c r="B718" i="4"/>
  <c r="C718" i="4" s="1"/>
  <c r="Q717" i="4"/>
  <c r="H717" i="4"/>
  <c r="I717" i="4" s="1"/>
  <c r="F717" i="4"/>
  <c r="G717" i="4" s="1"/>
  <c r="D717" i="4"/>
  <c r="E717" i="4" s="1"/>
  <c r="B717" i="4"/>
  <c r="C717" i="4" s="1"/>
  <c r="Q716" i="4"/>
  <c r="H716" i="4"/>
  <c r="I716" i="4" s="1"/>
  <c r="F716" i="4"/>
  <c r="G716" i="4" s="1"/>
  <c r="E716" i="4"/>
  <c r="D716" i="4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F714" i="4"/>
  <c r="G714" i="4" s="1"/>
  <c r="D714" i="4"/>
  <c r="E714" i="4" s="1"/>
  <c r="B714" i="4"/>
  <c r="C714" i="4" s="1"/>
  <c r="Q713" i="4"/>
  <c r="H713" i="4"/>
  <c r="I713" i="4" s="1"/>
  <c r="F713" i="4"/>
  <c r="G713" i="4" s="1"/>
  <c r="D713" i="4"/>
  <c r="E713" i="4" s="1"/>
  <c r="B713" i="4"/>
  <c r="C713" i="4" s="1"/>
  <c r="Q712" i="4"/>
  <c r="H712" i="4"/>
  <c r="I712" i="4" s="1"/>
  <c r="F712" i="4"/>
  <c r="G712" i="4" s="1"/>
  <c r="D712" i="4"/>
  <c r="E712" i="4" s="1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F710" i="4"/>
  <c r="G710" i="4" s="1"/>
  <c r="D710" i="4"/>
  <c r="E710" i="4" s="1"/>
  <c r="B710" i="4"/>
  <c r="C710" i="4" s="1"/>
  <c r="Q709" i="4"/>
  <c r="H709" i="4"/>
  <c r="I709" i="4" s="1"/>
  <c r="F709" i="4"/>
  <c r="G709" i="4" s="1"/>
  <c r="D709" i="4"/>
  <c r="E709" i="4" s="1"/>
  <c r="B709" i="4"/>
  <c r="C709" i="4" s="1"/>
  <c r="Q708" i="4"/>
  <c r="H708" i="4"/>
  <c r="I708" i="4" s="1"/>
  <c r="F708" i="4"/>
  <c r="G708" i="4" s="1"/>
  <c r="D708" i="4"/>
  <c r="E708" i="4" s="1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F706" i="4"/>
  <c r="G706" i="4" s="1"/>
  <c r="D706" i="4"/>
  <c r="E706" i="4" s="1"/>
  <c r="B706" i="4"/>
  <c r="C706" i="4" s="1"/>
  <c r="Q705" i="4"/>
  <c r="H705" i="4"/>
  <c r="I705" i="4" s="1"/>
  <c r="F705" i="4"/>
  <c r="G705" i="4" s="1"/>
  <c r="D705" i="4"/>
  <c r="E705" i="4" s="1"/>
  <c r="B705" i="4"/>
  <c r="C705" i="4" s="1"/>
  <c r="Q704" i="4"/>
  <c r="H704" i="4"/>
  <c r="I704" i="4" s="1"/>
  <c r="F704" i="4"/>
  <c r="G704" i="4" s="1"/>
  <c r="D704" i="4"/>
  <c r="E704" i="4" s="1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B702" i="4"/>
  <c r="C702" i="4" s="1"/>
  <c r="Q701" i="4"/>
  <c r="H701" i="4"/>
  <c r="I701" i="4" s="1"/>
  <c r="F701" i="4"/>
  <c r="G701" i="4" s="1"/>
  <c r="D701" i="4"/>
  <c r="E701" i="4" s="1"/>
  <c r="B701" i="4"/>
  <c r="C701" i="4" s="1"/>
  <c r="Q700" i="4"/>
  <c r="H700" i="4"/>
  <c r="I700" i="4" s="1"/>
  <c r="F700" i="4"/>
  <c r="G700" i="4" s="1"/>
  <c r="E700" i="4"/>
  <c r="D700" i="4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F698" i="4"/>
  <c r="G698" i="4" s="1"/>
  <c r="D698" i="4"/>
  <c r="E698" i="4" s="1"/>
  <c r="B698" i="4"/>
  <c r="C698" i="4" s="1"/>
  <c r="Q697" i="4"/>
  <c r="H697" i="4"/>
  <c r="I697" i="4" s="1"/>
  <c r="F697" i="4"/>
  <c r="G697" i="4" s="1"/>
  <c r="D697" i="4"/>
  <c r="E697" i="4" s="1"/>
  <c r="B697" i="4"/>
  <c r="C697" i="4" s="1"/>
  <c r="Q696" i="4"/>
  <c r="H696" i="4"/>
  <c r="I696" i="4" s="1"/>
  <c r="F696" i="4"/>
  <c r="G696" i="4" s="1"/>
  <c r="D696" i="4"/>
  <c r="E696" i="4" s="1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F694" i="4"/>
  <c r="G694" i="4" s="1"/>
  <c r="D694" i="4"/>
  <c r="E694" i="4" s="1"/>
  <c r="B694" i="4"/>
  <c r="C694" i="4" s="1"/>
  <c r="Q693" i="4"/>
  <c r="H693" i="4"/>
  <c r="I693" i="4" s="1"/>
  <c r="F693" i="4"/>
  <c r="G693" i="4" s="1"/>
  <c r="D693" i="4"/>
  <c r="E693" i="4" s="1"/>
  <c r="B693" i="4"/>
  <c r="C693" i="4" s="1"/>
  <c r="Q692" i="4"/>
  <c r="H692" i="4"/>
  <c r="I692" i="4" s="1"/>
  <c r="F692" i="4"/>
  <c r="G692" i="4" s="1"/>
  <c r="D692" i="4"/>
  <c r="E692" i="4" s="1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F690" i="4"/>
  <c r="G690" i="4" s="1"/>
  <c r="D690" i="4"/>
  <c r="E690" i="4" s="1"/>
  <c r="B690" i="4"/>
  <c r="C690" i="4" s="1"/>
  <c r="Q689" i="4"/>
  <c r="H689" i="4"/>
  <c r="I689" i="4" s="1"/>
  <c r="F689" i="4"/>
  <c r="G689" i="4" s="1"/>
  <c r="D689" i="4"/>
  <c r="E689" i="4" s="1"/>
  <c r="B689" i="4"/>
  <c r="C689" i="4" s="1"/>
  <c r="Q688" i="4"/>
  <c r="H688" i="4"/>
  <c r="I688" i="4" s="1"/>
  <c r="F688" i="4"/>
  <c r="G688" i="4" s="1"/>
  <c r="D688" i="4"/>
  <c r="E688" i="4" s="1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G686" i="4"/>
  <c r="F686" i="4"/>
  <c r="D686" i="4"/>
  <c r="E686" i="4" s="1"/>
  <c r="B686" i="4"/>
  <c r="C686" i="4" s="1"/>
  <c r="Q685" i="4"/>
  <c r="H685" i="4"/>
  <c r="I685" i="4" s="1"/>
  <c r="F685" i="4"/>
  <c r="G685" i="4" s="1"/>
  <c r="D685" i="4"/>
  <c r="E685" i="4" s="1"/>
  <c r="B685" i="4"/>
  <c r="C685" i="4" s="1"/>
  <c r="Q684" i="4"/>
  <c r="H684" i="4"/>
  <c r="I684" i="4" s="1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F682" i="4"/>
  <c r="G682" i="4" s="1"/>
  <c r="D682" i="4"/>
  <c r="E682" i="4" s="1"/>
  <c r="B682" i="4"/>
  <c r="C682" i="4" s="1"/>
  <c r="Q681" i="4"/>
  <c r="H681" i="4"/>
  <c r="I681" i="4" s="1"/>
  <c r="F681" i="4"/>
  <c r="G681" i="4" s="1"/>
  <c r="D681" i="4"/>
  <c r="E681" i="4" s="1"/>
  <c r="B681" i="4"/>
  <c r="C681" i="4" s="1"/>
  <c r="Q680" i="4"/>
  <c r="H680" i="4"/>
  <c r="I680" i="4" s="1"/>
  <c r="F680" i="4"/>
  <c r="G680" i="4" s="1"/>
  <c r="D680" i="4"/>
  <c r="E680" i="4" s="1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F678" i="4"/>
  <c r="G678" i="4" s="1"/>
  <c r="D678" i="4"/>
  <c r="E678" i="4" s="1"/>
  <c r="B678" i="4"/>
  <c r="C678" i="4" s="1"/>
  <c r="Q677" i="4"/>
  <c r="H677" i="4"/>
  <c r="I677" i="4" s="1"/>
  <c r="F677" i="4"/>
  <c r="G677" i="4" s="1"/>
  <c r="D677" i="4"/>
  <c r="E677" i="4" s="1"/>
  <c r="B677" i="4"/>
  <c r="C677" i="4" s="1"/>
  <c r="Q676" i="4"/>
  <c r="H676" i="4"/>
  <c r="I676" i="4" s="1"/>
  <c r="F676" i="4"/>
  <c r="G676" i="4" s="1"/>
  <c r="D676" i="4"/>
  <c r="E676" i="4" s="1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F674" i="4"/>
  <c r="G674" i="4" s="1"/>
  <c r="D674" i="4"/>
  <c r="E674" i="4" s="1"/>
  <c r="B674" i="4"/>
  <c r="C674" i="4" s="1"/>
  <c r="Q673" i="4"/>
  <c r="H673" i="4"/>
  <c r="I673" i="4" s="1"/>
  <c r="F673" i="4"/>
  <c r="G673" i="4" s="1"/>
  <c r="D673" i="4"/>
  <c r="E673" i="4" s="1"/>
  <c r="B673" i="4"/>
  <c r="C673" i="4" s="1"/>
  <c r="Q672" i="4"/>
  <c r="H672" i="4"/>
  <c r="I672" i="4" s="1"/>
  <c r="F672" i="4"/>
  <c r="G672" i="4" s="1"/>
  <c r="D672" i="4"/>
  <c r="E672" i="4" s="1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G670" i="4"/>
  <c r="F670" i="4"/>
  <c r="D670" i="4"/>
  <c r="E670" i="4" s="1"/>
  <c r="B670" i="4"/>
  <c r="C670" i="4" s="1"/>
  <c r="Q669" i="4"/>
  <c r="H669" i="4"/>
  <c r="I669" i="4" s="1"/>
  <c r="F669" i="4"/>
  <c r="G669" i="4" s="1"/>
  <c r="D669" i="4"/>
  <c r="E669" i="4" s="1"/>
  <c r="B669" i="4"/>
  <c r="C669" i="4" s="1"/>
  <c r="Q668" i="4"/>
  <c r="H668" i="4"/>
  <c r="I668" i="4" s="1"/>
  <c r="F668" i="4"/>
  <c r="G668" i="4" s="1"/>
  <c r="E668" i="4"/>
  <c r="D668" i="4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F666" i="4"/>
  <c r="G666" i="4" s="1"/>
  <c r="D666" i="4"/>
  <c r="E666" i="4" s="1"/>
  <c r="B666" i="4"/>
  <c r="C666" i="4" s="1"/>
  <c r="Q665" i="4"/>
  <c r="H665" i="4"/>
  <c r="I665" i="4" s="1"/>
  <c r="F665" i="4"/>
  <c r="G665" i="4" s="1"/>
  <c r="D665" i="4"/>
  <c r="E665" i="4" s="1"/>
  <c r="B665" i="4"/>
  <c r="C665" i="4" s="1"/>
  <c r="Q664" i="4"/>
  <c r="H664" i="4"/>
  <c r="I664" i="4" s="1"/>
  <c r="F664" i="4"/>
  <c r="G664" i="4" s="1"/>
  <c r="D664" i="4"/>
  <c r="E664" i="4" s="1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F662" i="4"/>
  <c r="G662" i="4" s="1"/>
  <c r="D662" i="4"/>
  <c r="E662" i="4" s="1"/>
  <c r="B662" i="4"/>
  <c r="C662" i="4" s="1"/>
  <c r="Q661" i="4"/>
  <c r="H661" i="4"/>
  <c r="I661" i="4" s="1"/>
  <c r="F661" i="4"/>
  <c r="G661" i="4" s="1"/>
  <c r="D661" i="4"/>
  <c r="E661" i="4" s="1"/>
  <c r="B661" i="4"/>
  <c r="C661" i="4" s="1"/>
  <c r="Q660" i="4"/>
  <c r="H660" i="4"/>
  <c r="I660" i="4" s="1"/>
  <c r="F660" i="4"/>
  <c r="G660" i="4" s="1"/>
  <c r="D660" i="4"/>
  <c r="E660" i="4" s="1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F658" i="4"/>
  <c r="G658" i="4" s="1"/>
  <c r="D658" i="4"/>
  <c r="E658" i="4" s="1"/>
  <c r="B658" i="4"/>
  <c r="C658" i="4" s="1"/>
  <c r="Q657" i="4"/>
  <c r="H657" i="4"/>
  <c r="I657" i="4" s="1"/>
  <c r="F657" i="4"/>
  <c r="G657" i="4" s="1"/>
  <c r="D657" i="4"/>
  <c r="E657" i="4" s="1"/>
  <c r="B657" i="4"/>
  <c r="C657" i="4" s="1"/>
  <c r="Q656" i="4"/>
  <c r="H656" i="4"/>
  <c r="I656" i="4" s="1"/>
  <c r="F656" i="4"/>
  <c r="G656" i="4" s="1"/>
  <c r="D656" i="4"/>
  <c r="E656" i="4" s="1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G654" i="4"/>
  <c r="F654" i="4"/>
  <c r="D654" i="4"/>
  <c r="E654" i="4" s="1"/>
  <c r="B654" i="4"/>
  <c r="C654" i="4" s="1"/>
  <c r="Q653" i="4"/>
  <c r="H653" i="4"/>
  <c r="I653" i="4" s="1"/>
  <c r="F653" i="4"/>
  <c r="G653" i="4" s="1"/>
  <c r="D653" i="4"/>
  <c r="E653" i="4" s="1"/>
  <c r="B653" i="4"/>
  <c r="C653" i="4" s="1"/>
  <c r="Q652" i="4"/>
  <c r="H652" i="4"/>
  <c r="I652" i="4" s="1"/>
  <c r="F652" i="4"/>
  <c r="G652" i="4" s="1"/>
  <c r="E652" i="4"/>
  <c r="D652" i="4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F650" i="4"/>
  <c r="G650" i="4" s="1"/>
  <c r="D650" i="4"/>
  <c r="E650" i="4" s="1"/>
  <c r="B650" i="4"/>
  <c r="C650" i="4" s="1"/>
  <c r="Q649" i="4"/>
  <c r="H649" i="4"/>
  <c r="I649" i="4" s="1"/>
  <c r="F649" i="4"/>
  <c r="G649" i="4" s="1"/>
  <c r="D649" i="4"/>
  <c r="E649" i="4" s="1"/>
  <c r="B649" i="4"/>
  <c r="C649" i="4" s="1"/>
  <c r="Q648" i="4"/>
  <c r="H648" i="4"/>
  <c r="I648" i="4" s="1"/>
  <c r="F648" i="4"/>
  <c r="G648" i="4" s="1"/>
  <c r="D648" i="4"/>
  <c r="E648" i="4" s="1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F646" i="4"/>
  <c r="G646" i="4" s="1"/>
  <c r="D646" i="4"/>
  <c r="E646" i="4" s="1"/>
  <c r="B646" i="4"/>
  <c r="C646" i="4" s="1"/>
  <c r="Q645" i="4"/>
  <c r="H645" i="4"/>
  <c r="I645" i="4" s="1"/>
  <c r="F645" i="4"/>
  <c r="G645" i="4" s="1"/>
  <c r="D645" i="4"/>
  <c r="E645" i="4" s="1"/>
  <c r="B645" i="4"/>
  <c r="C645" i="4" s="1"/>
  <c r="Q644" i="4"/>
  <c r="H644" i="4"/>
  <c r="I644" i="4" s="1"/>
  <c r="F644" i="4"/>
  <c r="G644" i="4" s="1"/>
  <c r="D644" i="4"/>
  <c r="E644" i="4" s="1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F642" i="4"/>
  <c r="G642" i="4" s="1"/>
  <c r="D642" i="4"/>
  <c r="E642" i="4" s="1"/>
  <c r="B642" i="4"/>
  <c r="C642" i="4" s="1"/>
  <c r="Q641" i="4"/>
  <c r="H641" i="4"/>
  <c r="I641" i="4" s="1"/>
  <c r="F641" i="4"/>
  <c r="G641" i="4" s="1"/>
  <c r="D641" i="4"/>
  <c r="E641" i="4" s="1"/>
  <c r="B641" i="4"/>
  <c r="C641" i="4" s="1"/>
  <c r="Q640" i="4"/>
  <c r="H640" i="4"/>
  <c r="I640" i="4" s="1"/>
  <c r="F640" i="4"/>
  <c r="G640" i="4" s="1"/>
  <c r="D640" i="4"/>
  <c r="E640" i="4" s="1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B638" i="4"/>
  <c r="C638" i="4" s="1"/>
  <c r="Q637" i="4"/>
  <c r="H637" i="4"/>
  <c r="I637" i="4" s="1"/>
  <c r="F637" i="4"/>
  <c r="G637" i="4" s="1"/>
  <c r="D637" i="4"/>
  <c r="E637" i="4" s="1"/>
  <c r="B637" i="4"/>
  <c r="C637" i="4" s="1"/>
  <c r="Q636" i="4"/>
  <c r="H636" i="4"/>
  <c r="I636" i="4" s="1"/>
  <c r="F636" i="4"/>
  <c r="G636" i="4" s="1"/>
  <c r="E636" i="4"/>
  <c r="D636" i="4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F634" i="4"/>
  <c r="G634" i="4" s="1"/>
  <c r="D634" i="4"/>
  <c r="E634" i="4" s="1"/>
  <c r="B634" i="4"/>
  <c r="C634" i="4" s="1"/>
  <c r="Q633" i="4"/>
  <c r="H633" i="4"/>
  <c r="I633" i="4" s="1"/>
  <c r="F633" i="4"/>
  <c r="G633" i="4" s="1"/>
  <c r="D633" i="4"/>
  <c r="E633" i="4" s="1"/>
  <c r="B633" i="4"/>
  <c r="C633" i="4" s="1"/>
  <c r="Q632" i="4"/>
  <c r="H632" i="4"/>
  <c r="I632" i="4" s="1"/>
  <c r="F632" i="4"/>
  <c r="G632" i="4" s="1"/>
  <c r="D632" i="4"/>
  <c r="E632" i="4" s="1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F630" i="4"/>
  <c r="G630" i="4" s="1"/>
  <c r="D630" i="4"/>
  <c r="E630" i="4" s="1"/>
  <c r="B630" i="4"/>
  <c r="C630" i="4" s="1"/>
  <c r="Q629" i="4"/>
  <c r="H629" i="4"/>
  <c r="I629" i="4" s="1"/>
  <c r="F629" i="4"/>
  <c r="G629" i="4" s="1"/>
  <c r="D629" i="4"/>
  <c r="E629" i="4" s="1"/>
  <c r="B629" i="4"/>
  <c r="C629" i="4" s="1"/>
  <c r="Q628" i="4"/>
  <c r="H628" i="4"/>
  <c r="I628" i="4" s="1"/>
  <c r="F628" i="4"/>
  <c r="G628" i="4" s="1"/>
  <c r="D628" i="4"/>
  <c r="E628" i="4" s="1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F626" i="4"/>
  <c r="G626" i="4" s="1"/>
  <c r="D626" i="4"/>
  <c r="E626" i="4" s="1"/>
  <c r="B626" i="4"/>
  <c r="C626" i="4" s="1"/>
  <c r="Q625" i="4"/>
  <c r="H625" i="4"/>
  <c r="I625" i="4" s="1"/>
  <c r="F625" i="4"/>
  <c r="G625" i="4" s="1"/>
  <c r="D625" i="4"/>
  <c r="E625" i="4" s="1"/>
  <c r="B625" i="4"/>
  <c r="C625" i="4" s="1"/>
  <c r="Q624" i="4"/>
  <c r="H624" i="4"/>
  <c r="I624" i="4" s="1"/>
  <c r="F624" i="4"/>
  <c r="G624" i="4" s="1"/>
  <c r="D624" i="4"/>
  <c r="E624" i="4" s="1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G622" i="4"/>
  <c r="F622" i="4"/>
  <c r="D622" i="4"/>
  <c r="E622" i="4" s="1"/>
  <c r="B622" i="4"/>
  <c r="C622" i="4" s="1"/>
  <c r="Q621" i="4"/>
  <c r="H621" i="4"/>
  <c r="I621" i="4" s="1"/>
  <c r="F621" i="4"/>
  <c r="G621" i="4" s="1"/>
  <c r="D621" i="4"/>
  <c r="E621" i="4" s="1"/>
  <c r="B621" i="4"/>
  <c r="C621" i="4" s="1"/>
  <c r="Q620" i="4"/>
  <c r="H620" i="4"/>
  <c r="I620" i="4" s="1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F618" i="4"/>
  <c r="G618" i="4" s="1"/>
  <c r="D618" i="4"/>
  <c r="E618" i="4" s="1"/>
  <c r="B618" i="4"/>
  <c r="C618" i="4" s="1"/>
  <c r="Q617" i="4"/>
  <c r="H617" i="4"/>
  <c r="I617" i="4" s="1"/>
  <c r="F617" i="4"/>
  <c r="G617" i="4" s="1"/>
  <c r="D617" i="4"/>
  <c r="E617" i="4" s="1"/>
  <c r="B617" i="4"/>
  <c r="C617" i="4" s="1"/>
  <c r="Q616" i="4"/>
  <c r="H616" i="4"/>
  <c r="I616" i="4" s="1"/>
  <c r="F616" i="4"/>
  <c r="G616" i="4" s="1"/>
  <c r="D616" i="4"/>
  <c r="E616" i="4" s="1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F614" i="4"/>
  <c r="G614" i="4" s="1"/>
  <c r="D614" i="4"/>
  <c r="E614" i="4" s="1"/>
  <c r="B614" i="4"/>
  <c r="C614" i="4" s="1"/>
  <c r="Q613" i="4"/>
  <c r="H613" i="4"/>
  <c r="I613" i="4" s="1"/>
  <c r="F613" i="4"/>
  <c r="G613" i="4" s="1"/>
  <c r="D613" i="4"/>
  <c r="E613" i="4" s="1"/>
  <c r="B613" i="4"/>
  <c r="C613" i="4" s="1"/>
  <c r="Q612" i="4"/>
  <c r="H612" i="4"/>
  <c r="I612" i="4" s="1"/>
  <c r="F612" i="4"/>
  <c r="G612" i="4" s="1"/>
  <c r="D612" i="4"/>
  <c r="E612" i="4" s="1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F610" i="4"/>
  <c r="G610" i="4" s="1"/>
  <c r="D610" i="4"/>
  <c r="E610" i="4" s="1"/>
  <c r="B610" i="4"/>
  <c r="C610" i="4" s="1"/>
  <c r="Q609" i="4"/>
  <c r="H609" i="4"/>
  <c r="I609" i="4" s="1"/>
  <c r="F609" i="4"/>
  <c r="G609" i="4" s="1"/>
  <c r="D609" i="4"/>
  <c r="E609" i="4" s="1"/>
  <c r="B609" i="4"/>
  <c r="C609" i="4" s="1"/>
  <c r="Q608" i="4"/>
  <c r="H608" i="4"/>
  <c r="I608" i="4" s="1"/>
  <c r="F608" i="4"/>
  <c r="G608" i="4" s="1"/>
  <c r="D608" i="4"/>
  <c r="E608" i="4" s="1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G606" i="4"/>
  <c r="F606" i="4"/>
  <c r="D606" i="4"/>
  <c r="E606" i="4" s="1"/>
  <c r="B606" i="4"/>
  <c r="C606" i="4" s="1"/>
  <c r="Q605" i="4"/>
  <c r="H605" i="4"/>
  <c r="I605" i="4" s="1"/>
  <c r="F605" i="4"/>
  <c r="G605" i="4" s="1"/>
  <c r="D605" i="4"/>
  <c r="E605" i="4" s="1"/>
  <c r="B605" i="4"/>
  <c r="C605" i="4" s="1"/>
  <c r="Q604" i="4"/>
  <c r="H604" i="4"/>
  <c r="I604" i="4" s="1"/>
  <c r="F604" i="4"/>
  <c r="G604" i="4" s="1"/>
  <c r="E604" i="4"/>
  <c r="D604" i="4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F602" i="4"/>
  <c r="G602" i="4" s="1"/>
  <c r="D602" i="4"/>
  <c r="E602" i="4" s="1"/>
  <c r="B602" i="4"/>
  <c r="C602" i="4" s="1"/>
  <c r="Q601" i="4"/>
  <c r="H601" i="4"/>
  <c r="I601" i="4" s="1"/>
  <c r="F601" i="4"/>
  <c r="G601" i="4" s="1"/>
  <c r="D601" i="4"/>
  <c r="E601" i="4" s="1"/>
  <c r="B601" i="4"/>
  <c r="C601" i="4" s="1"/>
  <c r="Q600" i="4"/>
  <c r="H600" i="4"/>
  <c r="I600" i="4" s="1"/>
  <c r="F600" i="4"/>
  <c r="G600" i="4" s="1"/>
  <c r="D600" i="4"/>
  <c r="E600" i="4" s="1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F598" i="4"/>
  <c r="G598" i="4" s="1"/>
  <c r="D598" i="4"/>
  <c r="E598" i="4" s="1"/>
  <c r="B598" i="4"/>
  <c r="C598" i="4" s="1"/>
  <c r="Q597" i="4"/>
  <c r="H597" i="4"/>
  <c r="I597" i="4" s="1"/>
  <c r="F597" i="4"/>
  <c r="G597" i="4" s="1"/>
  <c r="D597" i="4"/>
  <c r="E597" i="4" s="1"/>
  <c r="B597" i="4"/>
  <c r="C597" i="4" s="1"/>
  <c r="Q596" i="4"/>
  <c r="H596" i="4"/>
  <c r="I596" i="4" s="1"/>
  <c r="F596" i="4"/>
  <c r="G596" i="4" s="1"/>
  <c r="D596" i="4"/>
  <c r="E596" i="4" s="1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F594" i="4"/>
  <c r="G594" i="4" s="1"/>
  <c r="D594" i="4"/>
  <c r="E594" i="4" s="1"/>
  <c r="B594" i="4"/>
  <c r="C594" i="4" s="1"/>
  <c r="Q593" i="4"/>
  <c r="H593" i="4"/>
  <c r="I593" i="4" s="1"/>
  <c r="F593" i="4"/>
  <c r="G593" i="4" s="1"/>
  <c r="D593" i="4"/>
  <c r="E593" i="4" s="1"/>
  <c r="B593" i="4"/>
  <c r="C593" i="4" s="1"/>
  <c r="Q592" i="4"/>
  <c r="H592" i="4"/>
  <c r="I592" i="4" s="1"/>
  <c r="F592" i="4"/>
  <c r="G592" i="4" s="1"/>
  <c r="D592" i="4"/>
  <c r="E592" i="4" s="1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B590" i="4"/>
  <c r="C590" i="4" s="1"/>
  <c r="Q589" i="4"/>
  <c r="H589" i="4"/>
  <c r="I589" i="4" s="1"/>
  <c r="F589" i="4"/>
  <c r="G589" i="4" s="1"/>
  <c r="D589" i="4"/>
  <c r="E589" i="4" s="1"/>
  <c r="B589" i="4"/>
  <c r="C589" i="4" s="1"/>
  <c r="Q588" i="4"/>
  <c r="H588" i="4"/>
  <c r="I588" i="4" s="1"/>
  <c r="F588" i="4"/>
  <c r="G588" i="4" s="1"/>
  <c r="E588" i="4"/>
  <c r="D588" i="4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F586" i="4"/>
  <c r="G586" i="4" s="1"/>
  <c r="D586" i="4"/>
  <c r="E586" i="4" s="1"/>
  <c r="B586" i="4"/>
  <c r="C586" i="4" s="1"/>
  <c r="Q585" i="4"/>
  <c r="H585" i="4"/>
  <c r="I585" i="4" s="1"/>
  <c r="F585" i="4"/>
  <c r="G585" i="4" s="1"/>
  <c r="D585" i="4"/>
  <c r="E585" i="4" s="1"/>
  <c r="B585" i="4"/>
  <c r="C585" i="4" s="1"/>
  <c r="Q584" i="4"/>
  <c r="H584" i="4"/>
  <c r="I584" i="4" s="1"/>
  <c r="F584" i="4"/>
  <c r="G584" i="4" s="1"/>
  <c r="D584" i="4"/>
  <c r="E584" i="4" s="1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F582" i="4"/>
  <c r="G582" i="4" s="1"/>
  <c r="D582" i="4"/>
  <c r="E582" i="4" s="1"/>
  <c r="B582" i="4"/>
  <c r="C582" i="4" s="1"/>
  <c r="Q581" i="4"/>
  <c r="H581" i="4"/>
  <c r="I581" i="4" s="1"/>
  <c r="F581" i="4"/>
  <c r="G581" i="4" s="1"/>
  <c r="D581" i="4"/>
  <c r="E581" i="4" s="1"/>
  <c r="B581" i="4"/>
  <c r="C581" i="4" s="1"/>
  <c r="Q580" i="4"/>
  <c r="H580" i="4"/>
  <c r="I580" i="4" s="1"/>
  <c r="F580" i="4"/>
  <c r="G580" i="4" s="1"/>
  <c r="D580" i="4"/>
  <c r="E580" i="4" s="1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F578" i="4"/>
  <c r="G578" i="4" s="1"/>
  <c r="D578" i="4"/>
  <c r="E578" i="4" s="1"/>
  <c r="B578" i="4"/>
  <c r="C578" i="4" s="1"/>
  <c r="Q577" i="4"/>
  <c r="H577" i="4"/>
  <c r="I577" i="4" s="1"/>
  <c r="F577" i="4"/>
  <c r="G577" i="4" s="1"/>
  <c r="D577" i="4"/>
  <c r="E577" i="4" s="1"/>
  <c r="B577" i="4"/>
  <c r="C577" i="4" s="1"/>
  <c r="Q576" i="4"/>
  <c r="H576" i="4"/>
  <c r="I576" i="4" s="1"/>
  <c r="F576" i="4"/>
  <c r="G576" i="4" s="1"/>
  <c r="D576" i="4"/>
  <c r="E576" i="4" s="1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B574" i="4"/>
  <c r="C574" i="4" s="1"/>
  <c r="Q573" i="4"/>
  <c r="H573" i="4"/>
  <c r="I573" i="4" s="1"/>
  <c r="F573" i="4"/>
  <c r="G573" i="4" s="1"/>
  <c r="D573" i="4"/>
  <c r="E573" i="4" s="1"/>
  <c r="B573" i="4"/>
  <c r="C573" i="4" s="1"/>
  <c r="Q572" i="4"/>
  <c r="H572" i="4"/>
  <c r="I572" i="4" s="1"/>
  <c r="F572" i="4"/>
  <c r="G572" i="4" s="1"/>
  <c r="E572" i="4"/>
  <c r="D572" i="4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F570" i="4"/>
  <c r="G570" i="4" s="1"/>
  <c r="D570" i="4"/>
  <c r="E570" i="4" s="1"/>
  <c r="B570" i="4"/>
  <c r="C570" i="4" s="1"/>
  <c r="Q569" i="4"/>
  <c r="H569" i="4"/>
  <c r="I569" i="4" s="1"/>
  <c r="F569" i="4"/>
  <c r="G569" i="4" s="1"/>
  <c r="D569" i="4"/>
  <c r="E569" i="4" s="1"/>
  <c r="B569" i="4"/>
  <c r="C569" i="4" s="1"/>
  <c r="Q568" i="4"/>
  <c r="H568" i="4"/>
  <c r="I568" i="4" s="1"/>
  <c r="F568" i="4"/>
  <c r="G568" i="4" s="1"/>
  <c r="D568" i="4"/>
  <c r="E568" i="4" s="1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F566" i="4"/>
  <c r="G566" i="4" s="1"/>
  <c r="D566" i="4"/>
  <c r="E566" i="4" s="1"/>
  <c r="B566" i="4"/>
  <c r="C566" i="4" s="1"/>
  <c r="Q565" i="4"/>
  <c r="H565" i="4"/>
  <c r="I565" i="4" s="1"/>
  <c r="F565" i="4"/>
  <c r="G565" i="4" s="1"/>
  <c r="D565" i="4"/>
  <c r="E565" i="4" s="1"/>
  <c r="B565" i="4"/>
  <c r="C565" i="4" s="1"/>
  <c r="Q564" i="4"/>
  <c r="H564" i="4"/>
  <c r="I564" i="4" s="1"/>
  <c r="F564" i="4"/>
  <c r="G564" i="4" s="1"/>
  <c r="D564" i="4"/>
  <c r="E564" i="4" s="1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F562" i="4"/>
  <c r="G562" i="4" s="1"/>
  <c r="D562" i="4"/>
  <c r="E562" i="4" s="1"/>
  <c r="B562" i="4"/>
  <c r="C562" i="4" s="1"/>
  <c r="Q561" i="4"/>
  <c r="H561" i="4"/>
  <c r="I561" i="4" s="1"/>
  <c r="F561" i="4"/>
  <c r="G561" i="4" s="1"/>
  <c r="D561" i="4"/>
  <c r="E561" i="4" s="1"/>
  <c r="B561" i="4"/>
  <c r="C561" i="4" s="1"/>
  <c r="Q560" i="4"/>
  <c r="H560" i="4"/>
  <c r="I560" i="4" s="1"/>
  <c r="F560" i="4"/>
  <c r="G560" i="4" s="1"/>
  <c r="D560" i="4"/>
  <c r="E560" i="4" s="1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G558" i="4"/>
  <c r="F558" i="4"/>
  <c r="D558" i="4"/>
  <c r="E558" i="4" s="1"/>
  <c r="B558" i="4"/>
  <c r="C558" i="4" s="1"/>
  <c r="Q557" i="4"/>
  <c r="H557" i="4"/>
  <c r="I557" i="4" s="1"/>
  <c r="F557" i="4"/>
  <c r="G557" i="4" s="1"/>
  <c r="D557" i="4"/>
  <c r="E557" i="4" s="1"/>
  <c r="B557" i="4"/>
  <c r="C557" i="4" s="1"/>
  <c r="Q556" i="4"/>
  <c r="H556" i="4"/>
  <c r="I556" i="4" s="1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F554" i="4"/>
  <c r="G554" i="4" s="1"/>
  <c r="D554" i="4"/>
  <c r="E554" i="4" s="1"/>
  <c r="B554" i="4"/>
  <c r="C554" i="4" s="1"/>
  <c r="Q553" i="4"/>
  <c r="H553" i="4"/>
  <c r="I553" i="4" s="1"/>
  <c r="F553" i="4"/>
  <c r="G553" i="4" s="1"/>
  <c r="D553" i="4"/>
  <c r="E553" i="4" s="1"/>
  <c r="B553" i="4"/>
  <c r="C553" i="4" s="1"/>
  <c r="Q552" i="4"/>
  <c r="H552" i="4"/>
  <c r="I552" i="4" s="1"/>
  <c r="F552" i="4"/>
  <c r="G552" i="4" s="1"/>
  <c r="D552" i="4"/>
  <c r="E552" i="4" s="1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F550" i="4"/>
  <c r="G550" i="4" s="1"/>
  <c r="D550" i="4"/>
  <c r="E550" i="4" s="1"/>
  <c r="B550" i="4"/>
  <c r="C550" i="4" s="1"/>
  <c r="Q549" i="4"/>
  <c r="H549" i="4"/>
  <c r="I549" i="4" s="1"/>
  <c r="F549" i="4"/>
  <c r="G549" i="4" s="1"/>
  <c r="D549" i="4"/>
  <c r="E549" i="4" s="1"/>
  <c r="B549" i="4"/>
  <c r="C549" i="4" s="1"/>
  <c r="Q548" i="4"/>
  <c r="H548" i="4"/>
  <c r="I548" i="4" s="1"/>
  <c r="F548" i="4"/>
  <c r="G548" i="4" s="1"/>
  <c r="D548" i="4"/>
  <c r="E548" i="4" s="1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F546" i="4"/>
  <c r="G546" i="4" s="1"/>
  <c r="D546" i="4"/>
  <c r="E546" i="4" s="1"/>
  <c r="B546" i="4"/>
  <c r="C546" i="4" s="1"/>
  <c r="Q545" i="4"/>
  <c r="H545" i="4"/>
  <c r="I545" i="4" s="1"/>
  <c r="F545" i="4"/>
  <c r="G545" i="4" s="1"/>
  <c r="D545" i="4"/>
  <c r="E545" i="4" s="1"/>
  <c r="B545" i="4"/>
  <c r="C545" i="4" s="1"/>
  <c r="Q544" i="4"/>
  <c r="H544" i="4"/>
  <c r="I544" i="4" s="1"/>
  <c r="F544" i="4"/>
  <c r="G544" i="4" s="1"/>
  <c r="D544" i="4"/>
  <c r="E544" i="4" s="1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G542" i="4"/>
  <c r="F542" i="4"/>
  <c r="D542" i="4"/>
  <c r="E542" i="4" s="1"/>
  <c r="B542" i="4"/>
  <c r="C542" i="4" s="1"/>
  <c r="Q541" i="4"/>
  <c r="H541" i="4"/>
  <c r="I541" i="4" s="1"/>
  <c r="F541" i="4"/>
  <c r="G541" i="4" s="1"/>
  <c r="D541" i="4"/>
  <c r="E541" i="4" s="1"/>
  <c r="B541" i="4"/>
  <c r="C541" i="4" s="1"/>
  <c r="Q540" i="4"/>
  <c r="H540" i="4"/>
  <c r="I540" i="4" s="1"/>
  <c r="F540" i="4"/>
  <c r="G540" i="4" s="1"/>
  <c r="E540" i="4"/>
  <c r="D540" i="4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F538" i="4"/>
  <c r="G538" i="4" s="1"/>
  <c r="D538" i="4"/>
  <c r="E538" i="4" s="1"/>
  <c r="B538" i="4"/>
  <c r="C538" i="4" s="1"/>
  <c r="Q537" i="4"/>
  <c r="H537" i="4"/>
  <c r="I537" i="4" s="1"/>
  <c r="F537" i="4"/>
  <c r="G537" i="4" s="1"/>
  <c r="D537" i="4"/>
  <c r="E537" i="4" s="1"/>
  <c r="B537" i="4"/>
  <c r="C537" i="4" s="1"/>
  <c r="Q536" i="4"/>
  <c r="H536" i="4"/>
  <c r="I536" i="4" s="1"/>
  <c r="F536" i="4"/>
  <c r="G536" i="4" s="1"/>
  <c r="D536" i="4"/>
  <c r="E536" i="4" s="1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F534" i="4"/>
  <c r="G534" i="4" s="1"/>
  <c r="D534" i="4"/>
  <c r="E534" i="4" s="1"/>
  <c r="B534" i="4"/>
  <c r="C534" i="4" s="1"/>
  <c r="Q533" i="4"/>
  <c r="H533" i="4"/>
  <c r="I533" i="4" s="1"/>
  <c r="F533" i="4"/>
  <c r="G533" i="4" s="1"/>
  <c r="D533" i="4"/>
  <c r="E533" i="4" s="1"/>
  <c r="B533" i="4"/>
  <c r="C533" i="4" s="1"/>
  <c r="Q532" i="4"/>
  <c r="H532" i="4"/>
  <c r="I532" i="4" s="1"/>
  <c r="F532" i="4"/>
  <c r="G532" i="4" s="1"/>
  <c r="D532" i="4"/>
  <c r="E532" i="4" s="1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F530" i="4"/>
  <c r="G530" i="4" s="1"/>
  <c r="D530" i="4"/>
  <c r="E530" i="4" s="1"/>
  <c r="B530" i="4"/>
  <c r="C530" i="4" s="1"/>
  <c r="Q529" i="4"/>
  <c r="H529" i="4"/>
  <c r="I529" i="4" s="1"/>
  <c r="F529" i="4"/>
  <c r="G529" i="4" s="1"/>
  <c r="D529" i="4"/>
  <c r="E529" i="4" s="1"/>
  <c r="B529" i="4"/>
  <c r="C529" i="4" s="1"/>
  <c r="Q528" i="4"/>
  <c r="H528" i="4"/>
  <c r="I528" i="4" s="1"/>
  <c r="F528" i="4"/>
  <c r="G528" i="4" s="1"/>
  <c r="D528" i="4"/>
  <c r="E528" i="4" s="1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G526" i="4"/>
  <c r="F526" i="4"/>
  <c r="D526" i="4"/>
  <c r="E526" i="4" s="1"/>
  <c r="B526" i="4"/>
  <c r="C526" i="4" s="1"/>
  <c r="Q525" i="4"/>
  <c r="H525" i="4"/>
  <c r="I525" i="4" s="1"/>
  <c r="F525" i="4"/>
  <c r="G525" i="4" s="1"/>
  <c r="D525" i="4"/>
  <c r="E525" i="4" s="1"/>
  <c r="B525" i="4"/>
  <c r="C525" i="4" s="1"/>
  <c r="Q524" i="4"/>
  <c r="H524" i="4"/>
  <c r="I524" i="4" s="1"/>
  <c r="F524" i="4"/>
  <c r="G524" i="4" s="1"/>
  <c r="E524" i="4"/>
  <c r="D524" i="4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F522" i="4"/>
  <c r="G522" i="4" s="1"/>
  <c r="D522" i="4"/>
  <c r="E522" i="4" s="1"/>
  <c r="B522" i="4"/>
  <c r="C522" i="4" s="1"/>
  <c r="Q521" i="4"/>
  <c r="H521" i="4"/>
  <c r="I521" i="4" s="1"/>
  <c r="F521" i="4"/>
  <c r="G521" i="4" s="1"/>
  <c r="D521" i="4"/>
  <c r="E521" i="4" s="1"/>
  <c r="B521" i="4"/>
  <c r="C521" i="4" s="1"/>
  <c r="Q520" i="4"/>
  <c r="H520" i="4"/>
  <c r="I520" i="4" s="1"/>
  <c r="F520" i="4"/>
  <c r="G520" i="4" s="1"/>
  <c r="D520" i="4"/>
  <c r="E520" i="4" s="1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F518" i="4"/>
  <c r="G518" i="4" s="1"/>
  <c r="D518" i="4"/>
  <c r="E518" i="4" s="1"/>
  <c r="B518" i="4"/>
  <c r="C518" i="4" s="1"/>
  <c r="Q517" i="4"/>
  <c r="H517" i="4"/>
  <c r="I517" i="4" s="1"/>
  <c r="F517" i="4"/>
  <c r="G517" i="4" s="1"/>
  <c r="D517" i="4"/>
  <c r="E517" i="4" s="1"/>
  <c r="B517" i="4"/>
  <c r="C517" i="4" s="1"/>
  <c r="Q516" i="4"/>
  <c r="H516" i="4"/>
  <c r="I516" i="4" s="1"/>
  <c r="F516" i="4"/>
  <c r="G516" i="4" s="1"/>
  <c r="D516" i="4"/>
  <c r="E516" i="4" s="1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F514" i="4"/>
  <c r="G514" i="4" s="1"/>
  <c r="D514" i="4"/>
  <c r="E514" i="4" s="1"/>
  <c r="B514" i="4"/>
  <c r="C514" i="4" s="1"/>
  <c r="Q513" i="4"/>
  <c r="H513" i="4"/>
  <c r="I513" i="4" s="1"/>
  <c r="F513" i="4"/>
  <c r="G513" i="4" s="1"/>
  <c r="D513" i="4"/>
  <c r="E513" i="4" s="1"/>
  <c r="B513" i="4"/>
  <c r="C513" i="4" s="1"/>
  <c r="Q512" i="4"/>
  <c r="H512" i="4"/>
  <c r="I512" i="4" s="1"/>
  <c r="F512" i="4"/>
  <c r="G512" i="4" s="1"/>
  <c r="D512" i="4"/>
  <c r="E512" i="4" s="1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B510" i="4"/>
  <c r="C510" i="4" s="1"/>
  <c r="Q509" i="4"/>
  <c r="H509" i="4"/>
  <c r="I509" i="4" s="1"/>
  <c r="F509" i="4"/>
  <c r="G509" i="4" s="1"/>
  <c r="D509" i="4"/>
  <c r="E509" i="4" s="1"/>
  <c r="B509" i="4"/>
  <c r="C509" i="4" s="1"/>
  <c r="Q508" i="4"/>
  <c r="H508" i="4"/>
  <c r="I508" i="4" s="1"/>
  <c r="F508" i="4"/>
  <c r="G508" i="4" s="1"/>
  <c r="E508" i="4"/>
  <c r="D508" i="4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F506" i="4"/>
  <c r="G506" i="4" s="1"/>
  <c r="D506" i="4"/>
  <c r="E506" i="4" s="1"/>
  <c r="B506" i="4"/>
  <c r="C506" i="4" s="1"/>
  <c r="Q505" i="4"/>
  <c r="H505" i="4"/>
  <c r="I505" i="4" s="1"/>
  <c r="F505" i="4"/>
  <c r="G505" i="4" s="1"/>
  <c r="D505" i="4"/>
  <c r="E505" i="4" s="1"/>
  <c r="B505" i="4"/>
  <c r="C505" i="4" s="1"/>
  <c r="Q504" i="4"/>
  <c r="H504" i="4"/>
  <c r="I504" i="4" s="1"/>
  <c r="F504" i="4"/>
  <c r="G504" i="4" s="1"/>
  <c r="D504" i="4"/>
  <c r="E504" i="4" s="1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F502" i="4"/>
  <c r="G502" i="4" s="1"/>
  <c r="D502" i="4"/>
  <c r="E502" i="4" s="1"/>
  <c r="B502" i="4"/>
  <c r="C502" i="4" s="1"/>
  <c r="Q501" i="4"/>
  <c r="H501" i="4"/>
  <c r="I501" i="4" s="1"/>
  <c r="F501" i="4"/>
  <c r="G501" i="4" s="1"/>
  <c r="D501" i="4"/>
  <c r="E501" i="4" s="1"/>
  <c r="B501" i="4"/>
  <c r="C501" i="4" s="1"/>
  <c r="Q500" i="4"/>
  <c r="H500" i="4"/>
  <c r="I500" i="4" s="1"/>
  <c r="F500" i="4"/>
  <c r="G500" i="4" s="1"/>
  <c r="D500" i="4"/>
  <c r="E500" i="4" s="1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H498" i="4"/>
  <c r="I498" i="4" s="1"/>
  <c r="F498" i="4"/>
  <c r="G498" i="4" s="1"/>
  <c r="D498" i="4"/>
  <c r="E498" i="4" s="1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B43" i="8" l="1"/>
  <c r="D33" i="8"/>
  <c r="C33" i="8"/>
  <c r="C32" i="8"/>
  <c r="C31" i="8"/>
  <c r="C30" i="8"/>
  <c r="C29" i="8"/>
  <c r="C28" i="8"/>
  <c r="C27" i="8"/>
  <c r="C26" i="8"/>
  <c r="C25" i="8"/>
  <c r="C24" i="8"/>
  <c r="P3318" i="4" l="1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M3318" i="4"/>
  <c r="O3317" i="4"/>
  <c r="M3317" i="4"/>
  <c r="O3316" i="4"/>
  <c r="M3316" i="4"/>
  <c r="O3315" i="4"/>
  <c r="M3315" i="4"/>
  <c r="O3314" i="4"/>
  <c r="M3314" i="4"/>
  <c r="O3313" i="4"/>
  <c r="M3313" i="4"/>
  <c r="O3312" i="4"/>
  <c r="M3312" i="4"/>
  <c r="O3311" i="4"/>
  <c r="M3311" i="4"/>
  <c r="O3310" i="4"/>
  <c r="M3310" i="4"/>
  <c r="O3309" i="4"/>
  <c r="M3309" i="4"/>
  <c r="O3308" i="4"/>
  <c r="M3308" i="4"/>
  <c r="O3307" i="4"/>
  <c r="M3307" i="4"/>
  <c r="O3306" i="4"/>
  <c r="M3306" i="4"/>
  <c r="O3305" i="4"/>
  <c r="M3305" i="4"/>
  <c r="O3304" i="4"/>
  <c r="M3304" i="4"/>
  <c r="O3303" i="4"/>
  <c r="M3303" i="4"/>
  <c r="O3302" i="4"/>
  <c r="M3302" i="4"/>
  <c r="O3301" i="4"/>
  <c r="M3301" i="4"/>
  <c r="O3300" i="4"/>
  <c r="M3300" i="4"/>
  <c r="O3299" i="4"/>
  <c r="M3299" i="4"/>
  <c r="O3298" i="4"/>
  <c r="M3298" i="4"/>
  <c r="O3297" i="4"/>
  <c r="M3297" i="4"/>
  <c r="O3296" i="4"/>
  <c r="M3296" i="4"/>
  <c r="O3295" i="4"/>
  <c r="M3295" i="4"/>
  <c r="O3294" i="4"/>
  <c r="M3294" i="4"/>
  <c r="O3293" i="4"/>
  <c r="M3293" i="4"/>
  <c r="O3292" i="4"/>
  <c r="M3292" i="4"/>
  <c r="O3291" i="4"/>
  <c r="M3291" i="4"/>
  <c r="O3290" i="4"/>
  <c r="M3290" i="4"/>
  <c r="O3289" i="4"/>
  <c r="M3289" i="4"/>
  <c r="O3288" i="4"/>
  <c r="M3288" i="4"/>
  <c r="O3287" i="4"/>
  <c r="M3287" i="4"/>
  <c r="O3286" i="4"/>
  <c r="M3286" i="4"/>
  <c r="O3285" i="4"/>
  <c r="M3285" i="4"/>
  <c r="O3284" i="4"/>
  <c r="M3284" i="4"/>
  <c r="O3283" i="4"/>
  <c r="M3283" i="4"/>
  <c r="O3282" i="4"/>
  <c r="M3282" i="4"/>
  <c r="O3281" i="4"/>
  <c r="M3281" i="4"/>
  <c r="O3280" i="4"/>
  <c r="M3280" i="4"/>
  <c r="O3279" i="4"/>
  <c r="M3279" i="4"/>
  <c r="O3278" i="4"/>
  <c r="M3278" i="4"/>
  <c r="O3277" i="4"/>
  <c r="M3277" i="4"/>
  <c r="O3276" i="4"/>
  <c r="M3276" i="4"/>
  <c r="O3275" i="4"/>
  <c r="M3275" i="4"/>
  <c r="O3274" i="4"/>
  <c r="M3274" i="4"/>
  <c r="O3273" i="4"/>
  <c r="M3273" i="4"/>
  <c r="O3272" i="4"/>
  <c r="M3272" i="4"/>
  <c r="O3271" i="4"/>
  <c r="M3271" i="4"/>
  <c r="O3270" i="4"/>
  <c r="M3270" i="4"/>
  <c r="O3269" i="4"/>
  <c r="M3269" i="4"/>
  <c r="O3268" i="4"/>
  <c r="M3268" i="4"/>
  <c r="O3267" i="4"/>
  <c r="M3267" i="4"/>
  <c r="O3266" i="4"/>
  <c r="M3266" i="4"/>
  <c r="O3265" i="4"/>
  <c r="M3265" i="4"/>
  <c r="O3264" i="4"/>
  <c r="M3264" i="4"/>
  <c r="O3263" i="4"/>
  <c r="M3263" i="4"/>
  <c r="O3262" i="4"/>
  <c r="M3262" i="4"/>
  <c r="O3261" i="4"/>
  <c r="M3261" i="4"/>
  <c r="O3260" i="4"/>
  <c r="M3260" i="4"/>
  <c r="O3259" i="4"/>
  <c r="M3259" i="4"/>
  <c r="O3258" i="4"/>
  <c r="M3258" i="4"/>
  <c r="O3257" i="4"/>
  <c r="M3257" i="4"/>
  <c r="O3256" i="4"/>
  <c r="M3256" i="4"/>
  <c r="O3255" i="4"/>
  <c r="M3255" i="4"/>
  <c r="O3254" i="4"/>
  <c r="M3254" i="4"/>
  <c r="O3253" i="4"/>
  <c r="M3253" i="4"/>
  <c r="O3252" i="4"/>
  <c r="M3252" i="4"/>
  <c r="O3251" i="4"/>
  <c r="M3251" i="4"/>
  <c r="O3250" i="4"/>
  <c r="M3250" i="4"/>
  <c r="O3249" i="4"/>
  <c r="M3249" i="4"/>
  <c r="O3248" i="4"/>
  <c r="M3248" i="4"/>
  <c r="O3247" i="4"/>
  <c r="M3247" i="4"/>
  <c r="O3246" i="4"/>
  <c r="M3246" i="4"/>
  <c r="O3245" i="4"/>
  <c r="M3245" i="4"/>
  <c r="O3244" i="4"/>
  <c r="M3244" i="4"/>
  <c r="O3243" i="4"/>
  <c r="M3243" i="4"/>
  <c r="O3242" i="4"/>
  <c r="M3242" i="4"/>
  <c r="O3241" i="4"/>
  <c r="M3241" i="4"/>
  <c r="O3240" i="4"/>
  <c r="M3240" i="4"/>
  <c r="O3239" i="4"/>
  <c r="M3239" i="4"/>
  <c r="O3238" i="4"/>
  <c r="M3238" i="4"/>
  <c r="O3237" i="4"/>
  <c r="M3237" i="4"/>
  <c r="O3236" i="4"/>
  <c r="M3236" i="4"/>
  <c r="O3235" i="4"/>
  <c r="M3235" i="4"/>
  <c r="O3234" i="4"/>
  <c r="M3234" i="4"/>
  <c r="O3233" i="4"/>
  <c r="M3233" i="4"/>
  <c r="O3232" i="4"/>
  <c r="M3232" i="4"/>
  <c r="O3231" i="4"/>
  <c r="M3231" i="4"/>
  <c r="O3230" i="4"/>
  <c r="M3230" i="4"/>
  <c r="O3229" i="4"/>
  <c r="M3229" i="4"/>
  <c r="O3228" i="4"/>
  <c r="M3228" i="4"/>
  <c r="O3227" i="4"/>
  <c r="M3227" i="4"/>
  <c r="O3226" i="4"/>
  <c r="M3226" i="4"/>
  <c r="O3225" i="4"/>
  <c r="M3225" i="4"/>
  <c r="O3224" i="4"/>
  <c r="M3224" i="4"/>
  <c r="O3223" i="4"/>
  <c r="M3223" i="4"/>
  <c r="O3222" i="4"/>
  <c r="M3222" i="4"/>
  <c r="O3221" i="4"/>
  <c r="M3221" i="4"/>
  <c r="O3220" i="4"/>
  <c r="M3220" i="4"/>
  <c r="O3219" i="4"/>
  <c r="M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B3197" i="4" s="1"/>
  <c r="C3197" i="4" s="1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B3173" i="4" s="1"/>
  <c r="C3173" i="4" s="1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B3165" i="4" s="1"/>
  <c r="C3165" i="4" s="1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B3133" i="4" s="1"/>
  <c r="C3133" i="4" s="1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B3109" i="4" s="1"/>
  <c r="C3109" i="4" s="1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B3101" i="4" s="1"/>
  <c r="C3101" i="4" s="1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B3069" i="4" s="1"/>
  <c r="C3069" i="4" s="1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B3045" i="4" s="1"/>
  <c r="C3045" i="4" s="1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B3037" i="4" s="1"/>
  <c r="C3037" i="4" s="1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M3009" i="4"/>
  <c r="B3205" i="4"/>
  <c r="C3205" i="4" s="1"/>
  <c r="B3141" i="4"/>
  <c r="C3141" i="4" s="1"/>
  <c r="B3077" i="4"/>
  <c r="C3077" i="4" s="1"/>
  <c r="J3014" i="4" l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J3016" i="4" s="1"/>
  <c r="J3017" i="4" s="1"/>
  <c r="J3018" i="4" s="1"/>
  <c r="J3019" i="4" s="1"/>
  <c r="J3020" i="4" s="1"/>
  <c r="J3021" i="4" s="1"/>
  <c r="J3022" i="4" s="1"/>
  <c r="J3023" i="4" s="1"/>
  <c r="J3024" i="4" s="1"/>
  <c r="J3025" i="4" s="1"/>
  <c r="J3026" i="4" s="1"/>
  <c r="J3027" i="4" s="1"/>
  <c r="J3028" i="4" s="1"/>
  <c r="J3029" i="4" s="1"/>
  <c r="J3030" i="4" s="1"/>
  <c r="J3031" i="4" s="1"/>
  <c r="J3032" i="4" s="1"/>
  <c r="J3033" i="4" s="1"/>
  <c r="J3034" i="4" s="1"/>
  <c r="J3035" i="4" s="1"/>
  <c r="J3036" i="4" s="1"/>
  <c r="J3037" i="4" s="1"/>
  <c r="J3038" i="4" s="1"/>
  <c r="J3039" i="4" s="1"/>
  <c r="J3040" i="4" s="1"/>
  <c r="J3041" i="4" s="1"/>
  <c r="J3042" i="4" s="1"/>
  <c r="J3043" i="4" s="1"/>
  <c r="J3044" i="4" s="1"/>
  <c r="J3045" i="4" s="1"/>
  <c r="J3046" i="4" s="1"/>
  <c r="J3047" i="4" s="1"/>
  <c r="J3048" i="4" s="1"/>
  <c r="J3049" i="4" s="1"/>
  <c r="J3050" i="4" s="1"/>
  <c r="J3051" i="4" s="1"/>
  <c r="J3052" i="4" s="1"/>
  <c r="J3053" i="4" s="1"/>
  <c r="J3054" i="4" s="1"/>
  <c r="J3055" i="4" s="1"/>
  <c r="J3056" i="4" s="1"/>
  <c r="J3057" i="4" s="1"/>
  <c r="J3058" i="4" s="1"/>
  <c r="J3059" i="4" s="1"/>
  <c r="J3060" i="4" s="1"/>
  <c r="J3061" i="4" s="1"/>
  <c r="J3062" i="4" s="1"/>
  <c r="J3063" i="4" s="1"/>
  <c r="J3064" i="4" s="1"/>
  <c r="J3065" i="4" s="1"/>
  <c r="J3066" i="4" s="1"/>
  <c r="J3067" i="4" s="1"/>
  <c r="J3068" i="4" s="1"/>
  <c r="J3069" i="4" s="1"/>
  <c r="J3070" i="4" s="1"/>
  <c r="J3071" i="4" s="1"/>
  <c r="J3072" i="4" s="1"/>
  <c r="J3073" i="4" s="1"/>
  <c r="J3074" i="4" s="1"/>
  <c r="J3075" i="4" s="1"/>
  <c r="J3076" i="4" s="1"/>
  <c r="J3077" i="4" s="1"/>
  <c r="J3078" i="4" s="1"/>
  <c r="J3079" i="4" s="1"/>
  <c r="J3080" i="4" s="1"/>
  <c r="J3081" i="4" s="1"/>
  <c r="J3082" i="4" s="1"/>
  <c r="J3083" i="4" s="1"/>
  <c r="J3084" i="4" s="1"/>
  <c r="J3085" i="4" s="1"/>
  <c r="J3086" i="4" s="1"/>
  <c r="J3087" i="4" s="1"/>
  <c r="J3088" i="4" s="1"/>
  <c r="J3089" i="4" s="1"/>
  <c r="J3090" i="4" s="1"/>
  <c r="J3091" i="4" s="1"/>
  <c r="J3092" i="4" s="1"/>
  <c r="J3093" i="4" s="1"/>
  <c r="J3094" i="4" s="1"/>
  <c r="J3095" i="4" s="1"/>
  <c r="J3096" i="4" s="1"/>
  <c r="J3097" i="4" s="1"/>
  <c r="J3098" i="4" s="1"/>
  <c r="J3099" i="4" s="1"/>
  <c r="J3100" i="4" s="1"/>
  <c r="J3101" i="4" s="1"/>
  <c r="J3102" i="4" s="1"/>
  <c r="J3103" i="4" s="1"/>
  <c r="J3104" i="4" s="1"/>
  <c r="J3105" i="4" s="1"/>
  <c r="J3106" i="4" s="1"/>
  <c r="J3107" i="4" s="1"/>
  <c r="J3108" i="4" s="1"/>
  <c r="J3109" i="4" s="1"/>
  <c r="J3110" i="4" s="1"/>
  <c r="J3111" i="4" s="1"/>
  <c r="J3112" i="4" s="1"/>
  <c r="J3113" i="4" s="1"/>
  <c r="J3114" i="4" s="1"/>
  <c r="J3115" i="4" s="1"/>
  <c r="J3116" i="4" s="1"/>
  <c r="J3117" i="4" s="1"/>
  <c r="J3118" i="4" s="1"/>
  <c r="J3119" i="4" s="1"/>
  <c r="J3120" i="4" s="1"/>
  <c r="J3121" i="4" s="1"/>
  <c r="J3122" i="4" s="1"/>
  <c r="J3123" i="4" s="1"/>
  <c r="J3124" i="4" s="1"/>
  <c r="J3125" i="4" s="1"/>
  <c r="J3126" i="4" s="1"/>
  <c r="J3127" i="4" s="1"/>
  <c r="J3128" i="4" s="1"/>
  <c r="J3129" i="4" s="1"/>
  <c r="J3130" i="4" s="1"/>
  <c r="J3131" i="4" s="1"/>
  <c r="J3132" i="4" s="1"/>
  <c r="J3133" i="4" s="1"/>
  <c r="J3134" i="4" s="1"/>
  <c r="J3135" i="4" s="1"/>
  <c r="J3136" i="4" s="1"/>
  <c r="J3137" i="4" s="1"/>
  <c r="J3138" i="4" s="1"/>
  <c r="J3139" i="4" s="1"/>
  <c r="J3140" i="4" s="1"/>
  <c r="J3141" i="4" s="1"/>
  <c r="J3142" i="4" s="1"/>
  <c r="J3143" i="4" s="1"/>
  <c r="J3144" i="4" s="1"/>
  <c r="J3145" i="4" s="1"/>
  <c r="J3146" i="4" s="1"/>
  <c r="J3147" i="4" s="1"/>
  <c r="J3148" i="4" s="1"/>
  <c r="J3149" i="4" s="1"/>
  <c r="J3150" i="4" s="1"/>
  <c r="J3151" i="4" s="1"/>
  <c r="J3152" i="4" s="1"/>
  <c r="J3153" i="4" s="1"/>
  <c r="J3154" i="4" s="1"/>
  <c r="J3155" i="4" s="1"/>
  <c r="J3156" i="4" s="1"/>
  <c r="J3157" i="4" s="1"/>
  <c r="J3158" i="4" s="1"/>
  <c r="J3159" i="4" s="1"/>
  <c r="J3160" i="4" s="1"/>
  <c r="J3161" i="4" s="1"/>
  <c r="J3162" i="4" s="1"/>
  <c r="J3163" i="4" s="1"/>
  <c r="J3164" i="4" s="1"/>
  <c r="J3165" i="4" s="1"/>
  <c r="J3166" i="4" s="1"/>
  <c r="J3167" i="4" s="1"/>
  <c r="J3168" i="4" s="1"/>
  <c r="J3169" i="4" s="1"/>
  <c r="J3170" i="4" s="1"/>
  <c r="J3171" i="4" s="1"/>
  <c r="J3172" i="4" s="1"/>
  <c r="J3173" i="4" s="1"/>
  <c r="J3174" i="4" s="1"/>
  <c r="J3175" i="4" s="1"/>
  <c r="J3176" i="4" s="1"/>
  <c r="J3177" i="4" s="1"/>
  <c r="J3178" i="4" s="1"/>
  <c r="J3179" i="4" s="1"/>
  <c r="J3180" i="4" s="1"/>
  <c r="J3181" i="4" s="1"/>
  <c r="J3182" i="4" s="1"/>
  <c r="J3183" i="4" s="1"/>
  <c r="J3184" i="4" s="1"/>
  <c r="J3185" i="4" s="1"/>
  <c r="J3186" i="4" s="1"/>
  <c r="J3187" i="4" s="1"/>
  <c r="J3188" i="4" s="1"/>
  <c r="J3189" i="4" s="1"/>
  <c r="J3190" i="4" s="1"/>
  <c r="J3191" i="4" s="1"/>
  <c r="J3192" i="4" s="1"/>
  <c r="J3193" i="4" s="1"/>
  <c r="J3194" i="4" s="1"/>
  <c r="J3195" i="4" s="1"/>
  <c r="J3196" i="4" s="1"/>
  <c r="J3197" i="4" s="1"/>
  <c r="J3198" i="4" s="1"/>
  <c r="J3199" i="4" s="1"/>
  <c r="J3200" i="4" s="1"/>
  <c r="J3201" i="4" s="1"/>
  <c r="J3202" i="4" s="1"/>
  <c r="J3203" i="4" s="1"/>
  <c r="J3204" i="4" s="1"/>
  <c r="J3205" i="4" s="1"/>
  <c r="J3206" i="4" s="1"/>
  <c r="J3207" i="4" s="1"/>
  <c r="J3208" i="4" s="1"/>
  <c r="J3209" i="4" s="1"/>
  <c r="J3210" i="4" s="1"/>
  <c r="J3211" i="4" s="1"/>
  <c r="J3212" i="4" s="1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F122" i="16" s="1"/>
  <c r="C121" i="16"/>
  <c r="C120" i="16"/>
  <c r="C119" i="16"/>
  <c r="C118" i="16"/>
  <c r="F118" i="16" s="1"/>
  <c r="C117" i="16"/>
  <c r="C116" i="16"/>
  <c r="F116" i="16" s="1"/>
  <c r="C115" i="16"/>
  <c r="C114" i="16"/>
  <c r="C113" i="16"/>
  <c r="C112" i="16"/>
  <c r="F112" i="16" s="1"/>
  <c r="C111" i="16"/>
  <c r="C110" i="16"/>
  <c r="F110" i="16" s="1"/>
  <c r="C109" i="16"/>
  <c r="C108" i="16"/>
  <c r="C107" i="16"/>
  <c r="C106" i="16"/>
  <c r="F106" i="16" s="1"/>
  <c r="C105" i="16"/>
  <c r="C104" i="16"/>
  <c r="F104" i="16" s="1"/>
  <c r="C103" i="16"/>
  <c r="C102" i="16"/>
  <c r="C101" i="16"/>
  <c r="C100" i="16"/>
  <c r="F100" i="16" s="1"/>
  <c r="C99" i="16"/>
  <c r="C98" i="16"/>
  <c r="F98" i="16" s="1"/>
  <c r="C97" i="16"/>
  <c r="C96" i="16"/>
  <c r="C95" i="16"/>
  <c r="C94" i="16"/>
  <c r="F94" i="16" s="1"/>
  <c r="C93" i="16"/>
  <c r="C92" i="16"/>
  <c r="F92" i="16" s="1"/>
  <c r="C91" i="16"/>
  <c r="C90" i="16"/>
  <c r="C89" i="16"/>
  <c r="C88" i="16"/>
  <c r="F88" i="16" s="1"/>
  <c r="C87" i="16"/>
  <c r="C86" i="16"/>
  <c r="C85" i="16"/>
  <c r="C84" i="16"/>
  <c r="F84" i="16" s="1"/>
  <c r="C83" i="16"/>
  <c r="C82" i="16"/>
  <c r="F82" i="16" s="1"/>
  <c r="C81" i="16"/>
  <c r="C80" i="16"/>
  <c r="C79" i="16"/>
  <c r="C78" i="16"/>
  <c r="F78" i="16" s="1"/>
  <c r="C77" i="16"/>
  <c r="C76" i="16"/>
  <c r="F76" i="16" s="1"/>
  <c r="C75" i="16"/>
  <c r="C74" i="16"/>
  <c r="C73" i="16"/>
  <c r="C72" i="16"/>
  <c r="F72" i="16" s="1"/>
  <c r="C71" i="16"/>
  <c r="C70" i="16"/>
  <c r="F70" i="16" s="1"/>
  <c r="C69" i="16"/>
  <c r="C68" i="16"/>
  <c r="C67" i="16"/>
  <c r="C66" i="16"/>
  <c r="F66" i="16" s="1"/>
  <c r="C65" i="16"/>
  <c r="C64" i="16"/>
  <c r="F64" i="16" s="1"/>
  <c r="C63" i="16"/>
  <c r="C62" i="16"/>
  <c r="C61" i="16"/>
  <c r="C60" i="16"/>
  <c r="F60" i="16" s="1"/>
  <c r="C59" i="16"/>
  <c r="C58" i="16"/>
  <c r="F58" i="16" s="1"/>
  <c r="C57" i="16"/>
  <c r="C56" i="16"/>
  <c r="C55" i="16"/>
  <c r="C54" i="16"/>
  <c r="F54" i="16" s="1"/>
  <c r="C53" i="16"/>
  <c r="C52" i="16"/>
  <c r="F52" i="16" s="1"/>
  <c r="C51" i="16"/>
  <c r="C50" i="16"/>
  <c r="C49" i="16"/>
  <c r="C48" i="16"/>
  <c r="F48" i="16" s="1"/>
  <c r="C47" i="16"/>
  <c r="C46" i="16"/>
  <c r="F46" i="16" s="1"/>
  <c r="C45" i="16"/>
  <c r="C44" i="16"/>
  <c r="C43" i="16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4" i="16"/>
  <c r="D34" i="16" s="1"/>
  <c r="C33" i="16"/>
  <c r="D33" i="16" s="1"/>
  <c r="C32" i="16"/>
  <c r="D32" i="16" s="1"/>
  <c r="C31" i="16"/>
  <c r="D31" i="16" s="1"/>
  <c r="C30" i="16"/>
  <c r="D30" i="16" s="1"/>
  <c r="C29" i="16"/>
  <c r="D29" i="16" s="1"/>
  <c r="C28" i="16"/>
  <c r="D28" i="16" s="1"/>
  <c r="C27" i="16"/>
  <c r="D27" i="16" s="1"/>
  <c r="C26" i="16"/>
  <c r="D26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E15" i="16" s="1"/>
  <c r="C14" i="16"/>
  <c r="E14" i="16" s="1"/>
  <c r="C13" i="16"/>
  <c r="E13" i="16" s="1"/>
  <c r="C12" i="16"/>
  <c r="E12" i="16" s="1"/>
  <c r="C11" i="16"/>
  <c r="E11" i="16" s="1"/>
  <c r="C10" i="16"/>
  <c r="E10" i="16" s="1"/>
  <c r="C9" i="16"/>
  <c r="E9" i="16" s="1"/>
  <c r="C8" i="16"/>
  <c r="E8" i="16" s="1"/>
  <c r="C7" i="16"/>
  <c r="E7" i="16" s="1"/>
  <c r="C6" i="16"/>
  <c r="D6" i="16" s="1"/>
  <c r="D94" i="9"/>
  <c r="C94" i="9"/>
  <c r="D93" i="9"/>
  <c r="C93" i="9"/>
  <c r="D92" i="9"/>
  <c r="C92" i="9"/>
  <c r="D91" i="9"/>
  <c r="C91" i="9"/>
  <c r="D90" i="9"/>
  <c r="C90" i="9"/>
  <c r="C89" i="9"/>
  <c r="C88" i="9"/>
  <c r="C87" i="9"/>
  <c r="C86" i="9"/>
  <c r="D85" i="9"/>
  <c r="C85" i="9"/>
  <c r="D82" i="9"/>
  <c r="C82" i="9"/>
  <c r="D81" i="9"/>
  <c r="C81" i="9"/>
  <c r="D80" i="9"/>
  <c r="C80" i="9"/>
  <c r="D79" i="9"/>
  <c r="C79" i="9"/>
  <c r="D78" i="9"/>
  <c r="C78" i="9"/>
  <c r="D77" i="9"/>
  <c r="C77" i="9"/>
  <c r="C76" i="9"/>
  <c r="C75" i="9"/>
  <c r="C74" i="9"/>
  <c r="D73" i="9"/>
  <c r="C73" i="9"/>
  <c r="D71" i="9"/>
  <c r="C71" i="9"/>
  <c r="D70" i="9"/>
  <c r="C70" i="9"/>
  <c r="D69" i="9"/>
  <c r="C69" i="9"/>
  <c r="D68" i="9"/>
  <c r="C68" i="9"/>
  <c r="C67" i="9"/>
  <c r="C66" i="9"/>
  <c r="C65" i="9"/>
  <c r="C64" i="9"/>
  <c r="D62" i="9"/>
  <c r="C63" i="9"/>
  <c r="C62" i="9"/>
  <c r="D59" i="9"/>
  <c r="C59" i="9"/>
  <c r="D58" i="9"/>
  <c r="C58" i="9"/>
  <c r="D57" i="9"/>
  <c r="C57" i="9"/>
  <c r="D56" i="9"/>
  <c r="C56" i="9"/>
  <c r="D55" i="9"/>
  <c r="C55" i="9"/>
  <c r="D54" i="9"/>
  <c r="C54" i="9"/>
  <c r="D53" i="9"/>
  <c r="C53" i="9"/>
  <c r="C52" i="9"/>
  <c r="D50" i="9"/>
  <c r="C51" i="9"/>
  <c r="C50" i="9"/>
  <c r="D47" i="9"/>
  <c r="C47" i="9"/>
  <c r="D46" i="9"/>
  <c r="C46" i="9"/>
  <c r="C45" i="9"/>
  <c r="C44" i="9"/>
  <c r="C43" i="9"/>
  <c r="C42" i="9"/>
  <c r="C41" i="9"/>
  <c r="C40" i="9"/>
  <c r="C39" i="9"/>
  <c r="D38" i="9"/>
  <c r="C38" i="9"/>
  <c r="D36" i="9"/>
  <c r="C36" i="9"/>
  <c r="C29" i="9"/>
  <c r="C30" i="9"/>
  <c r="C31" i="9"/>
  <c r="C32" i="9"/>
  <c r="C33" i="9"/>
  <c r="C34" i="9"/>
  <c r="C35" i="9"/>
  <c r="C28" i="9"/>
  <c r="D27" i="9"/>
  <c r="C27" i="9"/>
  <c r="D25" i="9"/>
  <c r="C25" i="9"/>
  <c r="D24" i="9"/>
  <c r="C24" i="9"/>
  <c r="D23" i="9"/>
  <c r="C23" i="9"/>
  <c r="D22" i="9"/>
  <c r="C22" i="9"/>
  <c r="D21" i="9"/>
  <c r="C21" i="9"/>
  <c r="D20" i="9"/>
  <c r="C20" i="9"/>
  <c r="D19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D6" i="9"/>
  <c r="C6" i="9"/>
  <c r="D42" i="8"/>
  <c r="C42" i="8"/>
  <c r="C38" i="8"/>
  <c r="C39" i="8"/>
  <c r="C40" i="8"/>
  <c r="D40" i="8"/>
  <c r="C41" i="8"/>
  <c r="D41" i="8"/>
  <c r="C37" i="8"/>
  <c r="D36" i="8"/>
  <c r="C36" i="8"/>
  <c r="C23" i="8"/>
  <c r="D22" i="8"/>
  <c r="C22" i="8"/>
  <c r="F22" i="16" l="1"/>
  <c r="F9" i="16"/>
  <c r="F7" i="16"/>
  <c r="F12" i="16"/>
  <c r="F14" i="16"/>
  <c r="F31" i="16"/>
  <c r="E34" i="16"/>
  <c r="F23" i="16"/>
  <c r="E26" i="16"/>
  <c r="F34" i="16"/>
  <c r="F11" i="16"/>
  <c r="F13" i="16"/>
  <c r="F15" i="16"/>
  <c r="E18" i="16"/>
  <c r="F26" i="16"/>
  <c r="F38" i="16"/>
  <c r="F18" i="16"/>
  <c r="F27" i="16"/>
  <c r="E30" i="16"/>
  <c r="F8" i="16"/>
  <c r="F10" i="16"/>
  <c r="F30" i="16"/>
  <c r="F39" i="16"/>
  <c r="E42" i="16"/>
  <c r="F19" i="16"/>
  <c r="E22" i="16"/>
  <c r="F35" i="16"/>
  <c r="E38" i="16"/>
  <c r="F42" i="16"/>
  <c r="E44" i="16"/>
  <c r="D44" i="16"/>
  <c r="E50" i="16"/>
  <c r="D50" i="16"/>
  <c r="E56" i="16"/>
  <c r="D56" i="16"/>
  <c r="E62" i="16"/>
  <c r="D62" i="16"/>
  <c r="E68" i="16"/>
  <c r="D68" i="16"/>
  <c r="E74" i="16"/>
  <c r="D74" i="16"/>
  <c r="E80" i="16"/>
  <c r="D80" i="16"/>
  <c r="E86" i="16"/>
  <c r="D86" i="16"/>
  <c r="E90" i="16"/>
  <c r="D90" i="16"/>
  <c r="E96" i="16"/>
  <c r="D96" i="16"/>
  <c r="E102" i="16"/>
  <c r="D102" i="16"/>
  <c r="E108" i="16"/>
  <c r="D108" i="16"/>
  <c r="E114" i="16"/>
  <c r="D114" i="16"/>
  <c r="E120" i="16"/>
  <c r="D120" i="16"/>
  <c r="F130" i="16"/>
  <c r="E130" i="16"/>
  <c r="D130" i="16"/>
  <c r="F142" i="16"/>
  <c r="E142" i="16"/>
  <c r="D142" i="16"/>
  <c r="F154" i="16"/>
  <c r="E154" i="16"/>
  <c r="D154" i="16"/>
  <c r="F166" i="16"/>
  <c r="E166" i="16"/>
  <c r="D166" i="16"/>
  <c r="F178" i="16"/>
  <c r="E178" i="16"/>
  <c r="D178" i="16"/>
  <c r="F186" i="16"/>
  <c r="E186" i="16"/>
  <c r="D186" i="16"/>
  <c r="F198" i="16"/>
  <c r="E198" i="16"/>
  <c r="D198" i="16"/>
  <c r="E17" i="16"/>
  <c r="E21" i="16"/>
  <c r="E25" i="16"/>
  <c r="E29" i="16"/>
  <c r="E33" i="16"/>
  <c r="E37" i="16"/>
  <c r="E41" i="16"/>
  <c r="F44" i="16"/>
  <c r="F50" i="16"/>
  <c r="F56" i="16"/>
  <c r="F62" i="16"/>
  <c r="F68" i="16"/>
  <c r="F74" i="16"/>
  <c r="F80" i="16"/>
  <c r="F86" i="16"/>
  <c r="F90" i="16"/>
  <c r="F96" i="16"/>
  <c r="F102" i="16"/>
  <c r="F108" i="16"/>
  <c r="F114" i="16"/>
  <c r="F120" i="16"/>
  <c r="F123" i="16"/>
  <c r="E123" i="16"/>
  <c r="D123" i="16"/>
  <c r="F127" i="16"/>
  <c r="E127" i="16"/>
  <c r="D127" i="16"/>
  <c r="F131" i="16"/>
  <c r="E131" i="16"/>
  <c r="D131" i="16"/>
  <c r="F135" i="16"/>
  <c r="E135" i="16"/>
  <c r="D135" i="16"/>
  <c r="F139" i="16"/>
  <c r="E139" i="16"/>
  <c r="D139" i="16"/>
  <c r="F143" i="16"/>
  <c r="E143" i="16"/>
  <c r="D143" i="16"/>
  <c r="F147" i="16"/>
  <c r="E147" i="16"/>
  <c r="D147" i="16"/>
  <c r="F151" i="16"/>
  <c r="E151" i="16"/>
  <c r="D151" i="16"/>
  <c r="F155" i="16"/>
  <c r="E155" i="16"/>
  <c r="D155" i="16"/>
  <c r="F159" i="16"/>
  <c r="E159" i="16"/>
  <c r="D159" i="16"/>
  <c r="F163" i="16"/>
  <c r="E163" i="16"/>
  <c r="D163" i="16"/>
  <c r="F167" i="16"/>
  <c r="E167" i="16"/>
  <c r="D167" i="16"/>
  <c r="F171" i="16"/>
  <c r="E171" i="16"/>
  <c r="D171" i="16"/>
  <c r="F175" i="16"/>
  <c r="E175" i="16"/>
  <c r="D175" i="16"/>
  <c r="F179" i="16"/>
  <c r="E179" i="16"/>
  <c r="D179" i="16"/>
  <c r="F183" i="16"/>
  <c r="E183" i="16"/>
  <c r="D183" i="16"/>
  <c r="F187" i="16"/>
  <c r="E187" i="16"/>
  <c r="D187" i="16"/>
  <c r="F191" i="16"/>
  <c r="E191" i="16"/>
  <c r="D191" i="16"/>
  <c r="F195" i="16"/>
  <c r="E195" i="16"/>
  <c r="D195" i="16"/>
  <c r="F199" i="16"/>
  <c r="E199" i="16"/>
  <c r="D199" i="16"/>
  <c r="F203" i="16"/>
  <c r="E203" i="16"/>
  <c r="D203" i="16"/>
  <c r="E48" i="16"/>
  <c r="D48" i="16"/>
  <c r="E54" i="16"/>
  <c r="D54" i="16"/>
  <c r="E60" i="16"/>
  <c r="D60" i="16"/>
  <c r="E66" i="16"/>
  <c r="D66" i="16"/>
  <c r="E72" i="16"/>
  <c r="D72" i="16"/>
  <c r="E76" i="16"/>
  <c r="D76" i="16"/>
  <c r="E82" i="16"/>
  <c r="D82" i="16"/>
  <c r="E88" i="16"/>
  <c r="D88" i="16"/>
  <c r="E92" i="16"/>
  <c r="D92" i="16"/>
  <c r="E98" i="16"/>
  <c r="D98" i="16"/>
  <c r="E104" i="16"/>
  <c r="D104" i="16"/>
  <c r="E110" i="16"/>
  <c r="D110" i="16"/>
  <c r="E116" i="16"/>
  <c r="D116" i="16"/>
  <c r="F134" i="16"/>
  <c r="E134" i="16"/>
  <c r="D134" i="16"/>
  <c r="F146" i="16"/>
  <c r="E146" i="16"/>
  <c r="D146" i="16"/>
  <c r="F158" i="16"/>
  <c r="E158" i="16"/>
  <c r="D158" i="16"/>
  <c r="F170" i="16"/>
  <c r="E170" i="16"/>
  <c r="D170" i="16"/>
  <c r="F190" i="16"/>
  <c r="E190" i="16"/>
  <c r="D190" i="16"/>
  <c r="F202" i="16"/>
  <c r="E202" i="16"/>
  <c r="D202" i="16"/>
  <c r="D7" i="16"/>
  <c r="D8" i="16"/>
  <c r="D9" i="16"/>
  <c r="D10" i="16"/>
  <c r="D11" i="16"/>
  <c r="D12" i="16"/>
  <c r="D13" i="16"/>
  <c r="D14" i="16"/>
  <c r="D15" i="16"/>
  <c r="E16" i="16"/>
  <c r="F17" i="16"/>
  <c r="E20" i="16"/>
  <c r="F21" i="16"/>
  <c r="E24" i="16"/>
  <c r="F25" i="16"/>
  <c r="E28" i="16"/>
  <c r="F29" i="16"/>
  <c r="E32" i="16"/>
  <c r="F33" i="16"/>
  <c r="E36" i="16"/>
  <c r="F37" i="16"/>
  <c r="E40" i="16"/>
  <c r="F41" i="16"/>
  <c r="E43" i="16"/>
  <c r="D43" i="16"/>
  <c r="E45" i="16"/>
  <c r="D45" i="16"/>
  <c r="E47" i="16"/>
  <c r="D47" i="16"/>
  <c r="E49" i="16"/>
  <c r="D49" i="16"/>
  <c r="E51" i="16"/>
  <c r="D51" i="16"/>
  <c r="E53" i="16"/>
  <c r="D53" i="16"/>
  <c r="E55" i="16"/>
  <c r="D55" i="16"/>
  <c r="E57" i="16"/>
  <c r="D57" i="16"/>
  <c r="E59" i="16"/>
  <c r="D59" i="16"/>
  <c r="E61" i="16"/>
  <c r="D61" i="16"/>
  <c r="E63" i="16"/>
  <c r="D63" i="16"/>
  <c r="E65" i="16"/>
  <c r="D65" i="16"/>
  <c r="E67" i="16"/>
  <c r="D67" i="16"/>
  <c r="E69" i="16"/>
  <c r="D69" i="16"/>
  <c r="E71" i="16"/>
  <c r="D71" i="16"/>
  <c r="E73" i="16"/>
  <c r="D73" i="16"/>
  <c r="E75" i="16"/>
  <c r="D75" i="16"/>
  <c r="E77" i="16"/>
  <c r="D77" i="16"/>
  <c r="E79" i="16"/>
  <c r="D79" i="16"/>
  <c r="E81" i="16"/>
  <c r="D81" i="16"/>
  <c r="E83" i="16"/>
  <c r="D83" i="16"/>
  <c r="E85" i="16"/>
  <c r="D85" i="16"/>
  <c r="E87" i="16"/>
  <c r="D87" i="16"/>
  <c r="E89" i="16"/>
  <c r="D89" i="16"/>
  <c r="E91" i="16"/>
  <c r="D91" i="16"/>
  <c r="E93" i="16"/>
  <c r="D93" i="16"/>
  <c r="E95" i="16"/>
  <c r="D95" i="16"/>
  <c r="E97" i="16"/>
  <c r="D97" i="16"/>
  <c r="E99" i="16"/>
  <c r="D99" i="16"/>
  <c r="E101" i="16"/>
  <c r="D101" i="16"/>
  <c r="E103" i="16"/>
  <c r="D103" i="16"/>
  <c r="E105" i="16"/>
  <c r="D105" i="16"/>
  <c r="E107" i="16"/>
  <c r="D107" i="16"/>
  <c r="E109" i="16"/>
  <c r="D109" i="16"/>
  <c r="E111" i="16"/>
  <c r="D111" i="16"/>
  <c r="E113" i="16"/>
  <c r="D113" i="16"/>
  <c r="E115" i="16"/>
  <c r="D115" i="16"/>
  <c r="E117" i="16"/>
  <c r="D117" i="16"/>
  <c r="E119" i="16"/>
  <c r="D119" i="16"/>
  <c r="E121" i="16"/>
  <c r="D121" i="16"/>
  <c r="F121" i="16"/>
  <c r="E46" i="16"/>
  <c r="D46" i="16"/>
  <c r="E52" i="16"/>
  <c r="D52" i="16"/>
  <c r="E58" i="16"/>
  <c r="D58" i="16"/>
  <c r="E64" i="16"/>
  <c r="D64" i="16"/>
  <c r="E70" i="16"/>
  <c r="D70" i="16"/>
  <c r="E78" i="16"/>
  <c r="D78" i="16"/>
  <c r="E84" i="16"/>
  <c r="D84" i="16"/>
  <c r="E94" i="16"/>
  <c r="D94" i="16"/>
  <c r="E100" i="16"/>
  <c r="D100" i="16"/>
  <c r="E106" i="16"/>
  <c r="D106" i="16"/>
  <c r="E112" i="16"/>
  <c r="D112" i="16"/>
  <c r="E118" i="16"/>
  <c r="D118" i="16"/>
  <c r="F126" i="16"/>
  <c r="E126" i="16"/>
  <c r="D126" i="16"/>
  <c r="F138" i="16"/>
  <c r="E138" i="16"/>
  <c r="D138" i="16"/>
  <c r="F150" i="16"/>
  <c r="E150" i="16"/>
  <c r="D150" i="16"/>
  <c r="F162" i="16"/>
  <c r="E162" i="16"/>
  <c r="D162" i="16"/>
  <c r="F174" i="16"/>
  <c r="E174" i="16"/>
  <c r="D174" i="16"/>
  <c r="F182" i="16"/>
  <c r="E182" i="16"/>
  <c r="D182" i="16"/>
  <c r="F194" i="16"/>
  <c r="E194" i="16"/>
  <c r="D194" i="16"/>
  <c r="F16" i="16"/>
  <c r="E19" i="16"/>
  <c r="F20" i="16"/>
  <c r="E23" i="16"/>
  <c r="F24" i="16"/>
  <c r="E27" i="16"/>
  <c r="F28" i="16"/>
  <c r="E31" i="16"/>
  <c r="F32" i="16"/>
  <c r="E35" i="16"/>
  <c r="F36" i="16"/>
  <c r="E39" i="16"/>
  <c r="F40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F77" i="16"/>
  <c r="F79" i="16"/>
  <c r="F81" i="16"/>
  <c r="F83" i="16"/>
  <c r="F85" i="16"/>
  <c r="F87" i="16"/>
  <c r="F89" i="16"/>
  <c r="F91" i="16"/>
  <c r="F93" i="16"/>
  <c r="F95" i="16"/>
  <c r="F97" i="16"/>
  <c r="F99" i="16"/>
  <c r="F101" i="16"/>
  <c r="F103" i="16"/>
  <c r="F105" i="16"/>
  <c r="F107" i="16"/>
  <c r="F109" i="16"/>
  <c r="F111" i="16"/>
  <c r="F113" i="16"/>
  <c r="F115" i="16"/>
  <c r="F117" i="16"/>
  <c r="F119" i="16"/>
  <c r="F124" i="16"/>
  <c r="E124" i="16"/>
  <c r="D124" i="16"/>
  <c r="F128" i="16"/>
  <c r="E128" i="16"/>
  <c r="D128" i="16"/>
  <c r="F132" i="16"/>
  <c r="E132" i="16"/>
  <c r="D132" i="16"/>
  <c r="F136" i="16"/>
  <c r="E136" i="16"/>
  <c r="D136" i="16"/>
  <c r="F140" i="16"/>
  <c r="E140" i="16"/>
  <c r="D140" i="16"/>
  <c r="F144" i="16"/>
  <c r="E144" i="16"/>
  <c r="D144" i="16"/>
  <c r="F148" i="16"/>
  <c r="E148" i="16"/>
  <c r="D148" i="16"/>
  <c r="F152" i="16"/>
  <c r="E152" i="16"/>
  <c r="D152" i="16"/>
  <c r="F156" i="16"/>
  <c r="E156" i="16"/>
  <c r="D156" i="16"/>
  <c r="F160" i="16"/>
  <c r="E160" i="16"/>
  <c r="D160" i="16"/>
  <c r="F164" i="16"/>
  <c r="E164" i="16"/>
  <c r="D164" i="16"/>
  <c r="F168" i="16"/>
  <c r="E168" i="16"/>
  <c r="D168" i="16"/>
  <c r="F172" i="16"/>
  <c r="E172" i="16"/>
  <c r="D172" i="16"/>
  <c r="F176" i="16"/>
  <c r="E176" i="16"/>
  <c r="D176" i="16"/>
  <c r="F180" i="16"/>
  <c r="E180" i="16"/>
  <c r="D180" i="16"/>
  <c r="F184" i="16"/>
  <c r="E184" i="16"/>
  <c r="D184" i="16"/>
  <c r="F188" i="16"/>
  <c r="E188" i="16"/>
  <c r="D188" i="16"/>
  <c r="F192" i="16"/>
  <c r="E192" i="16"/>
  <c r="D192" i="16"/>
  <c r="F196" i="16"/>
  <c r="E196" i="16"/>
  <c r="D196" i="16"/>
  <c r="F200" i="16"/>
  <c r="E200" i="16"/>
  <c r="D200" i="16"/>
  <c r="F204" i="16"/>
  <c r="E204" i="16"/>
  <c r="D204" i="16"/>
  <c r="E122" i="16"/>
  <c r="D122" i="16"/>
  <c r="F125" i="16"/>
  <c r="E125" i="16"/>
  <c r="D125" i="16"/>
  <c r="F129" i="16"/>
  <c r="E129" i="16"/>
  <c r="D129" i="16"/>
  <c r="F133" i="16"/>
  <c r="E133" i="16"/>
  <c r="D133" i="16"/>
  <c r="F137" i="16"/>
  <c r="E137" i="16"/>
  <c r="D137" i="16"/>
  <c r="F141" i="16"/>
  <c r="E141" i="16"/>
  <c r="D141" i="16"/>
  <c r="F145" i="16"/>
  <c r="E145" i="16"/>
  <c r="D145" i="16"/>
  <c r="F149" i="16"/>
  <c r="E149" i="16"/>
  <c r="D149" i="16"/>
  <c r="F153" i="16"/>
  <c r="E153" i="16"/>
  <c r="D153" i="16"/>
  <c r="F157" i="16"/>
  <c r="E157" i="16"/>
  <c r="D157" i="16"/>
  <c r="F161" i="16"/>
  <c r="E161" i="16"/>
  <c r="D161" i="16"/>
  <c r="F165" i="16"/>
  <c r="E165" i="16"/>
  <c r="D165" i="16"/>
  <c r="F169" i="16"/>
  <c r="E169" i="16"/>
  <c r="D169" i="16"/>
  <c r="F173" i="16"/>
  <c r="E173" i="16"/>
  <c r="D173" i="16"/>
  <c r="F177" i="16"/>
  <c r="E177" i="16"/>
  <c r="D177" i="16"/>
  <c r="F181" i="16"/>
  <c r="E181" i="16"/>
  <c r="D181" i="16"/>
  <c r="F185" i="16"/>
  <c r="E185" i="16"/>
  <c r="D185" i="16"/>
  <c r="F189" i="16"/>
  <c r="E189" i="16"/>
  <c r="D189" i="16"/>
  <c r="F193" i="16"/>
  <c r="E193" i="16"/>
  <c r="D193" i="16"/>
  <c r="F197" i="16"/>
  <c r="E197" i="16"/>
  <c r="D197" i="16"/>
  <c r="F201" i="16"/>
  <c r="E201" i="16"/>
  <c r="D201" i="16"/>
  <c r="F205" i="16"/>
  <c r="E205" i="16"/>
  <c r="D205" i="16"/>
  <c r="F6" i="16"/>
  <c r="E6" i="16"/>
  <c r="D19" i="8"/>
  <c r="C19" i="8"/>
  <c r="D18" i="8"/>
  <c r="C18" i="8"/>
  <c r="C17" i="8"/>
  <c r="C16" i="8"/>
  <c r="C15" i="8"/>
  <c r="C14" i="8"/>
  <c r="C13" i="8"/>
  <c r="C12" i="8"/>
  <c r="D11" i="8"/>
  <c r="C11" i="8"/>
  <c r="D9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F93" i="7" l="1"/>
  <c r="E93" i="7"/>
  <c r="F105" i="7"/>
  <c r="E105" i="7"/>
  <c r="F117" i="7"/>
  <c r="E117" i="7"/>
  <c r="F129" i="7"/>
  <c r="E129" i="7"/>
  <c r="F141" i="7"/>
  <c r="E141" i="7"/>
  <c r="F153" i="7"/>
  <c r="E153" i="7"/>
  <c r="F165" i="7"/>
  <c r="E165" i="7"/>
  <c r="F177" i="7"/>
  <c r="E177" i="7"/>
  <c r="F189" i="7"/>
  <c r="E189" i="7"/>
  <c r="F197" i="7"/>
  <c r="E197" i="7"/>
  <c r="F205" i="7"/>
  <c r="E205" i="7"/>
  <c r="E82" i="7"/>
  <c r="F82" i="7"/>
  <c r="E86" i="7"/>
  <c r="F86" i="7"/>
  <c r="E90" i="7"/>
  <c r="F90" i="7"/>
  <c r="E94" i="7"/>
  <c r="F94" i="7"/>
  <c r="E98" i="7"/>
  <c r="F98" i="7"/>
  <c r="E102" i="7"/>
  <c r="F102" i="7"/>
  <c r="E106" i="7"/>
  <c r="F106" i="7"/>
  <c r="E110" i="7"/>
  <c r="F110" i="7"/>
  <c r="E114" i="7"/>
  <c r="F114" i="7"/>
  <c r="E118" i="7"/>
  <c r="F118" i="7"/>
  <c r="E122" i="7"/>
  <c r="F122" i="7"/>
  <c r="E126" i="7"/>
  <c r="F126" i="7"/>
  <c r="E130" i="7"/>
  <c r="F130" i="7"/>
  <c r="E134" i="7"/>
  <c r="F134" i="7"/>
  <c r="E138" i="7"/>
  <c r="F138" i="7"/>
  <c r="E142" i="7"/>
  <c r="F142" i="7"/>
  <c r="E146" i="7"/>
  <c r="F146" i="7"/>
  <c r="E150" i="7"/>
  <c r="F150" i="7"/>
  <c r="E154" i="7"/>
  <c r="F154" i="7"/>
  <c r="E158" i="7"/>
  <c r="F158" i="7"/>
  <c r="E162" i="7"/>
  <c r="F162" i="7"/>
  <c r="E166" i="7"/>
  <c r="F166" i="7"/>
  <c r="E170" i="7"/>
  <c r="F170" i="7"/>
  <c r="E174" i="7"/>
  <c r="F174" i="7"/>
  <c r="E178" i="7"/>
  <c r="F178" i="7"/>
  <c r="E182" i="7"/>
  <c r="F182" i="7"/>
  <c r="E186" i="7"/>
  <c r="F186" i="7"/>
  <c r="E190" i="7"/>
  <c r="F190" i="7"/>
  <c r="E194" i="7"/>
  <c r="F194" i="7"/>
  <c r="E198" i="7"/>
  <c r="F198" i="7"/>
  <c r="E202" i="7"/>
  <c r="F202" i="7"/>
  <c r="E206" i="7"/>
  <c r="F206" i="7"/>
  <c r="F85" i="7"/>
  <c r="E85" i="7"/>
  <c r="F97" i="7"/>
  <c r="E97" i="7"/>
  <c r="F109" i="7"/>
  <c r="E109" i="7"/>
  <c r="F121" i="7"/>
  <c r="E121" i="7"/>
  <c r="F133" i="7"/>
  <c r="E133" i="7"/>
  <c r="F145" i="7"/>
  <c r="E145" i="7"/>
  <c r="F157" i="7"/>
  <c r="E157" i="7"/>
  <c r="F169" i="7"/>
  <c r="E169" i="7"/>
  <c r="F181" i="7"/>
  <c r="E181" i="7"/>
  <c r="F193" i="7"/>
  <c r="E193" i="7"/>
  <c r="F201" i="7"/>
  <c r="E201" i="7"/>
  <c r="F79" i="7"/>
  <c r="E79" i="7"/>
  <c r="F87" i="7"/>
  <c r="E87" i="7"/>
  <c r="F91" i="7"/>
  <c r="E91" i="7"/>
  <c r="F95" i="7"/>
  <c r="E95" i="7"/>
  <c r="F99" i="7"/>
  <c r="E99" i="7"/>
  <c r="F103" i="7"/>
  <c r="E103" i="7"/>
  <c r="F107" i="7"/>
  <c r="E107" i="7"/>
  <c r="F111" i="7"/>
  <c r="E111" i="7"/>
  <c r="F115" i="7"/>
  <c r="E115" i="7"/>
  <c r="F119" i="7"/>
  <c r="E119" i="7"/>
  <c r="F123" i="7"/>
  <c r="E123" i="7"/>
  <c r="F127" i="7"/>
  <c r="E127" i="7"/>
  <c r="F131" i="7"/>
  <c r="E131" i="7"/>
  <c r="F135" i="7"/>
  <c r="E135" i="7"/>
  <c r="F139" i="7"/>
  <c r="E139" i="7"/>
  <c r="F143" i="7"/>
  <c r="E143" i="7"/>
  <c r="F147" i="7"/>
  <c r="E147" i="7"/>
  <c r="F151" i="7"/>
  <c r="E151" i="7"/>
  <c r="F155" i="7"/>
  <c r="E155" i="7"/>
  <c r="F159" i="7"/>
  <c r="E159" i="7"/>
  <c r="F163" i="7"/>
  <c r="E163" i="7"/>
  <c r="F167" i="7"/>
  <c r="E167" i="7"/>
  <c r="F171" i="7"/>
  <c r="E171" i="7"/>
  <c r="F175" i="7"/>
  <c r="E175" i="7"/>
  <c r="F179" i="7"/>
  <c r="E179" i="7"/>
  <c r="F183" i="7"/>
  <c r="E183" i="7"/>
  <c r="F187" i="7"/>
  <c r="E187" i="7"/>
  <c r="F191" i="7"/>
  <c r="E191" i="7"/>
  <c r="F195" i="7"/>
  <c r="E195" i="7"/>
  <c r="F199" i="7"/>
  <c r="E199" i="7"/>
  <c r="F203" i="7"/>
  <c r="E203" i="7"/>
  <c r="F89" i="7"/>
  <c r="E89" i="7"/>
  <c r="F101" i="7"/>
  <c r="E101" i="7"/>
  <c r="F113" i="7"/>
  <c r="E113" i="7"/>
  <c r="F125" i="7"/>
  <c r="E125" i="7"/>
  <c r="F137" i="7"/>
  <c r="E137" i="7"/>
  <c r="F149" i="7"/>
  <c r="E149" i="7"/>
  <c r="F161" i="7"/>
  <c r="E161" i="7"/>
  <c r="F173" i="7"/>
  <c r="E173" i="7"/>
  <c r="F185" i="7"/>
  <c r="E185" i="7"/>
  <c r="E88" i="7"/>
  <c r="F88" i="7"/>
  <c r="E92" i="7"/>
  <c r="F92" i="7"/>
  <c r="E96" i="7"/>
  <c r="F96" i="7"/>
  <c r="E100" i="7"/>
  <c r="F100" i="7"/>
  <c r="E104" i="7"/>
  <c r="F104" i="7"/>
  <c r="E108" i="7"/>
  <c r="F108" i="7"/>
  <c r="E112" i="7"/>
  <c r="F112" i="7"/>
  <c r="E116" i="7"/>
  <c r="F116" i="7"/>
  <c r="E120" i="7"/>
  <c r="F120" i="7"/>
  <c r="E124" i="7"/>
  <c r="F124" i="7"/>
  <c r="E128" i="7"/>
  <c r="F128" i="7"/>
  <c r="E132" i="7"/>
  <c r="F132" i="7"/>
  <c r="E136" i="7"/>
  <c r="F136" i="7"/>
  <c r="E140" i="7"/>
  <c r="F140" i="7"/>
  <c r="E144" i="7"/>
  <c r="F144" i="7"/>
  <c r="E148" i="7"/>
  <c r="F148" i="7"/>
  <c r="E152" i="7"/>
  <c r="F152" i="7"/>
  <c r="E156" i="7"/>
  <c r="F156" i="7"/>
  <c r="E160" i="7"/>
  <c r="F160" i="7"/>
  <c r="E164" i="7"/>
  <c r="F164" i="7"/>
  <c r="E168" i="7"/>
  <c r="F168" i="7"/>
  <c r="E172" i="7"/>
  <c r="F172" i="7"/>
  <c r="E176" i="7"/>
  <c r="F176" i="7"/>
  <c r="E180" i="7"/>
  <c r="F180" i="7"/>
  <c r="E184" i="7"/>
  <c r="F184" i="7"/>
  <c r="E188" i="7"/>
  <c r="F188" i="7"/>
  <c r="E192" i="7"/>
  <c r="F192" i="7"/>
  <c r="E196" i="7"/>
  <c r="F196" i="7"/>
  <c r="E200" i="7"/>
  <c r="F200" i="7"/>
  <c r="E204" i="7"/>
  <c r="F204" i="7"/>
  <c r="S10" i="32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H11" i="23" l="1"/>
  <c r="B2" i="23"/>
  <c r="B2" i="5" l="1"/>
  <c r="H496" i="4" l="1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F12" i="23" l="1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H12" i="23" l="1"/>
  <c r="B14" i="38"/>
  <c r="B15" i="38" s="1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C11" i="36" l="1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B17" i="38" l="1"/>
  <c r="B14" i="36"/>
  <c r="F13" i="36"/>
  <c r="C13" i="36"/>
  <c r="G13" i="36"/>
  <c r="E13" i="36"/>
  <c r="V106" i="32"/>
  <c r="R106" i="32"/>
  <c r="O106" i="32"/>
  <c r="P105" i="32"/>
  <c r="P107" i="32"/>
  <c r="B2" i="32"/>
  <c r="B2" i="7"/>
  <c r="B2" i="8"/>
  <c r="B2" i="9"/>
  <c r="C34" i="1"/>
  <c r="B2" i="16"/>
  <c r="B2" i="25"/>
  <c r="B15" i="36" l="1"/>
  <c r="E14" i="36"/>
  <c r="C14" i="36"/>
  <c r="G14" i="36"/>
  <c r="F14" i="36"/>
  <c r="B18" i="38"/>
  <c r="R105" i="32"/>
  <c r="V105" i="32"/>
  <c r="R107" i="32"/>
  <c r="V107" i="32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O37" i="32" l="1"/>
  <c r="B19" i="38"/>
  <c r="O35" i="32"/>
  <c r="B16" i="36"/>
  <c r="E15" i="36"/>
  <c r="C15" i="36"/>
  <c r="G15" i="36"/>
  <c r="F15" i="36"/>
  <c r="T107" i="32"/>
  <c r="T105" i="32"/>
  <c r="V45" i="32"/>
  <c r="R45" i="32"/>
  <c r="V53" i="32"/>
  <c r="R53" i="32"/>
  <c r="V57" i="32"/>
  <c r="R57" i="32"/>
  <c r="R65" i="32"/>
  <c r="V65" i="32"/>
  <c r="V73" i="32"/>
  <c r="R73" i="32"/>
  <c r="R25" i="32"/>
  <c r="V25" i="32"/>
  <c r="R33" i="32"/>
  <c r="V33" i="32"/>
  <c r="V41" i="32"/>
  <c r="R41" i="32"/>
  <c r="V49" i="32"/>
  <c r="R49" i="32"/>
  <c r="V61" i="32"/>
  <c r="R61" i="32"/>
  <c r="V69" i="32"/>
  <c r="R69" i="32"/>
  <c r="R81" i="32"/>
  <c r="V81" i="32"/>
  <c r="V89" i="32"/>
  <c r="R89" i="32"/>
  <c r="R97" i="32"/>
  <c r="V97" i="32"/>
  <c r="V29" i="32"/>
  <c r="R29" i="32"/>
  <c r="P36" i="32"/>
  <c r="R39" i="32"/>
  <c r="V39" i="32"/>
  <c r="R43" i="32"/>
  <c r="V43" i="32"/>
  <c r="R47" i="32"/>
  <c r="V47" i="32"/>
  <c r="R51" i="32"/>
  <c r="V51" i="32"/>
  <c r="R55" i="32"/>
  <c r="V55" i="32"/>
  <c r="V59" i="32"/>
  <c r="R59" i="32"/>
  <c r="R63" i="32"/>
  <c r="V63" i="32"/>
  <c r="R67" i="32"/>
  <c r="V67" i="32"/>
  <c r="R71" i="32"/>
  <c r="V71" i="32"/>
  <c r="R79" i="32"/>
  <c r="V79" i="32"/>
  <c r="R87" i="32"/>
  <c r="V87" i="32"/>
  <c r="R95" i="32"/>
  <c r="V95" i="32"/>
  <c r="V103" i="32"/>
  <c r="R103" i="32"/>
  <c r="R23" i="32"/>
  <c r="V23" i="32"/>
  <c r="R27" i="32"/>
  <c r="V27" i="32"/>
  <c r="R31" i="32"/>
  <c r="V31" i="32"/>
  <c r="R35" i="32"/>
  <c r="V35" i="32"/>
  <c r="V37" i="32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B17" i="36" l="1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R74" i="32"/>
  <c r="R42" i="32"/>
  <c r="V42" i="32"/>
  <c r="V48" i="32"/>
  <c r="R48" i="32"/>
  <c r="V96" i="32"/>
  <c r="R96" i="32"/>
  <c r="R28" i="32"/>
  <c r="V28" i="32"/>
  <c r="V102" i="32"/>
  <c r="R102" i="32"/>
  <c r="V86" i="32"/>
  <c r="R86" i="32"/>
  <c r="V70" i="32"/>
  <c r="R70" i="32"/>
  <c r="V54" i="32"/>
  <c r="R54" i="32"/>
  <c r="R38" i="32"/>
  <c r="V38" i="32"/>
  <c r="V22" i="32"/>
  <c r="R22" i="32"/>
  <c r="R93" i="32"/>
  <c r="V93" i="32"/>
  <c r="V75" i="32"/>
  <c r="R75" i="32"/>
  <c r="V56" i="32"/>
  <c r="R56" i="32"/>
  <c r="R24" i="32"/>
  <c r="V24" i="32"/>
  <c r="V76" i="32"/>
  <c r="R76" i="32"/>
  <c r="V44" i="32"/>
  <c r="R44" i="32"/>
  <c r="V68" i="32"/>
  <c r="R68" i="32"/>
  <c r="T103" i="32"/>
  <c r="V98" i="32"/>
  <c r="R98" i="32"/>
  <c r="V82" i="32"/>
  <c r="R82" i="32"/>
  <c r="V66" i="32"/>
  <c r="R66" i="32"/>
  <c r="R50" i="32"/>
  <c r="V50" i="32"/>
  <c r="R34" i="32"/>
  <c r="V34" i="32"/>
  <c r="V100" i="32"/>
  <c r="R100" i="32"/>
  <c r="V64" i="32"/>
  <c r="R64" i="32"/>
  <c r="V32" i="32"/>
  <c r="R32" i="32"/>
  <c r="R99" i="32"/>
  <c r="V99" i="32"/>
  <c r="V85" i="32"/>
  <c r="R85" i="32"/>
  <c r="V60" i="32"/>
  <c r="R60" i="32"/>
  <c r="V52" i="32"/>
  <c r="R52" i="32"/>
  <c r="R36" i="32"/>
  <c r="V36" i="32"/>
  <c r="T61" i="32"/>
  <c r="T41" i="32"/>
  <c r="V94" i="32"/>
  <c r="R94" i="32"/>
  <c r="V78" i="32"/>
  <c r="R78" i="32"/>
  <c r="V62" i="32"/>
  <c r="R62" i="32"/>
  <c r="V46" i="32"/>
  <c r="R46" i="32"/>
  <c r="V30" i="32"/>
  <c r="R30" i="32"/>
  <c r="V91" i="32"/>
  <c r="R91" i="32"/>
  <c r="V77" i="32"/>
  <c r="R77" i="32"/>
  <c r="V72" i="32"/>
  <c r="R72" i="32"/>
  <c r="R40" i="32"/>
  <c r="V40" i="32"/>
  <c r="V92" i="32"/>
  <c r="R92" i="32"/>
  <c r="V80" i="32"/>
  <c r="R80" i="32"/>
  <c r="V88" i="32"/>
  <c r="R88" i="32"/>
  <c r="V104" i="32"/>
  <c r="R104" i="32"/>
  <c r="T37" i="32"/>
  <c r="T59" i="32"/>
  <c r="T51" i="32"/>
  <c r="T33" i="32"/>
  <c r="V90" i="32"/>
  <c r="R90" i="32"/>
  <c r="V58" i="32"/>
  <c r="R58" i="32"/>
  <c r="V26" i="32"/>
  <c r="R26" i="32"/>
  <c r="V84" i="32"/>
  <c r="R84" i="32"/>
  <c r="V101" i="32"/>
  <c r="R101" i="32"/>
  <c r="R83" i="32"/>
  <c r="V83" i="32"/>
  <c r="T45" i="32"/>
  <c r="M106" i="32"/>
  <c r="M107" i="32"/>
  <c r="M105" i="32"/>
  <c r="B21" i="38" l="1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W107" i="32"/>
  <c r="G204" i="16"/>
  <c r="G202" i="16"/>
  <c r="G205" i="16"/>
  <c r="G203" i="16"/>
  <c r="G201" i="16"/>
  <c r="W105" i="32"/>
  <c r="W106" i="32"/>
  <c r="B19" i="36" l="1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B23" i="38" l="1"/>
  <c r="B20" i="36"/>
  <c r="D19" i="36"/>
  <c r="F19" i="36"/>
  <c r="E19" i="36"/>
  <c r="C19" i="36"/>
  <c r="G19" i="36"/>
  <c r="K206" i="7"/>
  <c r="O206" i="7" s="1"/>
  <c r="G206" i="7"/>
  <c r="C206" i="7"/>
  <c r="K205" i="7"/>
  <c r="O205" i="7" s="1"/>
  <c r="G205" i="7"/>
  <c r="C205" i="7"/>
  <c r="K204" i="7"/>
  <c r="O204" i="7" s="1"/>
  <c r="G204" i="7"/>
  <c r="C204" i="7"/>
  <c r="K203" i="7"/>
  <c r="O203" i="7" s="1"/>
  <c r="G203" i="7"/>
  <c r="C203" i="7"/>
  <c r="K202" i="7"/>
  <c r="O202" i="7" s="1"/>
  <c r="G202" i="7"/>
  <c r="C202" i="7"/>
  <c r="K201" i="7"/>
  <c r="O201" i="7" s="1"/>
  <c r="G201" i="7"/>
  <c r="C201" i="7"/>
  <c r="K200" i="7"/>
  <c r="O200" i="7" s="1"/>
  <c r="G200" i="7"/>
  <c r="C200" i="7"/>
  <c r="K199" i="7"/>
  <c r="O199" i="7" s="1"/>
  <c r="G199" i="7"/>
  <c r="C199" i="7"/>
  <c r="K198" i="7"/>
  <c r="O198" i="7" s="1"/>
  <c r="G198" i="7"/>
  <c r="C198" i="7"/>
  <c r="K197" i="7"/>
  <c r="O197" i="7" s="1"/>
  <c r="G197" i="7"/>
  <c r="C197" i="7"/>
  <c r="K196" i="7"/>
  <c r="O196" i="7" s="1"/>
  <c r="G196" i="7"/>
  <c r="C196" i="7"/>
  <c r="K195" i="7"/>
  <c r="O195" i="7" s="1"/>
  <c r="G195" i="7"/>
  <c r="C195" i="7"/>
  <c r="K194" i="7"/>
  <c r="O194" i="7" s="1"/>
  <c r="G194" i="7"/>
  <c r="C194" i="7"/>
  <c r="K193" i="7"/>
  <c r="O193" i="7" s="1"/>
  <c r="G193" i="7"/>
  <c r="C193" i="7"/>
  <c r="K192" i="7"/>
  <c r="G192" i="7"/>
  <c r="C192" i="7"/>
  <c r="K191" i="7"/>
  <c r="O191" i="7" s="1"/>
  <c r="G191" i="7"/>
  <c r="C191" i="7"/>
  <c r="K190" i="7"/>
  <c r="O190" i="7" s="1"/>
  <c r="G190" i="7"/>
  <c r="C190" i="7"/>
  <c r="K189" i="7"/>
  <c r="O189" i="7" s="1"/>
  <c r="G189" i="7"/>
  <c r="C189" i="7"/>
  <c r="K188" i="7"/>
  <c r="O188" i="7" s="1"/>
  <c r="G188" i="7"/>
  <c r="C188" i="7"/>
  <c r="K187" i="7"/>
  <c r="O187" i="7" s="1"/>
  <c r="G187" i="7"/>
  <c r="C187" i="7"/>
  <c r="K186" i="7"/>
  <c r="O186" i="7" s="1"/>
  <c r="G186" i="7"/>
  <c r="C186" i="7"/>
  <c r="K185" i="7"/>
  <c r="O185" i="7" s="1"/>
  <c r="G185" i="7"/>
  <c r="C185" i="7"/>
  <c r="K184" i="7"/>
  <c r="O184" i="7" s="1"/>
  <c r="G184" i="7"/>
  <c r="C184" i="7"/>
  <c r="K183" i="7"/>
  <c r="O183" i="7" s="1"/>
  <c r="G183" i="7"/>
  <c r="C183" i="7"/>
  <c r="K182" i="7"/>
  <c r="O182" i="7" s="1"/>
  <c r="G182" i="7"/>
  <c r="C182" i="7"/>
  <c r="K181" i="7"/>
  <c r="O181" i="7" s="1"/>
  <c r="G181" i="7"/>
  <c r="C181" i="7"/>
  <c r="K180" i="7"/>
  <c r="O180" i="7" s="1"/>
  <c r="G180" i="7"/>
  <c r="C180" i="7"/>
  <c r="K179" i="7"/>
  <c r="O179" i="7" s="1"/>
  <c r="G179" i="7"/>
  <c r="C179" i="7"/>
  <c r="K178" i="7"/>
  <c r="M178" i="7" s="1"/>
  <c r="G178" i="7"/>
  <c r="C178" i="7"/>
  <c r="K177" i="7"/>
  <c r="O177" i="7" s="1"/>
  <c r="G177" i="7"/>
  <c r="C177" i="7"/>
  <c r="K176" i="7"/>
  <c r="O176" i="7" s="1"/>
  <c r="G176" i="7"/>
  <c r="C176" i="7"/>
  <c r="K175" i="7"/>
  <c r="O175" i="7" s="1"/>
  <c r="G175" i="7"/>
  <c r="C175" i="7"/>
  <c r="K174" i="7"/>
  <c r="O174" i="7" s="1"/>
  <c r="G174" i="7"/>
  <c r="C174" i="7"/>
  <c r="K173" i="7"/>
  <c r="O173" i="7" s="1"/>
  <c r="G173" i="7"/>
  <c r="C173" i="7"/>
  <c r="K172" i="7"/>
  <c r="O172" i="7" s="1"/>
  <c r="G172" i="7"/>
  <c r="C172" i="7"/>
  <c r="K171" i="7"/>
  <c r="O171" i="7" s="1"/>
  <c r="G171" i="7"/>
  <c r="C171" i="7"/>
  <c r="K170" i="7"/>
  <c r="O170" i="7" s="1"/>
  <c r="G170" i="7"/>
  <c r="C170" i="7"/>
  <c r="K169" i="7"/>
  <c r="O169" i="7" s="1"/>
  <c r="G169" i="7"/>
  <c r="C169" i="7"/>
  <c r="K168" i="7"/>
  <c r="O168" i="7" s="1"/>
  <c r="G168" i="7"/>
  <c r="C168" i="7"/>
  <c r="K167" i="7"/>
  <c r="O167" i="7" s="1"/>
  <c r="G167" i="7"/>
  <c r="C167" i="7"/>
  <c r="K166" i="7"/>
  <c r="O166" i="7" s="1"/>
  <c r="G166" i="7"/>
  <c r="C166" i="7"/>
  <c r="K165" i="7"/>
  <c r="O165" i="7" s="1"/>
  <c r="G165" i="7"/>
  <c r="C165" i="7"/>
  <c r="K164" i="7"/>
  <c r="O164" i="7" s="1"/>
  <c r="G164" i="7"/>
  <c r="C164" i="7"/>
  <c r="K163" i="7"/>
  <c r="O163" i="7" s="1"/>
  <c r="G163" i="7"/>
  <c r="C163" i="7"/>
  <c r="K162" i="7"/>
  <c r="O162" i="7" s="1"/>
  <c r="G162" i="7"/>
  <c r="C162" i="7"/>
  <c r="K161" i="7"/>
  <c r="O161" i="7" s="1"/>
  <c r="G161" i="7"/>
  <c r="C161" i="7"/>
  <c r="K160" i="7"/>
  <c r="O160" i="7" s="1"/>
  <c r="G160" i="7"/>
  <c r="C160" i="7"/>
  <c r="K159" i="7"/>
  <c r="O159" i="7" s="1"/>
  <c r="G159" i="7"/>
  <c r="C159" i="7"/>
  <c r="K158" i="7"/>
  <c r="O158" i="7" s="1"/>
  <c r="G158" i="7"/>
  <c r="C158" i="7"/>
  <c r="K157" i="7"/>
  <c r="O157" i="7" s="1"/>
  <c r="G157" i="7"/>
  <c r="C157" i="7"/>
  <c r="K156" i="7"/>
  <c r="O156" i="7" s="1"/>
  <c r="G156" i="7"/>
  <c r="C156" i="7"/>
  <c r="K155" i="7"/>
  <c r="O155" i="7" s="1"/>
  <c r="G155" i="7"/>
  <c r="C155" i="7"/>
  <c r="K154" i="7"/>
  <c r="O154" i="7" s="1"/>
  <c r="G154" i="7"/>
  <c r="C154" i="7"/>
  <c r="K153" i="7"/>
  <c r="O153" i="7" s="1"/>
  <c r="G153" i="7"/>
  <c r="C153" i="7"/>
  <c r="K152" i="7"/>
  <c r="O152" i="7" s="1"/>
  <c r="G152" i="7"/>
  <c r="C152" i="7"/>
  <c r="K151" i="7"/>
  <c r="O151" i="7" s="1"/>
  <c r="G151" i="7"/>
  <c r="C151" i="7"/>
  <c r="H150" i="7"/>
  <c r="D150" i="7"/>
  <c r="H148" i="7"/>
  <c r="D148" i="7"/>
  <c r="H146" i="7"/>
  <c r="D146" i="7"/>
  <c r="H144" i="7"/>
  <c r="D144" i="7"/>
  <c r="H142" i="7"/>
  <c r="D142" i="7"/>
  <c r="H140" i="7"/>
  <c r="D140" i="7"/>
  <c r="H138" i="7"/>
  <c r="D138" i="7"/>
  <c r="H136" i="7"/>
  <c r="D136" i="7"/>
  <c r="H134" i="7"/>
  <c r="D134" i="7"/>
  <c r="H132" i="7"/>
  <c r="D132" i="7"/>
  <c r="H130" i="7"/>
  <c r="D130" i="7"/>
  <c r="H128" i="7"/>
  <c r="D128" i="7"/>
  <c r="G126" i="7"/>
  <c r="C126" i="7"/>
  <c r="K125" i="7"/>
  <c r="O125" i="7" s="1"/>
  <c r="G125" i="7"/>
  <c r="C125" i="7"/>
  <c r="K124" i="7"/>
  <c r="O124" i="7" s="1"/>
  <c r="G124" i="7"/>
  <c r="C124" i="7"/>
  <c r="K123" i="7"/>
  <c r="O123" i="7" s="1"/>
  <c r="G123" i="7"/>
  <c r="C123" i="7"/>
  <c r="K122" i="7"/>
  <c r="O122" i="7" s="1"/>
  <c r="G122" i="7"/>
  <c r="C122" i="7"/>
  <c r="K121" i="7"/>
  <c r="O121" i="7" s="1"/>
  <c r="G121" i="7"/>
  <c r="C121" i="7"/>
  <c r="K120" i="7"/>
  <c r="O120" i="7" s="1"/>
  <c r="G120" i="7"/>
  <c r="C120" i="7"/>
  <c r="K119" i="7"/>
  <c r="O119" i="7" s="1"/>
  <c r="G119" i="7"/>
  <c r="C119" i="7"/>
  <c r="K118" i="7"/>
  <c r="O118" i="7" s="1"/>
  <c r="G118" i="7"/>
  <c r="C118" i="7"/>
  <c r="K117" i="7"/>
  <c r="O117" i="7" s="1"/>
  <c r="G117" i="7"/>
  <c r="C117" i="7"/>
  <c r="K116" i="7"/>
  <c r="O116" i="7" s="1"/>
  <c r="G116" i="7"/>
  <c r="C116" i="7"/>
  <c r="K115" i="7"/>
  <c r="O115" i="7" s="1"/>
  <c r="G115" i="7"/>
  <c r="C115" i="7"/>
  <c r="K114" i="7"/>
  <c r="O114" i="7" s="1"/>
  <c r="G114" i="7"/>
  <c r="C114" i="7"/>
  <c r="K113" i="7"/>
  <c r="O113" i="7" s="1"/>
  <c r="G113" i="7"/>
  <c r="C113" i="7"/>
  <c r="K112" i="7"/>
  <c r="O112" i="7" s="1"/>
  <c r="G112" i="7"/>
  <c r="C112" i="7"/>
  <c r="K111" i="7"/>
  <c r="O111" i="7" s="1"/>
  <c r="G111" i="7"/>
  <c r="C111" i="7"/>
  <c r="K110" i="7"/>
  <c r="M110" i="7" s="1"/>
  <c r="G110" i="7"/>
  <c r="C110" i="7"/>
  <c r="K109" i="7"/>
  <c r="M109" i="7" s="1"/>
  <c r="G109" i="7"/>
  <c r="C109" i="7"/>
  <c r="K108" i="7"/>
  <c r="M108" i="7" s="1"/>
  <c r="G108" i="7"/>
  <c r="C108" i="7"/>
  <c r="K107" i="7"/>
  <c r="M107" i="7" s="1"/>
  <c r="G107" i="7"/>
  <c r="C107" i="7"/>
  <c r="K106" i="7"/>
  <c r="M106" i="7" s="1"/>
  <c r="G106" i="7"/>
  <c r="C106" i="7"/>
  <c r="K105" i="7"/>
  <c r="M105" i="7" s="1"/>
  <c r="G105" i="7"/>
  <c r="C105" i="7"/>
  <c r="K104" i="7"/>
  <c r="M104" i="7" s="1"/>
  <c r="G104" i="7"/>
  <c r="C104" i="7"/>
  <c r="K103" i="7"/>
  <c r="M103" i="7" s="1"/>
  <c r="G103" i="7"/>
  <c r="C103" i="7"/>
  <c r="K102" i="7"/>
  <c r="M102" i="7" s="1"/>
  <c r="G102" i="7"/>
  <c r="C102" i="7"/>
  <c r="K101" i="7"/>
  <c r="M101" i="7" s="1"/>
  <c r="G101" i="7"/>
  <c r="C101" i="7"/>
  <c r="K100" i="7"/>
  <c r="M100" i="7" s="1"/>
  <c r="G100" i="7"/>
  <c r="C100" i="7"/>
  <c r="K99" i="7"/>
  <c r="M99" i="7" s="1"/>
  <c r="G99" i="7"/>
  <c r="C99" i="7"/>
  <c r="K98" i="7"/>
  <c r="M98" i="7" s="1"/>
  <c r="G98" i="7"/>
  <c r="C98" i="7"/>
  <c r="K97" i="7"/>
  <c r="M97" i="7" s="1"/>
  <c r="G97" i="7"/>
  <c r="C97" i="7"/>
  <c r="K96" i="7"/>
  <c r="M96" i="7" s="1"/>
  <c r="G96" i="7"/>
  <c r="C96" i="7"/>
  <c r="K95" i="7"/>
  <c r="M95" i="7" s="1"/>
  <c r="G95" i="7"/>
  <c r="C95" i="7"/>
  <c r="K94" i="7"/>
  <c r="M94" i="7" s="1"/>
  <c r="G94" i="7"/>
  <c r="C94" i="7"/>
  <c r="K93" i="7"/>
  <c r="M93" i="7" s="1"/>
  <c r="G93" i="7"/>
  <c r="C93" i="7"/>
  <c r="K92" i="7"/>
  <c r="M92" i="7" s="1"/>
  <c r="G92" i="7"/>
  <c r="C92" i="7"/>
  <c r="K91" i="7"/>
  <c r="M91" i="7" s="1"/>
  <c r="G91" i="7"/>
  <c r="C91" i="7"/>
  <c r="K90" i="7"/>
  <c r="M90" i="7" s="1"/>
  <c r="G90" i="7"/>
  <c r="C90" i="7"/>
  <c r="K89" i="7"/>
  <c r="M89" i="7" s="1"/>
  <c r="G89" i="7"/>
  <c r="C89" i="7"/>
  <c r="K88" i="7"/>
  <c r="M88" i="7" s="1"/>
  <c r="G88" i="7"/>
  <c r="C88" i="7"/>
  <c r="K87" i="7"/>
  <c r="M87" i="7" s="1"/>
  <c r="G87" i="7"/>
  <c r="C87" i="7"/>
  <c r="K86" i="7"/>
  <c r="M86" i="7" s="1"/>
  <c r="G86" i="7"/>
  <c r="C86" i="7"/>
  <c r="K85" i="7"/>
  <c r="M85" i="7" s="1"/>
  <c r="G85" i="7"/>
  <c r="C85" i="7"/>
  <c r="K84" i="7"/>
  <c r="C84" i="7"/>
  <c r="K83" i="7"/>
  <c r="C83" i="7"/>
  <c r="G82" i="7"/>
  <c r="C82" i="7"/>
  <c r="K81" i="7"/>
  <c r="O81" i="7" s="1"/>
  <c r="C81" i="7"/>
  <c r="K80" i="7"/>
  <c r="C80" i="7"/>
  <c r="K79" i="7"/>
  <c r="O79" i="7" s="1"/>
  <c r="G79" i="7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C43" i="7"/>
  <c r="K42" i="7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M35" i="7" s="1"/>
  <c r="C35" i="7"/>
  <c r="K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B21" i="36" l="1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M34" i="7"/>
  <c r="N52" i="7"/>
  <c r="N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L10" i="7"/>
  <c r="D11" i="7"/>
  <c r="L11" i="7"/>
  <c r="D12" i="7"/>
  <c r="L12" i="7"/>
  <c r="D13" i="7"/>
  <c r="L13" i="7"/>
  <c r="D14" i="7"/>
  <c r="L14" i="7"/>
  <c r="D15" i="7"/>
  <c r="L15" i="7"/>
  <c r="D16" i="7"/>
  <c r="L16" i="7"/>
  <c r="D17" i="7"/>
  <c r="L17" i="7"/>
  <c r="D18" i="7"/>
  <c r="L18" i="7"/>
  <c r="D19" i="7"/>
  <c r="L19" i="7"/>
  <c r="D20" i="7"/>
  <c r="L20" i="7"/>
  <c r="D21" i="7"/>
  <c r="L21" i="7"/>
  <c r="D22" i="7"/>
  <c r="L22" i="7"/>
  <c r="D23" i="7"/>
  <c r="L23" i="7"/>
  <c r="D24" i="7"/>
  <c r="L24" i="7"/>
  <c r="D25" i="7"/>
  <c r="L25" i="7"/>
  <c r="D26" i="7"/>
  <c r="L26" i="7"/>
  <c r="D27" i="7"/>
  <c r="L27" i="7"/>
  <c r="D28" i="7"/>
  <c r="L28" i="7"/>
  <c r="D29" i="7"/>
  <c r="L29" i="7"/>
  <c r="L30" i="7"/>
  <c r="D30" i="7"/>
  <c r="M30" i="7"/>
  <c r="K127" i="7"/>
  <c r="M127" i="7" s="1"/>
  <c r="G127" i="7"/>
  <c r="C127" i="7"/>
  <c r="H127" i="7"/>
  <c r="D127" i="7"/>
  <c r="J127" i="7" s="1"/>
  <c r="K129" i="7"/>
  <c r="M129" i="7" s="1"/>
  <c r="G129" i="7"/>
  <c r="C129" i="7"/>
  <c r="H129" i="7"/>
  <c r="D129" i="7"/>
  <c r="J129" i="7" s="1"/>
  <c r="K131" i="7"/>
  <c r="M131" i="7" s="1"/>
  <c r="G131" i="7"/>
  <c r="C131" i="7"/>
  <c r="H131" i="7"/>
  <c r="D131" i="7"/>
  <c r="J131" i="7" s="1"/>
  <c r="K133" i="7"/>
  <c r="M133" i="7" s="1"/>
  <c r="G133" i="7"/>
  <c r="C133" i="7"/>
  <c r="H133" i="7"/>
  <c r="D133" i="7"/>
  <c r="J133" i="7" s="1"/>
  <c r="K135" i="7"/>
  <c r="M135" i="7" s="1"/>
  <c r="G135" i="7"/>
  <c r="C135" i="7"/>
  <c r="H135" i="7"/>
  <c r="D135" i="7"/>
  <c r="J135" i="7" s="1"/>
  <c r="K137" i="7"/>
  <c r="M137" i="7" s="1"/>
  <c r="G137" i="7"/>
  <c r="C137" i="7"/>
  <c r="H137" i="7"/>
  <c r="D137" i="7"/>
  <c r="J137" i="7" s="1"/>
  <c r="K139" i="7"/>
  <c r="M139" i="7" s="1"/>
  <c r="G139" i="7"/>
  <c r="C139" i="7"/>
  <c r="H139" i="7"/>
  <c r="D139" i="7"/>
  <c r="J139" i="7" s="1"/>
  <c r="K141" i="7"/>
  <c r="M141" i="7" s="1"/>
  <c r="G141" i="7"/>
  <c r="C141" i="7"/>
  <c r="H141" i="7"/>
  <c r="D141" i="7"/>
  <c r="J141" i="7" s="1"/>
  <c r="K143" i="7"/>
  <c r="M143" i="7" s="1"/>
  <c r="G143" i="7"/>
  <c r="C143" i="7"/>
  <c r="H143" i="7"/>
  <c r="D143" i="7"/>
  <c r="J143" i="7" s="1"/>
  <c r="K145" i="7"/>
  <c r="M145" i="7" s="1"/>
  <c r="G145" i="7"/>
  <c r="C145" i="7"/>
  <c r="H145" i="7"/>
  <c r="D145" i="7"/>
  <c r="J145" i="7" s="1"/>
  <c r="K147" i="7"/>
  <c r="M147" i="7" s="1"/>
  <c r="G147" i="7"/>
  <c r="C147" i="7"/>
  <c r="H147" i="7"/>
  <c r="D147" i="7"/>
  <c r="J147" i="7" s="1"/>
  <c r="K149" i="7"/>
  <c r="M149" i="7" s="1"/>
  <c r="G149" i="7"/>
  <c r="C149" i="7"/>
  <c r="H149" i="7"/>
  <c r="D149" i="7"/>
  <c r="J149" i="7" s="1"/>
  <c r="D31" i="7"/>
  <c r="L31" i="7"/>
  <c r="D32" i="7"/>
  <c r="L32" i="7"/>
  <c r="D33" i="7"/>
  <c r="L33" i="7"/>
  <c r="D34" i="7"/>
  <c r="L34" i="7"/>
  <c r="D35" i="7"/>
  <c r="L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H79" i="7"/>
  <c r="L79" i="7"/>
  <c r="D80" i="7"/>
  <c r="D81" i="7"/>
  <c r="D82" i="7"/>
  <c r="H82" i="7"/>
  <c r="K82" i="7"/>
  <c r="M82" i="7" s="1"/>
  <c r="D83" i="7"/>
  <c r="D84" i="7"/>
  <c r="D85" i="7"/>
  <c r="H85" i="7"/>
  <c r="L85" i="7"/>
  <c r="D86" i="7"/>
  <c r="H86" i="7"/>
  <c r="L86" i="7"/>
  <c r="D87" i="7"/>
  <c r="H87" i="7"/>
  <c r="L87" i="7"/>
  <c r="D88" i="7"/>
  <c r="H88" i="7"/>
  <c r="L88" i="7"/>
  <c r="D89" i="7"/>
  <c r="H89" i="7"/>
  <c r="L89" i="7"/>
  <c r="D90" i="7"/>
  <c r="H90" i="7"/>
  <c r="L90" i="7"/>
  <c r="D91" i="7"/>
  <c r="H91" i="7"/>
  <c r="L91" i="7"/>
  <c r="D92" i="7"/>
  <c r="H92" i="7"/>
  <c r="L92" i="7"/>
  <c r="D93" i="7"/>
  <c r="H93" i="7"/>
  <c r="L93" i="7"/>
  <c r="D94" i="7"/>
  <c r="H94" i="7"/>
  <c r="L94" i="7"/>
  <c r="D95" i="7"/>
  <c r="H95" i="7"/>
  <c r="L95" i="7"/>
  <c r="D96" i="7"/>
  <c r="H96" i="7"/>
  <c r="L96" i="7"/>
  <c r="D97" i="7"/>
  <c r="H97" i="7"/>
  <c r="L97" i="7"/>
  <c r="D98" i="7"/>
  <c r="H98" i="7"/>
  <c r="L98" i="7"/>
  <c r="D99" i="7"/>
  <c r="H99" i="7"/>
  <c r="L99" i="7"/>
  <c r="D100" i="7"/>
  <c r="H100" i="7"/>
  <c r="L100" i="7"/>
  <c r="D101" i="7"/>
  <c r="H101" i="7"/>
  <c r="L101" i="7"/>
  <c r="D102" i="7"/>
  <c r="H102" i="7"/>
  <c r="L102" i="7"/>
  <c r="D103" i="7"/>
  <c r="H103" i="7"/>
  <c r="L103" i="7"/>
  <c r="D104" i="7"/>
  <c r="H104" i="7"/>
  <c r="L104" i="7"/>
  <c r="D105" i="7"/>
  <c r="H105" i="7"/>
  <c r="L105" i="7"/>
  <c r="D106" i="7"/>
  <c r="H106" i="7"/>
  <c r="L106" i="7"/>
  <c r="D107" i="7"/>
  <c r="H107" i="7"/>
  <c r="L107" i="7"/>
  <c r="D108" i="7"/>
  <c r="H108" i="7"/>
  <c r="L108" i="7"/>
  <c r="D109" i="7"/>
  <c r="H109" i="7"/>
  <c r="L109" i="7"/>
  <c r="D110" i="7"/>
  <c r="H110" i="7"/>
  <c r="L110" i="7"/>
  <c r="D111" i="7"/>
  <c r="H111" i="7"/>
  <c r="L111" i="7"/>
  <c r="D112" i="7"/>
  <c r="H112" i="7"/>
  <c r="L112" i="7"/>
  <c r="D113" i="7"/>
  <c r="H113" i="7"/>
  <c r="L113" i="7"/>
  <c r="D114" i="7"/>
  <c r="H114" i="7"/>
  <c r="L114" i="7"/>
  <c r="D115" i="7"/>
  <c r="H115" i="7"/>
  <c r="L115" i="7"/>
  <c r="D116" i="7"/>
  <c r="H116" i="7"/>
  <c r="L116" i="7"/>
  <c r="D117" i="7"/>
  <c r="H117" i="7"/>
  <c r="L117" i="7"/>
  <c r="D118" i="7"/>
  <c r="H118" i="7"/>
  <c r="L118" i="7"/>
  <c r="D119" i="7"/>
  <c r="H119" i="7"/>
  <c r="L119" i="7"/>
  <c r="D120" i="7"/>
  <c r="H120" i="7"/>
  <c r="L120" i="7"/>
  <c r="D121" i="7"/>
  <c r="H121" i="7"/>
  <c r="L121" i="7"/>
  <c r="D122" i="7"/>
  <c r="H122" i="7"/>
  <c r="L122" i="7"/>
  <c r="D123" i="7"/>
  <c r="H123" i="7"/>
  <c r="L123" i="7"/>
  <c r="D124" i="7"/>
  <c r="H124" i="7"/>
  <c r="L124" i="7"/>
  <c r="D125" i="7"/>
  <c r="H125" i="7"/>
  <c r="L125" i="7"/>
  <c r="K126" i="7"/>
  <c r="L126" i="7" s="1"/>
  <c r="D126" i="7"/>
  <c r="J126" i="7" s="1"/>
  <c r="H126" i="7"/>
  <c r="K128" i="7"/>
  <c r="L128" i="7" s="1"/>
  <c r="I128" i="7"/>
  <c r="G128" i="7"/>
  <c r="C128" i="7"/>
  <c r="J128" i="7"/>
  <c r="K130" i="7"/>
  <c r="L130" i="7" s="1"/>
  <c r="I130" i="7"/>
  <c r="G130" i="7"/>
  <c r="C130" i="7"/>
  <c r="J130" i="7"/>
  <c r="K132" i="7"/>
  <c r="L132" i="7" s="1"/>
  <c r="I132" i="7"/>
  <c r="G132" i="7"/>
  <c r="C132" i="7"/>
  <c r="J132" i="7"/>
  <c r="K134" i="7"/>
  <c r="L134" i="7" s="1"/>
  <c r="I134" i="7"/>
  <c r="G134" i="7"/>
  <c r="C134" i="7"/>
  <c r="J134" i="7"/>
  <c r="K136" i="7"/>
  <c r="L136" i="7" s="1"/>
  <c r="I136" i="7"/>
  <c r="G136" i="7"/>
  <c r="C136" i="7"/>
  <c r="J136" i="7"/>
  <c r="K138" i="7"/>
  <c r="L138" i="7" s="1"/>
  <c r="I138" i="7"/>
  <c r="G138" i="7"/>
  <c r="C138" i="7"/>
  <c r="J138" i="7"/>
  <c r="K140" i="7"/>
  <c r="L140" i="7" s="1"/>
  <c r="I140" i="7"/>
  <c r="G140" i="7"/>
  <c r="C140" i="7"/>
  <c r="J140" i="7"/>
  <c r="K142" i="7"/>
  <c r="L142" i="7" s="1"/>
  <c r="I142" i="7"/>
  <c r="G142" i="7"/>
  <c r="C142" i="7"/>
  <c r="J142" i="7"/>
  <c r="K144" i="7"/>
  <c r="L144" i="7" s="1"/>
  <c r="I144" i="7"/>
  <c r="G144" i="7"/>
  <c r="C144" i="7"/>
  <c r="J144" i="7"/>
  <c r="K146" i="7"/>
  <c r="L146" i="7" s="1"/>
  <c r="I146" i="7"/>
  <c r="G146" i="7"/>
  <c r="C146" i="7"/>
  <c r="J146" i="7"/>
  <c r="K148" i="7"/>
  <c r="L148" i="7" s="1"/>
  <c r="I148" i="7"/>
  <c r="G148" i="7"/>
  <c r="C148" i="7"/>
  <c r="J148" i="7"/>
  <c r="K150" i="7"/>
  <c r="M150" i="7" s="1"/>
  <c r="I150" i="7"/>
  <c r="G150" i="7"/>
  <c r="C150" i="7"/>
  <c r="J150" i="7"/>
  <c r="D151" i="7"/>
  <c r="H151" i="7"/>
  <c r="L151" i="7"/>
  <c r="D152" i="7"/>
  <c r="H152" i="7"/>
  <c r="L152" i="7"/>
  <c r="D153" i="7"/>
  <c r="H153" i="7"/>
  <c r="L153" i="7"/>
  <c r="D154" i="7"/>
  <c r="H154" i="7"/>
  <c r="L154" i="7"/>
  <c r="D155" i="7"/>
  <c r="H155" i="7"/>
  <c r="L155" i="7"/>
  <c r="D156" i="7"/>
  <c r="H156" i="7"/>
  <c r="L156" i="7"/>
  <c r="D157" i="7"/>
  <c r="H157" i="7"/>
  <c r="L157" i="7"/>
  <c r="D158" i="7"/>
  <c r="H158" i="7"/>
  <c r="L158" i="7"/>
  <c r="D159" i="7"/>
  <c r="H159" i="7"/>
  <c r="L159" i="7"/>
  <c r="D160" i="7"/>
  <c r="H160" i="7"/>
  <c r="L160" i="7"/>
  <c r="D161" i="7"/>
  <c r="H161" i="7"/>
  <c r="L161" i="7"/>
  <c r="D162" i="7"/>
  <c r="H162" i="7"/>
  <c r="L162" i="7"/>
  <c r="D163" i="7"/>
  <c r="H163" i="7"/>
  <c r="L163" i="7"/>
  <c r="D164" i="7"/>
  <c r="H164" i="7"/>
  <c r="L164" i="7"/>
  <c r="D165" i="7"/>
  <c r="H165" i="7"/>
  <c r="L165" i="7"/>
  <c r="D166" i="7"/>
  <c r="H166" i="7"/>
  <c r="L166" i="7"/>
  <c r="D167" i="7"/>
  <c r="H167" i="7"/>
  <c r="L167" i="7"/>
  <c r="D168" i="7"/>
  <c r="H168" i="7"/>
  <c r="L168" i="7"/>
  <c r="D169" i="7"/>
  <c r="H169" i="7"/>
  <c r="L169" i="7"/>
  <c r="D170" i="7"/>
  <c r="H170" i="7"/>
  <c r="L170" i="7"/>
  <c r="D171" i="7"/>
  <c r="H171" i="7"/>
  <c r="L171" i="7"/>
  <c r="D172" i="7"/>
  <c r="H172" i="7"/>
  <c r="L172" i="7"/>
  <c r="D173" i="7"/>
  <c r="H173" i="7"/>
  <c r="L173" i="7"/>
  <c r="D174" i="7"/>
  <c r="H174" i="7"/>
  <c r="L174" i="7"/>
  <c r="D175" i="7"/>
  <c r="H175" i="7"/>
  <c r="L175" i="7"/>
  <c r="D176" i="7"/>
  <c r="H176" i="7"/>
  <c r="L176" i="7"/>
  <c r="D177" i="7"/>
  <c r="H177" i="7"/>
  <c r="L177" i="7"/>
  <c r="D178" i="7"/>
  <c r="H178" i="7"/>
  <c r="L178" i="7"/>
  <c r="O178" i="7"/>
  <c r="D179" i="7"/>
  <c r="J179" i="7" s="1"/>
  <c r="H179" i="7"/>
  <c r="L179" i="7"/>
  <c r="D180" i="7"/>
  <c r="H180" i="7"/>
  <c r="L180" i="7"/>
  <c r="D181" i="7"/>
  <c r="J181" i="7" s="1"/>
  <c r="H181" i="7"/>
  <c r="L181" i="7"/>
  <c r="D182" i="7"/>
  <c r="H182" i="7"/>
  <c r="L182" i="7"/>
  <c r="D183" i="7"/>
  <c r="J183" i="7" s="1"/>
  <c r="H183" i="7"/>
  <c r="L183" i="7"/>
  <c r="D184" i="7"/>
  <c r="H184" i="7"/>
  <c r="L184" i="7"/>
  <c r="D185" i="7"/>
  <c r="J185" i="7" s="1"/>
  <c r="H185" i="7"/>
  <c r="L185" i="7"/>
  <c r="D186" i="7"/>
  <c r="H186" i="7"/>
  <c r="L186" i="7"/>
  <c r="D187" i="7"/>
  <c r="J187" i="7" s="1"/>
  <c r="H187" i="7"/>
  <c r="L187" i="7"/>
  <c r="D188" i="7"/>
  <c r="H188" i="7"/>
  <c r="L188" i="7"/>
  <c r="D189" i="7"/>
  <c r="J189" i="7" s="1"/>
  <c r="H189" i="7"/>
  <c r="L189" i="7"/>
  <c r="D190" i="7"/>
  <c r="H190" i="7"/>
  <c r="L190" i="7"/>
  <c r="D191" i="7"/>
  <c r="J191" i="7" s="1"/>
  <c r="H191" i="7"/>
  <c r="L191" i="7"/>
  <c r="D192" i="7"/>
  <c r="H192" i="7"/>
  <c r="L192" i="7"/>
  <c r="O192" i="7"/>
  <c r="D193" i="7"/>
  <c r="H193" i="7"/>
  <c r="L193" i="7"/>
  <c r="D194" i="7"/>
  <c r="J194" i="7" s="1"/>
  <c r="H194" i="7"/>
  <c r="L194" i="7"/>
  <c r="D195" i="7"/>
  <c r="H195" i="7"/>
  <c r="L195" i="7"/>
  <c r="D196" i="7"/>
  <c r="J196" i="7" s="1"/>
  <c r="H196" i="7"/>
  <c r="L196" i="7"/>
  <c r="D197" i="7"/>
  <c r="H197" i="7"/>
  <c r="L197" i="7"/>
  <c r="D198" i="7"/>
  <c r="J198" i="7" s="1"/>
  <c r="H198" i="7"/>
  <c r="L198" i="7"/>
  <c r="D199" i="7"/>
  <c r="H199" i="7"/>
  <c r="L199" i="7"/>
  <c r="D200" i="7"/>
  <c r="J200" i="7" s="1"/>
  <c r="H200" i="7"/>
  <c r="L200" i="7"/>
  <c r="D201" i="7"/>
  <c r="H201" i="7"/>
  <c r="L201" i="7"/>
  <c r="D202" i="7"/>
  <c r="J202" i="7" s="1"/>
  <c r="H202" i="7"/>
  <c r="L202" i="7"/>
  <c r="D203" i="7"/>
  <c r="H203" i="7"/>
  <c r="L203" i="7"/>
  <c r="D204" i="7"/>
  <c r="J204" i="7" s="1"/>
  <c r="H204" i="7"/>
  <c r="L204" i="7"/>
  <c r="D205" i="7"/>
  <c r="H205" i="7"/>
  <c r="L205" i="7"/>
  <c r="D206" i="7"/>
  <c r="J206" i="7" s="1"/>
  <c r="H206" i="7"/>
  <c r="L206" i="7"/>
  <c r="H207" i="2"/>
  <c r="G207" i="2"/>
  <c r="E34" i="7" l="1"/>
  <c r="F43" i="7"/>
  <c r="F52" i="7"/>
  <c r="F19" i="7"/>
  <c r="E37" i="7"/>
  <c r="E57" i="7"/>
  <c r="F47" i="7"/>
  <c r="F69" i="7"/>
  <c r="E69" i="7"/>
  <c r="F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E59" i="7"/>
  <c r="F53" i="7"/>
  <c r="F46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F58" i="7"/>
  <c r="F56" i="7"/>
  <c r="F51" i="7"/>
  <c r="F49" i="7"/>
  <c r="F42" i="7"/>
  <c r="F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37" i="7"/>
  <c r="L37" i="7" s="1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47" i="7"/>
  <c r="M47" i="7" s="1"/>
  <c r="J43" i="7"/>
  <c r="M43" i="7" s="1"/>
  <c r="J35" i="7"/>
  <c r="O35" i="7" s="1"/>
  <c r="I34" i="7"/>
  <c r="N34" i="7" s="1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C22" i="29" l="1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B24" i="36" l="1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C46" i="29" l="1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B26" i="36" l="1"/>
  <c r="F25" i="36"/>
  <c r="C25" i="36"/>
  <c r="G25" i="36"/>
  <c r="E25" i="36"/>
  <c r="D25" i="36"/>
  <c r="B29" i="38"/>
  <c r="C9" i="7"/>
  <c r="K9" i="7"/>
  <c r="L9" i="7" s="1"/>
  <c r="D9" i="7"/>
  <c r="D106" i="34"/>
  <c r="E106" i="34" s="1"/>
  <c r="U3318" i="4" s="1"/>
  <c r="C106" i="34"/>
  <c r="Q3318" i="4" s="1"/>
  <c r="D105" i="34"/>
  <c r="E105" i="34" s="1"/>
  <c r="U3317" i="4" s="1"/>
  <c r="C105" i="34"/>
  <c r="Q3317" i="4" s="1"/>
  <c r="D104" i="34"/>
  <c r="E104" i="34" s="1"/>
  <c r="U3316" i="4" s="1"/>
  <c r="C104" i="34"/>
  <c r="Q3316" i="4" s="1"/>
  <c r="D103" i="34"/>
  <c r="E103" i="34" s="1"/>
  <c r="U3315" i="4" s="1"/>
  <c r="C103" i="34"/>
  <c r="Q3315" i="4" s="1"/>
  <c r="D102" i="34"/>
  <c r="E102" i="34" s="1"/>
  <c r="U3314" i="4" s="1"/>
  <c r="C102" i="34"/>
  <c r="Q3314" i="4" s="1"/>
  <c r="D101" i="34"/>
  <c r="E101" i="34" s="1"/>
  <c r="U3313" i="4" s="1"/>
  <c r="C101" i="34"/>
  <c r="Q3313" i="4" s="1"/>
  <c r="D100" i="34"/>
  <c r="E100" i="34" s="1"/>
  <c r="U3312" i="4" s="1"/>
  <c r="C100" i="34"/>
  <c r="Q3312" i="4" s="1"/>
  <c r="D99" i="34"/>
  <c r="E99" i="34" s="1"/>
  <c r="U3311" i="4" s="1"/>
  <c r="C99" i="34"/>
  <c r="Q3311" i="4" s="1"/>
  <c r="D98" i="34"/>
  <c r="E98" i="34" s="1"/>
  <c r="U3310" i="4" s="1"/>
  <c r="C98" i="34"/>
  <c r="Q3310" i="4" s="1"/>
  <c r="D97" i="34"/>
  <c r="E97" i="34" s="1"/>
  <c r="U3309" i="4" s="1"/>
  <c r="C97" i="34"/>
  <c r="Q3309" i="4" s="1"/>
  <c r="F9" i="7" l="1"/>
  <c r="B30" i="38"/>
  <c r="B27" i="36"/>
  <c r="E26" i="36"/>
  <c r="D26" i="36"/>
  <c r="C26" i="36"/>
  <c r="G26" i="36"/>
  <c r="F26" i="36"/>
  <c r="M9" i="7"/>
  <c r="J9" i="7"/>
  <c r="O9" i="7" s="1"/>
  <c r="F97" i="34"/>
  <c r="V3309" i="4" s="1"/>
  <c r="F98" i="34"/>
  <c r="V3310" i="4" s="1"/>
  <c r="F99" i="34"/>
  <c r="V3311" i="4" s="1"/>
  <c r="F100" i="34"/>
  <c r="V3312" i="4" s="1"/>
  <c r="F101" i="34"/>
  <c r="V3313" i="4" s="1"/>
  <c r="F102" i="34"/>
  <c r="V3314" i="4" s="1"/>
  <c r="F103" i="34"/>
  <c r="V3315" i="4" s="1"/>
  <c r="F104" i="34"/>
  <c r="V3316" i="4" s="1"/>
  <c r="F105" i="34"/>
  <c r="V3317" i="4" s="1"/>
  <c r="F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B28" i="36" l="1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B32" i="38" l="1"/>
  <c r="B29" i="36"/>
  <c r="G28" i="36"/>
  <c r="C28" i="36"/>
  <c r="F28" i="36"/>
  <c r="E28" i="36"/>
  <c r="D28" i="36"/>
  <c r="G75" i="25"/>
  <c r="B30" i="36" l="1"/>
  <c r="F29" i="36"/>
  <c r="E29" i="36"/>
  <c r="D29" i="36"/>
  <c r="C29" i="36"/>
  <c r="G29" i="36"/>
  <c r="B33" i="38"/>
  <c r="D96" i="34"/>
  <c r="E96" i="34" s="1"/>
  <c r="U3308" i="4" s="1"/>
  <c r="C96" i="34"/>
  <c r="Q3308" i="4" s="1"/>
  <c r="D95" i="34"/>
  <c r="E95" i="34" s="1"/>
  <c r="U3307" i="4" s="1"/>
  <c r="C95" i="34"/>
  <c r="Q3307" i="4" s="1"/>
  <c r="D94" i="34"/>
  <c r="E94" i="34" s="1"/>
  <c r="U3306" i="4" s="1"/>
  <c r="C94" i="34"/>
  <c r="Q3306" i="4" s="1"/>
  <c r="D93" i="34"/>
  <c r="E93" i="34" s="1"/>
  <c r="U3305" i="4" s="1"/>
  <c r="C93" i="34"/>
  <c r="Q3305" i="4" s="1"/>
  <c r="D92" i="34"/>
  <c r="E92" i="34" s="1"/>
  <c r="U3304" i="4" s="1"/>
  <c r="C92" i="34"/>
  <c r="Q3304" i="4" s="1"/>
  <c r="D91" i="34"/>
  <c r="E91" i="34" s="1"/>
  <c r="U3303" i="4" s="1"/>
  <c r="C91" i="34"/>
  <c r="Q3303" i="4" s="1"/>
  <c r="D90" i="34"/>
  <c r="E90" i="34" s="1"/>
  <c r="U3302" i="4" s="1"/>
  <c r="C90" i="34"/>
  <c r="Q3302" i="4" s="1"/>
  <c r="D89" i="34"/>
  <c r="E89" i="34" s="1"/>
  <c r="U3301" i="4" s="1"/>
  <c r="C89" i="34"/>
  <c r="Q3301" i="4" s="1"/>
  <c r="D88" i="34"/>
  <c r="E88" i="34" s="1"/>
  <c r="U3300" i="4" s="1"/>
  <c r="C88" i="34"/>
  <c r="Q3300" i="4" s="1"/>
  <c r="D87" i="34"/>
  <c r="E87" i="34" s="1"/>
  <c r="U3299" i="4" s="1"/>
  <c r="C87" i="34"/>
  <c r="Q3299" i="4" s="1"/>
  <c r="D86" i="34"/>
  <c r="E86" i="34" s="1"/>
  <c r="U3298" i="4" s="1"/>
  <c r="C86" i="34"/>
  <c r="Q3298" i="4" s="1"/>
  <c r="D85" i="34"/>
  <c r="E85" i="34" s="1"/>
  <c r="U3297" i="4" s="1"/>
  <c r="C85" i="34"/>
  <c r="Q3297" i="4" s="1"/>
  <c r="D84" i="34"/>
  <c r="E84" i="34" s="1"/>
  <c r="U3296" i="4" s="1"/>
  <c r="C84" i="34"/>
  <c r="Q3296" i="4" s="1"/>
  <c r="D83" i="34"/>
  <c r="E83" i="34" s="1"/>
  <c r="U3295" i="4" s="1"/>
  <c r="C83" i="34"/>
  <c r="Q3295" i="4" s="1"/>
  <c r="D82" i="34"/>
  <c r="E82" i="34" s="1"/>
  <c r="U3294" i="4" s="1"/>
  <c r="C82" i="34"/>
  <c r="Q3294" i="4" s="1"/>
  <c r="D81" i="34"/>
  <c r="E81" i="34" s="1"/>
  <c r="U3293" i="4" s="1"/>
  <c r="C81" i="34"/>
  <c r="Q3293" i="4" s="1"/>
  <c r="D80" i="34"/>
  <c r="E80" i="34" s="1"/>
  <c r="U3292" i="4" s="1"/>
  <c r="C80" i="34"/>
  <c r="Q3292" i="4" s="1"/>
  <c r="D79" i="34"/>
  <c r="E79" i="34" s="1"/>
  <c r="U3291" i="4" s="1"/>
  <c r="C79" i="34"/>
  <c r="Q3291" i="4" s="1"/>
  <c r="D78" i="34"/>
  <c r="E78" i="34" s="1"/>
  <c r="U3290" i="4" s="1"/>
  <c r="C78" i="34"/>
  <c r="Q3290" i="4" s="1"/>
  <c r="D77" i="34"/>
  <c r="E77" i="34" s="1"/>
  <c r="U3289" i="4" s="1"/>
  <c r="C77" i="34"/>
  <c r="Q3289" i="4" s="1"/>
  <c r="D76" i="34"/>
  <c r="E76" i="34" s="1"/>
  <c r="U3288" i="4" s="1"/>
  <c r="C76" i="34"/>
  <c r="Q3288" i="4" s="1"/>
  <c r="D75" i="34"/>
  <c r="E75" i="34" s="1"/>
  <c r="U3287" i="4" s="1"/>
  <c r="C75" i="34"/>
  <c r="Q3287" i="4" s="1"/>
  <c r="D74" i="34"/>
  <c r="E74" i="34" s="1"/>
  <c r="U3286" i="4" s="1"/>
  <c r="C74" i="34"/>
  <c r="Q3286" i="4" s="1"/>
  <c r="D73" i="34"/>
  <c r="E73" i="34" s="1"/>
  <c r="U3285" i="4" s="1"/>
  <c r="C73" i="34"/>
  <c r="Q3285" i="4" s="1"/>
  <c r="D72" i="34"/>
  <c r="E72" i="34" s="1"/>
  <c r="U3284" i="4" s="1"/>
  <c r="C72" i="34"/>
  <c r="Q3284" i="4" s="1"/>
  <c r="D71" i="34"/>
  <c r="F71" i="34" s="1"/>
  <c r="V3283" i="4" s="1"/>
  <c r="C71" i="34"/>
  <c r="Q3283" i="4" s="1"/>
  <c r="D70" i="34"/>
  <c r="F70" i="34" s="1"/>
  <c r="V3282" i="4" s="1"/>
  <c r="C70" i="34"/>
  <c r="Q3282" i="4" s="1"/>
  <c r="D69" i="34"/>
  <c r="F69" i="34" s="1"/>
  <c r="V3281" i="4" s="1"/>
  <c r="C69" i="34"/>
  <c r="Q3281" i="4" s="1"/>
  <c r="D68" i="34"/>
  <c r="F68" i="34" s="1"/>
  <c r="V3280" i="4" s="1"/>
  <c r="C68" i="34"/>
  <c r="Q3280" i="4" s="1"/>
  <c r="D67" i="34"/>
  <c r="F67" i="34" s="1"/>
  <c r="V3279" i="4" s="1"/>
  <c r="C67" i="34"/>
  <c r="Q3279" i="4" s="1"/>
  <c r="D66" i="34"/>
  <c r="F66" i="34" s="1"/>
  <c r="V3278" i="4" s="1"/>
  <c r="C66" i="34"/>
  <c r="Q3278" i="4" s="1"/>
  <c r="D65" i="34"/>
  <c r="F65" i="34" s="1"/>
  <c r="V3277" i="4" s="1"/>
  <c r="C65" i="34"/>
  <c r="Q3277" i="4" s="1"/>
  <c r="D64" i="34"/>
  <c r="F64" i="34" s="1"/>
  <c r="V3276" i="4" s="1"/>
  <c r="C64" i="34"/>
  <c r="Q3276" i="4" s="1"/>
  <c r="D63" i="34"/>
  <c r="F63" i="34" s="1"/>
  <c r="V3275" i="4" s="1"/>
  <c r="C63" i="34"/>
  <c r="Q3275" i="4" s="1"/>
  <c r="D62" i="34"/>
  <c r="F62" i="34" s="1"/>
  <c r="V3274" i="4" s="1"/>
  <c r="C62" i="34"/>
  <c r="Q3274" i="4" s="1"/>
  <c r="D61" i="34"/>
  <c r="F61" i="34" s="1"/>
  <c r="V3273" i="4" s="1"/>
  <c r="C61" i="34"/>
  <c r="Q3273" i="4" s="1"/>
  <c r="D60" i="34"/>
  <c r="F60" i="34" s="1"/>
  <c r="V3272" i="4" s="1"/>
  <c r="C60" i="34"/>
  <c r="Q3272" i="4" s="1"/>
  <c r="D59" i="34"/>
  <c r="F59" i="34" s="1"/>
  <c r="V3271" i="4" s="1"/>
  <c r="C59" i="34"/>
  <c r="Q3271" i="4" s="1"/>
  <c r="D58" i="34"/>
  <c r="F58" i="34" s="1"/>
  <c r="V3270" i="4" s="1"/>
  <c r="C58" i="34"/>
  <c r="Q3270" i="4" s="1"/>
  <c r="D57" i="34"/>
  <c r="F57" i="34" s="1"/>
  <c r="V3269" i="4" s="1"/>
  <c r="C57" i="34"/>
  <c r="Q3269" i="4" s="1"/>
  <c r="D56" i="34"/>
  <c r="F56" i="34" s="1"/>
  <c r="V3268" i="4" s="1"/>
  <c r="C56" i="34"/>
  <c r="Q3268" i="4" s="1"/>
  <c r="D55" i="34"/>
  <c r="F55" i="34" s="1"/>
  <c r="V3267" i="4" s="1"/>
  <c r="C55" i="34"/>
  <c r="Q3267" i="4" s="1"/>
  <c r="D54" i="34"/>
  <c r="F54" i="34" s="1"/>
  <c r="V3266" i="4" s="1"/>
  <c r="C54" i="34"/>
  <c r="Q3266" i="4" s="1"/>
  <c r="D53" i="34"/>
  <c r="F53" i="34" s="1"/>
  <c r="V3265" i="4" s="1"/>
  <c r="C53" i="34"/>
  <c r="Q3265" i="4" s="1"/>
  <c r="D52" i="34"/>
  <c r="F52" i="34" s="1"/>
  <c r="V3264" i="4" s="1"/>
  <c r="C52" i="34"/>
  <c r="Q3264" i="4" s="1"/>
  <c r="D51" i="34"/>
  <c r="F51" i="34" s="1"/>
  <c r="V3263" i="4" s="1"/>
  <c r="C51" i="34"/>
  <c r="Q3263" i="4" s="1"/>
  <c r="D50" i="34"/>
  <c r="F50" i="34" s="1"/>
  <c r="V3262" i="4" s="1"/>
  <c r="C50" i="34"/>
  <c r="Q3262" i="4" s="1"/>
  <c r="D49" i="34"/>
  <c r="F49" i="34" s="1"/>
  <c r="V3261" i="4" s="1"/>
  <c r="C49" i="34"/>
  <c r="Q3261" i="4" s="1"/>
  <c r="D48" i="34"/>
  <c r="F48" i="34" s="1"/>
  <c r="V3260" i="4" s="1"/>
  <c r="C48" i="34"/>
  <c r="Q3260" i="4" s="1"/>
  <c r="D47" i="34"/>
  <c r="F47" i="34" s="1"/>
  <c r="V3259" i="4" s="1"/>
  <c r="C47" i="34"/>
  <c r="Q3259" i="4" s="1"/>
  <c r="D46" i="34"/>
  <c r="F46" i="34" s="1"/>
  <c r="V3258" i="4" s="1"/>
  <c r="C46" i="34"/>
  <c r="Q3258" i="4" s="1"/>
  <c r="D45" i="34"/>
  <c r="F45" i="34" s="1"/>
  <c r="V3257" i="4" s="1"/>
  <c r="C45" i="34"/>
  <c r="Q3257" i="4" s="1"/>
  <c r="D44" i="34"/>
  <c r="F44" i="34" s="1"/>
  <c r="V3256" i="4" s="1"/>
  <c r="C44" i="34"/>
  <c r="Q3256" i="4" s="1"/>
  <c r="D43" i="34"/>
  <c r="F43" i="34" s="1"/>
  <c r="V3255" i="4" s="1"/>
  <c r="C43" i="34"/>
  <c r="Q3255" i="4" s="1"/>
  <c r="D42" i="34"/>
  <c r="F42" i="34" s="1"/>
  <c r="V3254" i="4" s="1"/>
  <c r="C42" i="34"/>
  <c r="Q3254" i="4" s="1"/>
  <c r="D41" i="34"/>
  <c r="F41" i="34" s="1"/>
  <c r="V3253" i="4" s="1"/>
  <c r="C41" i="34"/>
  <c r="Q3253" i="4" s="1"/>
  <c r="D40" i="34"/>
  <c r="F40" i="34" s="1"/>
  <c r="V3252" i="4" s="1"/>
  <c r="C40" i="34"/>
  <c r="Q3252" i="4" s="1"/>
  <c r="D39" i="34"/>
  <c r="F39" i="34" s="1"/>
  <c r="V3251" i="4" s="1"/>
  <c r="C39" i="34"/>
  <c r="Q3251" i="4" s="1"/>
  <c r="D38" i="34"/>
  <c r="F38" i="34" s="1"/>
  <c r="V3250" i="4" s="1"/>
  <c r="C38" i="34"/>
  <c r="Q3250" i="4" s="1"/>
  <c r="D37" i="34"/>
  <c r="F37" i="34" s="1"/>
  <c r="V3249" i="4" s="1"/>
  <c r="C37" i="34"/>
  <c r="Q3249" i="4" s="1"/>
  <c r="D36" i="34"/>
  <c r="F36" i="34" s="1"/>
  <c r="V3248" i="4" s="1"/>
  <c r="C36" i="34"/>
  <c r="Q3248" i="4" s="1"/>
  <c r="D35" i="34"/>
  <c r="F35" i="34" s="1"/>
  <c r="V3247" i="4" s="1"/>
  <c r="C35" i="34"/>
  <c r="Q3247" i="4" s="1"/>
  <c r="D34" i="34"/>
  <c r="F34" i="34" s="1"/>
  <c r="V3246" i="4" s="1"/>
  <c r="C34" i="34"/>
  <c r="Q3246" i="4" s="1"/>
  <c r="D33" i="34"/>
  <c r="F33" i="34" s="1"/>
  <c r="V3245" i="4" s="1"/>
  <c r="C33" i="34"/>
  <c r="Q3245" i="4" s="1"/>
  <c r="D32" i="34"/>
  <c r="F32" i="34" s="1"/>
  <c r="V3244" i="4" s="1"/>
  <c r="C32" i="34"/>
  <c r="Q3244" i="4" s="1"/>
  <c r="D31" i="34"/>
  <c r="F31" i="34" s="1"/>
  <c r="V3243" i="4" s="1"/>
  <c r="C31" i="34"/>
  <c r="Q3243" i="4" s="1"/>
  <c r="D30" i="34"/>
  <c r="F30" i="34" s="1"/>
  <c r="V3242" i="4" s="1"/>
  <c r="C30" i="34"/>
  <c r="Q3242" i="4" s="1"/>
  <c r="D29" i="34"/>
  <c r="F29" i="34" s="1"/>
  <c r="V3241" i="4" s="1"/>
  <c r="C29" i="34"/>
  <c r="Q3241" i="4" s="1"/>
  <c r="D28" i="34"/>
  <c r="F28" i="34" s="1"/>
  <c r="V3240" i="4" s="1"/>
  <c r="C28" i="34"/>
  <c r="Q3240" i="4" s="1"/>
  <c r="D27" i="34"/>
  <c r="F27" i="34" s="1"/>
  <c r="V3239" i="4" s="1"/>
  <c r="C27" i="34"/>
  <c r="Q3239" i="4" s="1"/>
  <c r="D26" i="34"/>
  <c r="F26" i="34" s="1"/>
  <c r="V3238" i="4" s="1"/>
  <c r="C26" i="34"/>
  <c r="Q3238" i="4" s="1"/>
  <c r="D25" i="34"/>
  <c r="F25" i="34" s="1"/>
  <c r="V3237" i="4" s="1"/>
  <c r="C25" i="34"/>
  <c r="Q3237" i="4" s="1"/>
  <c r="D24" i="34"/>
  <c r="F24" i="34" s="1"/>
  <c r="V3236" i="4" s="1"/>
  <c r="C24" i="34"/>
  <c r="Q3236" i="4" s="1"/>
  <c r="D23" i="34"/>
  <c r="F23" i="34" s="1"/>
  <c r="V3235" i="4" s="1"/>
  <c r="C23" i="34"/>
  <c r="Q3235" i="4" s="1"/>
  <c r="D22" i="34"/>
  <c r="F22" i="34" s="1"/>
  <c r="V3234" i="4" s="1"/>
  <c r="C22" i="34"/>
  <c r="Q3234" i="4" s="1"/>
  <c r="B34" i="38" l="1"/>
  <c r="B31" i="36"/>
  <c r="E30" i="36"/>
  <c r="D30" i="36"/>
  <c r="G30" i="36"/>
  <c r="F30" i="36"/>
  <c r="C30" i="36"/>
  <c r="E48" i="34"/>
  <c r="U3260" i="4" s="1"/>
  <c r="E32" i="34"/>
  <c r="U3244" i="4" s="1"/>
  <c r="F72" i="34"/>
  <c r="V3284" i="4" s="1"/>
  <c r="E40" i="34"/>
  <c r="U3252" i="4" s="1"/>
  <c r="E64" i="34"/>
  <c r="U3276" i="4" s="1"/>
  <c r="F88" i="34"/>
  <c r="V3300" i="4" s="1"/>
  <c r="E24" i="34"/>
  <c r="U3236" i="4" s="1"/>
  <c r="E36" i="34"/>
  <c r="U3248" i="4" s="1"/>
  <c r="E44" i="34"/>
  <c r="U3256" i="4" s="1"/>
  <c r="E56" i="34"/>
  <c r="U3268" i="4" s="1"/>
  <c r="E68" i="34"/>
  <c r="U3280" i="4" s="1"/>
  <c r="F80" i="34"/>
  <c r="V3292" i="4" s="1"/>
  <c r="F96" i="34"/>
  <c r="V3308" i="4" s="1"/>
  <c r="E28" i="34"/>
  <c r="U3240" i="4" s="1"/>
  <c r="E52" i="34"/>
  <c r="U3264" i="4" s="1"/>
  <c r="E60" i="34"/>
  <c r="U3272" i="4" s="1"/>
  <c r="E22" i="34"/>
  <c r="U3234" i="4" s="1"/>
  <c r="E26" i="34"/>
  <c r="U3238" i="4" s="1"/>
  <c r="E30" i="34"/>
  <c r="U3242" i="4" s="1"/>
  <c r="E34" i="34"/>
  <c r="U3246" i="4" s="1"/>
  <c r="E38" i="34"/>
  <c r="U3250" i="4" s="1"/>
  <c r="E42" i="34"/>
  <c r="U3254" i="4" s="1"/>
  <c r="E46" i="34"/>
  <c r="U3258" i="4" s="1"/>
  <c r="E50" i="34"/>
  <c r="U3262" i="4" s="1"/>
  <c r="E54" i="34"/>
  <c r="U3266" i="4" s="1"/>
  <c r="E58" i="34"/>
  <c r="U3270" i="4" s="1"/>
  <c r="E62" i="34"/>
  <c r="U3274" i="4" s="1"/>
  <c r="E66" i="34"/>
  <c r="U3278" i="4" s="1"/>
  <c r="E70" i="34"/>
  <c r="U3282" i="4" s="1"/>
  <c r="F76" i="34"/>
  <c r="V3288" i="4" s="1"/>
  <c r="F84" i="34"/>
  <c r="V3296" i="4" s="1"/>
  <c r="F92" i="34"/>
  <c r="V3304" i="4" s="1"/>
  <c r="E23" i="34"/>
  <c r="U3235" i="4" s="1"/>
  <c r="E25" i="34"/>
  <c r="U3237" i="4" s="1"/>
  <c r="E27" i="34"/>
  <c r="U3239" i="4" s="1"/>
  <c r="E29" i="34"/>
  <c r="U3241" i="4" s="1"/>
  <c r="E31" i="34"/>
  <c r="U3243" i="4" s="1"/>
  <c r="E33" i="34"/>
  <c r="U3245" i="4" s="1"/>
  <c r="E35" i="34"/>
  <c r="U3247" i="4" s="1"/>
  <c r="E37" i="34"/>
  <c r="U3249" i="4" s="1"/>
  <c r="E39" i="34"/>
  <c r="U3251" i="4" s="1"/>
  <c r="E41" i="34"/>
  <c r="U3253" i="4" s="1"/>
  <c r="E43" i="34"/>
  <c r="U3255" i="4" s="1"/>
  <c r="E45" i="34"/>
  <c r="U3257" i="4" s="1"/>
  <c r="E47" i="34"/>
  <c r="U3259" i="4" s="1"/>
  <c r="E49" i="34"/>
  <c r="U3261" i="4" s="1"/>
  <c r="E51" i="34"/>
  <c r="U3263" i="4" s="1"/>
  <c r="E53" i="34"/>
  <c r="U3265" i="4" s="1"/>
  <c r="E55" i="34"/>
  <c r="U3267" i="4" s="1"/>
  <c r="E57" i="34"/>
  <c r="U3269" i="4" s="1"/>
  <c r="E59" i="34"/>
  <c r="U3271" i="4" s="1"/>
  <c r="E61" i="34"/>
  <c r="U3273" i="4" s="1"/>
  <c r="E63" i="34"/>
  <c r="U3275" i="4" s="1"/>
  <c r="E65" i="34"/>
  <c r="U3277" i="4" s="1"/>
  <c r="E67" i="34"/>
  <c r="U3279" i="4" s="1"/>
  <c r="E69" i="34"/>
  <c r="U3281" i="4" s="1"/>
  <c r="E71" i="34"/>
  <c r="U3283" i="4" s="1"/>
  <c r="F74" i="34"/>
  <c r="V3286" i="4" s="1"/>
  <c r="F78" i="34"/>
  <c r="V3290" i="4" s="1"/>
  <c r="F82" i="34"/>
  <c r="V3294" i="4" s="1"/>
  <c r="F86" i="34"/>
  <c r="V3298" i="4" s="1"/>
  <c r="F90" i="34"/>
  <c r="V3302" i="4" s="1"/>
  <c r="F94" i="34"/>
  <c r="V3306" i="4" s="1"/>
  <c r="F73" i="34"/>
  <c r="V3285" i="4" s="1"/>
  <c r="F75" i="34"/>
  <c r="V3287" i="4" s="1"/>
  <c r="F77" i="34"/>
  <c r="V3289" i="4" s="1"/>
  <c r="F79" i="34"/>
  <c r="V3291" i="4" s="1"/>
  <c r="F81" i="34"/>
  <c r="V3293" i="4" s="1"/>
  <c r="F83" i="34"/>
  <c r="V3295" i="4" s="1"/>
  <c r="F85" i="34"/>
  <c r="V3297" i="4" s="1"/>
  <c r="F87" i="34"/>
  <c r="V3299" i="4" s="1"/>
  <c r="F89" i="34"/>
  <c r="V3301" i="4" s="1"/>
  <c r="F91" i="34"/>
  <c r="V3303" i="4" s="1"/>
  <c r="F93" i="34"/>
  <c r="V3305" i="4" s="1"/>
  <c r="F95" i="34"/>
  <c r="V3307" i="4" s="1"/>
  <c r="E206" i="19"/>
  <c r="Q3212" i="4" s="1"/>
  <c r="E205" i="19"/>
  <c r="Q3211" i="4" s="1"/>
  <c r="E204" i="19"/>
  <c r="Q3210" i="4" s="1"/>
  <c r="E203" i="19"/>
  <c r="Q3209" i="4" s="1"/>
  <c r="E202" i="19"/>
  <c r="Q3208" i="4" s="1"/>
  <c r="E201" i="19"/>
  <c r="Q3207" i="4" s="1"/>
  <c r="E200" i="19"/>
  <c r="Q3206" i="4" s="1"/>
  <c r="E199" i="19"/>
  <c r="Q3205" i="4" s="1"/>
  <c r="E198" i="19"/>
  <c r="Q3204" i="4" s="1"/>
  <c r="E197" i="19"/>
  <c r="Q3203" i="4" s="1"/>
  <c r="E196" i="19"/>
  <c r="Q3202" i="4" s="1"/>
  <c r="E195" i="19"/>
  <c r="Q3201" i="4" s="1"/>
  <c r="E194" i="19"/>
  <c r="Q3200" i="4" s="1"/>
  <c r="E193" i="19"/>
  <c r="Q3199" i="4" s="1"/>
  <c r="E192" i="19"/>
  <c r="Q3198" i="4" s="1"/>
  <c r="E191" i="19"/>
  <c r="Q3197" i="4" s="1"/>
  <c r="E190" i="19"/>
  <c r="Q3196" i="4" s="1"/>
  <c r="E189" i="19"/>
  <c r="Q3195" i="4" s="1"/>
  <c r="E188" i="19"/>
  <c r="Q3194" i="4" s="1"/>
  <c r="E187" i="19"/>
  <c r="Q3193" i="4" s="1"/>
  <c r="E186" i="19"/>
  <c r="Q3192" i="4" s="1"/>
  <c r="E185" i="19"/>
  <c r="Q3191" i="4" s="1"/>
  <c r="E184" i="19"/>
  <c r="Q3190" i="4" s="1"/>
  <c r="E183" i="19"/>
  <c r="Q3189" i="4" s="1"/>
  <c r="E182" i="19"/>
  <c r="Q3188" i="4" s="1"/>
  <c r="E181" i="19"/>
  <c r="Q3187" i="4" s="1"/>
  <c r="E180" i="19"/>
  <c r="Q3186" i="4" s="1"/>
  <c r="E179" i="19"/>
  <c r="Q3185" i="4" s="1"/>
  <c r="E178" i="19"/>
  <c r="Q3184" i="4" s="1"/>
  <c r="E177" i="19"/>
  <c r="Q3183" i="4" s="1"/>
  <c r="E176" i="19"/>
  <c r="Q3182" i="4" s="1"/>
  <c r="E175" i="19"/>
  <c r="Q3181" i="4" s="1"/>
  <c r="E174" i="19"/>
  <c r="Q3180" i="4" s="1"/>
  <c r="E173" i="19"/>
  <c r="Q3179" i="4" s="1"/>
  <c r="E172" i="19"/>
  <c r="Q3178" i="4" s="1"/>
  <c r="E171" i="19"/>
  <c r="Q3177" i="4" s="1"/>
  <c r="E170" i="19"/>
  <c r="Q3176" i="4" s="1"/>
  <c r="E169" i="19"/>
  <c r="Q3175" i="4" s="1"/>
  <c r="E168" i="19"/>
  <c r="Q3174" i="4" s="1"/>
  <c r="E167" i="19"/>
  <c r="Q3173" i="4" s="1"/>
  <c r="E166" i="19"/>
  <c r="Q3172" i="4" s="1"/>
  <c r="E165" i="19"/>
  <c r="Q3171" i="4" s="1"/>
  <c r="E164" i="19"/>
  <c r="Q3170" i="4" s="1"/>
  <c r="E163" i="19"/>
  <c r="Q3169" i="4" s="1"/>
  <c r="E162" i="19"/>
  <c r="Q3168" i="4" s="1"/>
  <c r="E161" i="19"/>
  <c r="Q3167" i="4" s="1"/>
  <c r="E160" i="19"/>
  <c r="Q3166" i="4" s="1"/>
  <c r="E159" i="19"/>
  <c r="Q3165" i="4" s="1"/>
  <c r="E158" i="19"/>
  <c r="Q3164" i="4" s="1"/>
  <c r="E157" i="19"/>
  <c r="Q3163" i="4" s="1"/>
  <c r="E156" i="19"/>
  <c r="Q3162" i="4" s="1"/>
  <c r="E155" i="19"/>
  <c r="Q3161" i="4" s="1"/>
  <c r="E154" i="19"/>
  <c r="Q3160" i="4" s="1"/>
  <c r="E153" i="19"/>
  <c r="Q3159" i="4" s="1"/>
  <c r="E152" i="19"/>
  <c r="Q3158" i="4" s="1"/>
  <c r="E151" i="19"/>
  <c r="Q3157" i="4" s="1"/>
  <c r="E150" i="19"/>
  <c r="Q3156" i="4" s="1"/>
  <c r="E149" i="19"/>
  <c r="Q3155" i="4" s="1"/>
  <c r="E148" i="19"/>
  <c r="Q3154" i="4" s="1"/>
  <c r="E147" i="19"/>
  <c r="Q3153" i="4" s="1"/>
  <c r="E146" i="19"/>
  <c r="Q3152" i="4" s="1"/>
  <c r="E145" i="19"/>
  <c r="Q3151" i="4" s="1"/>
  <c r="E144" i="19"/>
  <c r="Q3150" i="4" s="1"/>
  <c r="E143" i="19"/>
  <c r="Q3149" i="4" s="1"/>
  <c r="E142" i="19"/>
  <c r="Q3148" i="4" s="1"/>
  <c r="E141" i="19"/>
  <c r="Q3147" i="4" s="1"/>
  <c r="E140" i="19"/>
  <c r="Q3146" i="4" s="1"/>
  <c r="E139" i="19"/>
  <c r="Q3145" i="4" s="1"/>
  <c r="E138" i="19"/>
  <c r="Q3144" i="4" s="1"/>
  <c r="E137" i="19"/>
  <c r="Q3143" i="4" s="1"/>
  <c r="E136" i="19"/>
  <c r="Q3142" i="4" s="1"/>
  <c r="E135" i="19"/>
  <c r="Q3141" i="4" s="1"/>
  <c r="E134" i="19"/>
  <c r="Q3140" i="4" s="1"/>
  <c r="E133" i="19"/>
  <c r="Q3139" i="4" s="1"/>
  <c r="E132" i="19"/>
  <c r="Q3138" i="4" s="1"/>
  <c r="E131" i="19"/>
  <c r="Q3137" i="4" s="1"/>
  <c r="E130" i="19"/>
  <c r="Q3136" i="4" s="1"/>
  <c r="E129" i="19"/>
  <c r="Q3135" i="4" s="1"/>
  <c r="E128" i="19"/>
  <c r="Q3134" i="4" s="1"/>
  <c r="E127" i="19"/>
  <c r="Q3133" i="4" s="1"/>
  <c r="E126" i="19"/>
  <c r="Q3132" i="4" s="1"/>
  <c r="E125" i="19"/>
  <c r="Q3131" i="4" s="1"/>
  <c r="E124" i="19"/>
  <c r="Q3130" i="4" s="1"/>
  <c r="E123" i="19"/>
  <c r="Q3129" i="4" s="1"/>
  <c r="E122" i="19"/>
  <c r="Q3128" i="4" s="1"/>
  <c r="E121" i="19"/>
  <c r="Q3127" i="4" s="1"/>
  <c r="E120" i="19"/>
  <c r="Q3126" i="4" s="1"/>
  <c r="E119" i="19"/>
  <c r="Q3125" i="4" s="1"/>
  <c r="E118" i="19"/>
  <c r="Q3124" i="4" s="1"/>
  <c r="E117" i="19"/>
  <c r="Q3123" i="4" s="1"/>
  <c r="E116" i="19"/>
  <c r="Q3122" i="4" s="1"/>
  <c r="E115" i="19"/>
  <c r="Q3121" i="4" s="1"/>
  <c r="E114" i="19"/>
  <c r="Q3120" i="4" s="1"/>
  <c r="E113" i="19"/>
  <c r="Q3119" i="4" s="1"/>
  <c r="E112" i="19"/>
  <c r="Q3118" i="4" s="1"/>
  <c r="E111" i="19"/>
  <c r="Q3117" i="4" s="1"/>
  <c r="E110" i="19"/>
  <c r="Q3116" i="4" s="1"/>
  <c r="E109" i="19"/>
  <c r="Q3115" i="4" s="1"/>
  <c r="E108" i="19"/>
  <c r="Q3114" i="4" s="1"/>
  <c r="E107" i="19"/>
  <c r="Q3113" i="4" s="1"/>
  <c r="E106" i="19"/>
  <c r="Q3112" i="4" s="1"/>
  <c r="E105" i="19"/>
  <c r="Q3111" i="4" s="1"/>
  <c r="E104" i="19"/>
  <c r="Q3110" i="4" s="1"/>
  <c r="E103" i="19"/>
  <c r="Q3109" i="4" s="1"/>
  <c r="E102" i="19"/>
  <c r="Q3108" i="4" s="1"/>
  <c r="E101" i="19"/>
  <c r="Q3107" i="4" s="1"/>
  <c r="E100" i="19"/>
  <c r="Q3106" i="4" s="1"/>
  <c r="E99" i="19"/>
  <c r="Q3105" i="4" s="1"/>
  <c r="E98" i="19"/>
  <c r="Q3104" i="4" s="1"/>
  <c r="E97" i="19"/>
  <c r="Q3103" i="4" s="1"/>
  <c r="E96" i="19"/>
  <c r="Q3102" i="4" s="1"/>
  <c r="E95" i="19"/>
  <c r="Q3101" i="4" s="1"/>
  <c r="E94" i="19"/>
  <c r="Q3100" i="4" s="1"/>
  <c r="E93" i="19"/>
  <c r="Q3099" i="4" s="1"/>
  <c r="E92" i="19"/>
  <c r="Q3098" i="4" s="1"/>
  <c r="E91" i="19"/>
  <c r="Q3097" i="4" s="1"/>
  <c r="E90" i="19"/>
  <c r="Q3096" i="4" s="1"/>
  <c r="E89" i="19"/>
  <c r="Q3095" i="4" s="1"/>
  <c r="E88" i="19"/>
  <c r="Q3094" i="4" s="1"/>
  <c r="E87" i="19"/>
  <c r="Q3093" i="4" s="1"/>
  <c r="E86" i="19"/>
  <c r="Q3092" i="4" s="1"/>
  <c r="E85" i="19"/>
  <c r="Q3091" i="4" s="1"/>
  <c r="E84" i="19"/>
  <c r="Q3090" i="4" s="1"/>
  <c r="E83" i="19"/>
  <c r="Q3089" i="4" s="1"/>
  <c r="E82" i="19"/>
  <c r="Q3088" i="4" s="1"/>
  <c r="E81" i="19"/>
  <c r="Q3087" i="4" s="1"/>
  <c r="E80" i="19"/>
  <c r="Q3086" i="4" s="1"/>
  <c r="E79" i="19"/>
  <c r="Q3085" i="4" s="1"/>
  <c r="E78" i="19"/>
  <c r="Q3084" i="4" s="1"/>
  <c r="E77" i="19"/>
  <c r="Q3083" i="4" s="1"/>
  <c r="E76" i="19"/>
  <c r="Q3082" i="4" s="1"/>
  <c r="E75" i="19"/>
  <c r="Q3081" i="4" s="1"/>
  <c r="E74" i="19"/>
  <c r="Q3080" i="4" s="1"/>
  <c r="E73" i="19"/>
  <c r="Q3079" i="4" s="1"/>
  <c r="E72" i="19"/>
  <c r="Q3078" i="4" s="1"/>
  <c r="E71" i="19"/>
  <c r="Q3077" i="4" s="1"/>
  <c r="E70" i="19"/>
  <c r="Q3076" i="4" s="1"/>
  <c r="E69" i="19"/>
  <c r="Q3075" i="4" s="1"/>
  <c r="E68" i="19"/>
  <c r="Q3074" i="4" s="1"/>
  <c r="E67" i="19"/>
  <c r="Q3073" i="4" s="1"/>
  <c r="E66" i="19"/>
  <c r="Q3072" i="4" s="1"/>
  <c r="E65" i="19"/>
  <c r="Q3071" i="4" s="1"/>
  <c r="E64" i="19"/>
  <c r="Q3070" i="4" s="1"/>
  <c r="E63" i="19"/>
  <c r="Q3069" i="4" s="1"/>
  <c r="E62" i="19"/>
  <c r="Q3068" i="4" s="1"/>
  <c r="E61" i="19"/>
  <c r="Q3067" i="4" s="1"/>
  <c r="E60" i="19"/>
  <c r="Q3066" i="4" s="1"/>
  <c r="E59" i="19"/>
  <c r="Q3065" i="4" s="1"/>
  <c r="E58" i="19"/>
  <c r="Q3064" i="4" s="1"/>
  <c r="E57" i="19"/>
  <c r="Q3063" i="4" s="1"/>
  <c r="E56" i="19"/>
  <c r="Q3062" i="4" s="1"/>
  <c r="E55" i="19"/>
  <c r="Q3061" i="4" s="1"/>
  <c r="E54" i="19"/>
  <c r="Q3060" i="4" s="1"/>
  <c r="E53" i="19"/>
  <c r="Q3059" i="4" s="1"/>
  <c r="E52" i="19"/>
  <c r="Q3058" i="4" s="1"/>
  <c r="E51" i="19"/>
  <c r="Q3057" i="4" s="1"/>
  <c r="E50" i="19"/>
  <c r="Q3056" i="4" s="1"/>
  <c r="E49" i="19"/>
  <c r="Q3055" i="4" s="1"/>
  <c r="E48" i="19"/>
  <c r="Q3054" i="4" s="1"/>
  <c r="E47" i="19"/>
  <c r="Q3053" i="4" s="1"/>
  <c r="E46" i="19"/>
  <c r="Q3052" i="4" s="1"/>
  <c r="E45" i="19"/>
  <c r="Q3051" i="4" s="1"/>
  <c r="E44" i="19"/>
  <c r="Q3050" i="4" s="1"/>
  <c r="E43" i="19"/>
  <c r="Q3049" i="4" s="1"/>
  <c r="E42" i="19"/>
  <c r="Q3048" i="4" s="1"/>
  <c r="E41" i="19"/>
  <c r="Q3047" i="4" s="1"/>
  <c r="E40" i="19"/>
  <c r="Q3046" i="4" s="1"/>
  <c r="E39" i="19"/>
  <c r="Q3045" i="4" s="1"/>
  <c r="E38" i="19"/>
  <c r="Q3044" i="4" s="1"/>
  <c r="E37" i="19"/>
  <c r="Q3043" i="4" s="1"/>
  <c r="E36" i="19"/>
  <c r="Q3042" i="4" s="1"/>
  <c r="E35" i="19"/>
  <c r="Q3041" i="4" s="1"/>
  <c r="E34" i="19"/>
  <c r="Q3040" i="4" s="1"/>
  <c r="E33" i="19"/>
  <c r="Q3039" i="4" s="1"/>
  <c r="E32" i="19"/>
  <c r="Q3038" i="4" s="1"/>
  <c r="E31" i="19"/>
  <c r="Q3037" i="4" s="1"/>
  <c r="E30" i="19"/>
  <c r="Q3036" i="4" s="1"/>
  <c r="E29" i="19"/>
  <c r="Q3035" i="4" s="1"/>
  <c r="E28" i="19"/>
  <c r="Q3034" i="4" s="1"/>
  <c r="E27" i="19"/>
  <c r="Q3033" i="4" s="1"/>
  <c r="E26" i="19"/>
  <c r="Q3032" i="4" s="1"/>
  <c r="E25" i="19"/>
  <c r="Q3031" i="4" s="1"/>
  <c r="E24" i="19"/>
  <c r="Q3030" i="4" s="1"/>
  <c r="E23" i="19"/>
  <c r="Q3029" i="4" s="1"/>
  <c r="E22" i="19"/>
  <c r="Q3028" i="4" s="1"/>
  <c r="E21" i="19"/>
  <c r="Q3027" i="4" s="1"/>
  <c r="F9" i="25"/>
  <c r="F8" i="25"/>
  <c r="B32" i="36" l="1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B36" i="38" l="1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C45" i="29"/>
  <c r="E44" i="29"/>
  <c r="C44" i="29"/>
  <c r="E36" i="29"/>
  <c r="D36" i="29"/>
  <c r="F36" i="29" s="1"/>
  <c r="C36" i="29"/>
  <c r="E35" i="29"/>
  <c r="C35" i="29"/>
  <c r="B34" i="36" l="1"/>
  <c r="F33" i="36"/>
  <c r="E33" i="36"/>
  <c r="G33" i="36"/>
  <c r="D33" i="36"/>
  <c r="C33" i="36"/>
  <c r="B37" i="38"/>
  <c r="D21" i="34"/>
  <c r="F21" i="34" s="1"/>
  <c r="V3233" i="4" s="1"/>
  <c r="C21" i="34"/>
  <c r="Q3233" i="4" s="1"/>
  <c r="D20" i="34"/>
  <c r="F20" i="34" s="1"/>
  <c r="V3232" i="4" s="1"/>
  <c r="C20" i="34"/>
  <c r="Q3232" i="4" s="1"/>
  <c r="J104" i="32"/>
  <c r="M104" i="32" s="1"/>
  <c r="W104" i="32" s="1"/>
  <c r="J103" i="32"/>
  <c r="M103" i="32" s="1"/>
  <c r="W103" i="32" s="1"/>
  <c r="J102" i="32"/>
  <c r="M102" i="32" s="1"/>
  <c r="W102" i="32" s="1"/>
  <c r="J101" i="32"/>
  <c r="M101" i="32" s="1"/>
  <c r="W101" i="32" s="1"/>
  <c r="J100" i="32"/>
  <c r="M100" i="32" s="1"/>
  <c r="W100" i="32" s="1"/>
  <c r="J99" i="32"/>
  <c r="M99" i="32" s="1"/>
  <c r="W99" i="32" s="1"/>
  <c r="J98" i="32"/>
  <c r="M98" i="32" s="1"/>
  <c r="W98" i="32" s="1"/>
  <c r="J97" i="32"/>
  <c r="M97" i="32" s="1"/>
  <c r="W97" i="32" s="1"/>
  <c r="J96" i="32"/>
  <c r="M96" i="32" s="1"/>
  <c r="W96" i="32" s="1"/>
  <c r="J95" i="32"/>
  <c r="M95" i="32" s="1"/>
  <c r="W95" i="32" s="1"/>
  <c r="J94" i="32"/>
  <c r="M94" i="32" s="1"/>
  <c r="W94" i="32" s="1"/>
  <c r="J93" i="32"/>
  <c r="M93" i="32" s="1"/>
  <c r="W93" i="32" s="1"/>
  <c r="J92" i="32"/>
  <c r="M92" i="32" s="1"/>
  <c r="W92" i="32" s="1"/>
  <c r="J91" i="32"/>
  <c r="M91" i="32" s="1"/>
  <c r="W91" i="32" s="1"/>
  <c r="J90" i="32"/>
  <c r="M90" i="32" s="1"/>
  <c r="W90" i="32" s="1"/>
  <c r="J89" i="32"/>
  <c r="M89" i="32" s="1"/>
  <c r="W89" i="32" s="1"/>
  <c r="J88" i="32"/>
  <c r="M88" i="32" s="1"/>
  <c r="W88" i="32" s="1"/>
  <c r="J87" i="32"/>
  <c r="M87" i="32" s="1"/>
  <c r="W87" i="32" s="1"/>
  <c r="J86" i="32"/>
  <c r="M86" i="32" s="1"/>
  <c r="W86" i="32" s="1"/>
  <c r="J85" i="32"/>
  <c r="M85" i="32" s="1"/>
  <c r="W85" i="32" s="1"/>
  <c r="J84" i="32"/>
  <c r="M84" i="32" s="1"/>
  <c r="W84" i="32" s="1"/>
  <c r="J83" i="32"/>
  <c r="M83" i="32" s="1"/>
  <c r="W83" i="32" s="1"/>
  <c r="J82" i="32"/>
  <c r="M82" i="32" s="1"/>
  <c r="W82" i="32" s="1"/>
  <c r="J81" i="32"/>
  <c r="M81" i="32" s="1"/>
  <c r="W81" i="32" s="1"/>
  <c r="J80" i="32"/>
  <c r="M80" i="32" s="1"/>
  <c r="W80" i="32" s="1"/>
  <c r="J79" i="32"/>
  <c r="M79" i="32" s="1"/>
  <c r="W79" i="32" s="1"/>
  <c r="J78" i="32"/>
  <c r="M78" i="32" s="1"/>
  <c r="W78" i="32" s="1"/>
  <c r="J77" i="32"/>
  <c r="M77" i="32" s="1"/>
  <c r="W77" i="32" s="1"/>
  <c r="J76" i="32"/>
  <c r="M76" i="32" s="1"/>
  <c r="W76" i="32" s="1"/>
  <c r="J75" i="32"/>
  <c r="M75" i="32" s="1"/>
  <c r="W75" i="32" s="1"/>
  <c r="J74" i="32"/>
  <c r="M74" i="32" s="1"/>
  <c r="W74" i="32" s="1"/>
  <c r="J73" i="32"/>
  <c r="M73" i="32" s="1"/>
  <c r="W73" i="32" s="1"/>
  <c r="J72" i="32"/>
  <c r="M72" i="32" s="1"/>
  <c r="W72" i="32" s="1"/>
  <c r="J71" i="32"/>
  <c r="M71" i="32" s="1"/>
  <c r="W71" i="32" s="1"/>
  <c r="J70" i="32"/>
  <c r="M70" i="32" s="1"/>
  <c r="W70" i="32" s="1"/>
  <c r="J69" i="32"/>
  <c r="M69" i="32" s="1"/>
  <c r="W69" i="32" s="1"/>
  <c r="J68" i="32"/>
  <c r="M68" i="32" s="1"/>
  <c r="W68" i="32" s="1"/>
  <c r="J67" i="32"/>
  <c r="M67" i="32" s="1"/>
  <c r="W67" i="32" s="1"/>
  <c r="J66" i="32"/>
  <c r="M66" i="32" s="1"/>
  <c r="W66" i="32" s="1"/>
  <c r="J65" i="32"/>
  <c r="M65" i="32" s="1"/>
  <c r="W65" i="32" s="1"/>
  <c r="J64" i="32"/>
  <c r="M64" i="32" s="1"/>
  <c r="W64" i="32" s="1"/>
  <c r="J63" i="32"/>
  <c r="M63" i="32" s="1"/>
  <c r="W63" i="32" s="1"/>
  <c r="J62" i="32"/>
  <c r="M62" i="32" s="1"/>
  <c r="W62" i="32" s="1"/>
  <c r="J61" i="32"/>
  <c r="M61" i="32" s="1"/>
  <c r="W61" i="32" s="1"/>
  <c r="J60" i="32"/>
  <c r="M60" i="32" s="1"/>
  <c r="W60" i="32" s="1"/>
  <c r="J59" i="32"/>
  <c r="M59" i="32" s="1"/>
  <c r="W59" i="32" s="1"/>
  <c r="J58" i="32"/>
  <c r="M58" i="32" s="1"/>
  <c r="W58" i="32" s="1"/>
  <c r="J57" i="32"/>
  <c r="M57" i="32" s="1"/>
  <c r="W57" i="32" s="1"/>
  <c r="J56" i="32"/>
  <c r="M56" i="32" s="1"/>
  <c r="W56" i="32" s="1"/>
  <c r="J55" i="32"/>
  <c r="M55" i="32" s="1"/>
  <c r="W55" i="32" s="1"/>
  <c r="J54" i="32"/>
  <c r="M54" i="32" s="1"/>
  <c r="W54" i="32" s="1"/>
  <c r="J53" i="32"/>
  <c r="M53" i="32" s="1"/>
  <c r="W53" i="32" s="1"/>
  <c r="J52" i="32"/>
  <c r="M52" i="32" s="1"/>
  <c r="W52" i="32" s="1"/>
  <c r="J51" i="32"/>
  <c r="M51" i="32" s="1"/>
  <c r="W51" i="32" s="1"/>
  <c r="J50" i="32"/>
  <c r="M50" i="32" s="1"/>
  <c r="W50" i="32" s="1"/>
  <c r="J49" i="32"/>
  <c r="M49" i="32" s="1"/>
  <c r="W49" i="32" s="1"/>
  <c r="J48" i="32"/>
  <c r="M48" i="32" s="1"/>
  <c r="W48" i="32" s="1"/>
  <c r="J47" i="32"/>
  <c r="M47" i="32" s="1"/>
  <c r="W47" i="32" s="1"/>
  <c r="J46" i="32"/>
  <c r="M46" i="32" s="1"/>
  <c r="W46" i="32" s="1"/>
  <c r="J45" i="32"/>
  <c r="M45" i="32" s="1"/>
  <c r="W45" i="32" s="1"/>
  <c r="J44" i="32"/>
  <c r="M44" i="32" s="1"/>
  <c r="W44" i="32" s="1"/>
  <c r="J43" i="32"/>
  <c r="M43" i="32" s="1"/>
  <c r="W43" i="32" s="1"/>
  <c r="J42" i="32"/>
  <c r="M42" i="32" s="1"/>
  <c r="W42" i="32" s="1"/>
  <c r="J41" i="32"/>
  <c r="M41" i="32" s="1"/>
  <c r="W41" i="32" s="1"/>
  <c r="J40" i="32"/>
  <c r="M40" i="32" s="1"/>
  <c r="W40" i="32" s="1"/>
  <c r="J39" i="32"/>
  <c r="M39" i="32" s="1"/>
  <c r="W39" i="32" s="1"/>
  <c r="J38" i="32"/>
  <c r="M38" i="32" s="1"/>
  <c r="W38" i="32" s="1"/>
  <c r="J37" i="32"/>
  <c r="M37" i="32" s="1"/>
  <c r="W37" i="32" s="1"/>
  <c r="J36" i="32"/>
  <c r="M36" i="32" s="1"/>
  <c r="W36" i="32" s="1"/>
  <c r="J35" i="32"/>
  <c r="M35" i="32" s="1"/>
  <c r="W35" i="32" s="1"/>
  <c r="J34" i="32"/>
  <c r="M34" i="32" s="1"/>
  <c r="W34" i="32" s="1"/>
  <c r="J33" i="32"/>
  <c r="M33" i="32" s="1"/>
  <c r="W33" i="32" s="1"/>
  <c r="J32" i="32"/>
  <c r="M32" i="32" s="1"/>
  <c r="W32" i="32" s="1"/>
  <c r="J31" i="32"/>
  <c r="M31" i="32" s="1"/>
  <c r="W31" i="32" s="1"/>
  <c r="J30" i="32"/>
  <c r="M30" i="32" s="1"/>
  <c r="W30" i="32" s="1"/>
  <c r="J29" i="32"/>
  <c r="M29" i="32" s="1"/>
  <c r="W29" i="32" s="1"/>
  <c r="J28" i="32"/>
  <c r="M28" i="32" s="1"/>
  <c r="W28" i="32" s="1"/>
  <c r="J27" i="32"/>
  <c r="M27" i="32" s="1"/>
  <c r="W27" i="32" s="1"/>
  <c r="J26" i="32"/>
  <c r="M26" i="32" s="1"/>
  <c r="W26" i="32" s="1"/>
  <c r="J25" i="32"/>
  <c r="M25" i="32" s="1"/>
  <c r="W25" i="32" s="1"/>
  <c r="J24" i="32"/>
  <c r="M24" i="32" s="1"/>
  <c r="W24" i="32" s="1"/>
  <c r="J23" i="32"/>
  <c r="M23" i="32" s="1"/>
  <c r="W23" i="32" s="1"/>
  <c r="J22" i="32"/>
  <c r="M22" i="32" s="1"/>
  <c r="W22" i="32" s="1"/>
  <c r="B38" i="38" l="1"/>
  <c r="B35" i="36"/>
  <c r="E34" i="36"/>
  <c r="D34" i="36"/>
  <c r="C34" i="36"/>
  <c r="G34" i="36"/>
  <c r="F34" i="36"/>
  <c r="E21" i="34"/>
  <c r="U3233" i="4" s="1"/>
  <c r="E20" i="34"/>
  <c r="U3232" i="4" s="1"/>
  <c r="B36" i="36" l="1"/>
  <c r="D35" i="36"/>
  <c r="G35" i="36"/>
  <c r="C35" i="36"/>
  <c r="F35" i="36"/>
  <c r="E35" i="36"/>
  <c r="B39" i="38"/>
  <c r="B40" i="38" l="1"/>
  <c r="B37" i="36"/>
  <c r="G36" i="36"/>
  <c r="C36" i="36"/>
  <c r="F36" i="36"/>
  <c r="E36" i="36"/>
  <c r="D36" i="36"/>
  <c r="B4" i="3"/>
  <c r="B38" i="36" l="1"/>
  <c r="F37" i="36"/>
  <c r="E37" i="36"/>
  <c r="D37" i="36"/>
  <c r="C37" i="36"/>
  <c r="G37" i="36"/>
  <c r="B41" i="38"/>
  <c r="B4" i="35"/>
  <c r="B2" i="35"/>
  <c r="B42" i="38" l="1"/>
  <c r="B39" i="36"/>
  <c r="E38" i="36"/>
  <c r="D38" i="36"/>
  <c r="G38" i="36"/>
  <c r="F38" i="36"/>
  <c r="C38" i="36"/>
  <c r="F5" i="19"/>
  <c r="B40" i="36" l="1"/>
  <c r="D39" i="36"/>
  <c r="G39" i="36"/>
  <c r="C39" i="36"/>
  <c r="F39" i="36"/>
  <c r="E39" i="36"/>
  <c r="B43" i="38"/>
  <c r="D19" i="34"/>
  <c r="E19" i="34" s="1"/>
  <c r="U3231" i="4" s="1"/>
  <c r="C19" i="34"/>
  <c r="Q3231" i="4" s="1"/>
  <c r="D18" i="34"/>
  <c r="C18" i="34"/>
  <c r="Q3230" i="4" s="1"/>
  <c r="D17" i="34"/>
  <c r="E17" i="34" s="1"/>
  <c r="U3229" i="4" s="1"/>
  <c r="C17" i="34"/>
  <c r="Q3229" i="4" s="1"/>
  <c r="D16" i="34"/>
  <c r="C16" i="34"/>
  <c r="Q3228" i="4" s="1"/>
  <c r="D15" i="34"/>
  <c r="E15" i="34" s="1"/>
  <c r="U3227" i="4" s="1"/>
  <c r="C15" i="34"/>
  <c r="Q3227" i="4" s="1"/>
  <c r="D14" i="34"/>
  <c r="C14" i="34"/>
  <c r="Q3226" i="4" s="1"/>
  <c r="D13" i="34"/>
  <c r="E13" i="34" s="1"/>
  <c r="U3225" i="4" s="1"/>
  <c r="C13" i="34"/>
  <c r="Q3225" i="4" s="1"/>
  <c r="D12" i="34"/>
  <c r="C12" i="34"/>
  <c r="Q3224" i="4" s="1"/>
  <c r="D11" i="34"/>
  <c r="E11" i="34" s="1"/>
  <c r="U3223" i="4" s="1"/>
  <c r="C11" i="34"/>
  <c r="Q3223" i="4" s="1"/>
  <c r="D10" i="34"/>
  <c r="C10" i="34"/>
  <c r="Q3222" i="4" s="1"/>
  <c r="D9" i="34"/>
  <c r="E9" i="34" s="1"/>
  <c r="U3221" i="4" s="1"/>
  <c r="C9" i="34"/>
  <c r="Q3221" i="4" s="1"/>
  <c r="D8" i="34"/>
  <c r="C8" i="34"/>
  <c r="Q3220" i="4" s="1"/>
  <c r="C7" i="34"/>
  <c r="Q3219" i="4" s="1"/>
  <c r="D7" i="34"/>
  <c r="E7" i="34" s="1"/>
  <c r="U3219" i="4" s="1"/>
  <c r="B4" i="34"/>
  <c r="M3216" i="4" s="1"/>
  <c r="B2" i="34"/>
  <c r="G43" i="7" l="1"/>
  <c r="G34" i="7"/>
  <c r="H43" i="7"/>
  <c r="H34" i="7"/>
  <c r="G57" i="7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F7" i="34"/>
  <c r="V3219" i="4" s="1"/>
  <c r="F8" i="34"/>
  <c r="H52" i="7" s="1"/>
  <c r="F12" i="34"/>
  <c r="F14" i="34"/>
  <c r="F16" i="34"/>
  <c r="F18" i="34"/>
  <c r="J60" i="7" l="1"/>
  <c r="M60" i="7" s="1"/>
  <c r="H54" i="7"/>
  <c r="J58" i="7"/>
  <c r="M58" i="7" s="1"/>
  <c r="H53" i="7"/>
  <c r="I39" i="7"/>
  <c r="I57" i="7"/>
  <c r="L57" i="7" s="1"/>
  <c r="H70" i="7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N44" i="7" l="1"/>
  <c r="N40" i="7"/>
  <c r="N39" i="7"/>
  <c r="L39" i="7"/>
  <c r="N49" i="7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B44" i="36" l="1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B48" i="38" l="1"/>
  <c r="B45" i="36"/>
  <c r="E44" i="36"/>
  <c r="D44" i="36"/>
  <c r="C44" i="36"/>
  <c r="G44" i="36"/>
  <c r="F44" i="36"/>
  <c r="R19" i="32"/>
  <c r="V19" i="32"/>
  <c r="R11" i="32"/>
  <c r="V11" i="32"/>
  <c r="V16" i="32"/>
  <c r="W16" i="32" s="1"/>
  <c r="R16" i="32"/>
  <c r="V17" i="32"/>
  <c r="R17" i="32"/>
  <c r="R9" i="32"/>
  <c r="V9" i="32"/>
  <c r="R14" i="32"/>
  <c r="V14" i="32"/>
  <c r="R15" i="32"/>
  <c r="V15" i="32"/>
  <c r="R20" i="32"/>
  <c r="V20" i="32"/>
  <c r="R12" i="32"/>
  <c r="V12" i="32"/>
  <c r="W12" i="32" s="1"/>
  <c r="V21" i="32"/>
  <c r="R21" i="32"/>
  <c r="V13" i="32"/>
  <c r="R13" i="32"/>
  <c r="R18" i="32"/>
  <c r="V18" i="32"/>
  <c r="V10" i="32"/>
  <c r="R10" i="32"/>
  <c r="N8" i="32"/>
  <c r="J8" i="32"/>
  <c r="M8" i="32" s="1"/>
  <c r="B46" i="36" l="1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W20" i="32"/>
  <c r="T21" i="32"/>
  <c r="T14" i="32"/>
  <c r="T9" i="32"/>
  <c r="F10" i="34" s="1"/>
  <c r="T10" i="32"/>
  <c r="T13" i="32"/>
  <c r="T16" i="32"/>
  <c r="W18" i="32"/>
  <c r="W11" i="32"/>
  <c r="W15" i="32"/>
  <c r="W19" i="32"/>
  <c r="W21" i="32"/>
  <c r="W10" i="32"/>
  <c r="W14" i="32"/>
  <c r="W9" i="32"/>
  <c r="W13" i="32"/>
  <c r="W17" i="32"/>
  <c r="S8" i="32"/>
  <c r="O8" i="32"/>
  <c r="P8" i="32" s="1"/>
  <c r="H23" i="7" l="1"/>
  <c r="V3222" i="4"/>
  <c r="R8" i="32"/>
  <c r="V8" i="32"/>
  <c r="W8" i="32" s="1"/>
  <c r="B50" i="38"/>
  <c r="B47" i="36"/>
  <c r="G46" i="36"/>
  <c r="C46" i="36"/>
  <c r="E46" i="36"/>
  <c r="D46" i="36"/>
  <c r="F46" i="36"/>
  <c r="F11" i="34"/>
  <c r="H24" i="7" s="1"/>
  <c r="E10" i="34"/>
  <c r="G23" i="7" s="1"/>
  <c r="F15" i="34"/>
  <c r="E14" i="34"/>
  <c r="F13" i="34"/>
  <c r="E12" i="34"/>
  <c r="F19" i="34"/>
  <c r="E18" i="34"/>
  <c r="E16" i="34"/>
  <c r="F17" i="34"/>
  <c r="T8" i="32" l="1"/>
  <c r="H28" i="7"/>
  <c r="H32" i="7"/>
  <c r="V3229" i="4"/>
  <c r="G71" i="7"/>
  <c r="U3224" i="4"/>
  <c r="G72" i="7"/>
  <c r="U3226" i="4"/>
  <c r="H29" i="7"/>
  <c r="V3223" i="4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8" i="33"/>
  <c r="G62" i="33" l="1"/>
  <c r="G63" i="33" s="1"/>
  <c r="G64" i="33" s="1"/>
  <c r="F9" i="34"/>
  <c r="E8" i="34"/>
  <c r="B52" i="38"/>
  <c r="B49" i="36"/>
  <c r="E48" i="36"/>
  <c r="F48" i="36"/>
  <c r="D48" i="36"/>
  <c r="C48" i="36"/>
  <c r="G48" i="36"/>
  <c r="U5" i="4"/>
  <c r="G53" i="7" l="1"/>
  <c r="G54" i="7"/>
  <c r="U3220" i="4"/>
  <c r="G52" i="7"/>
  <c r="E5" i="34"/>
  <c r="H22" i="7"/>
  <c r="V3221" i="4"/>
  <c r="B50" i="36"/>
  <c r="D49" i="36"/>
  <c r="F49" i="36"/>
  <c r="E49" i="36"/>
  <c r="G49" i="36"/>
  <c r="C49" i="36"/>
  <c r="B53" i="38"/>
  <c r="D14" i="4"/>
  <c r="B54" i="38" l="1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B52" i="36" l="1"/>
  <c r="F51" i="36"/>
  <c r="G51" i="36"/>
  <c r="E51" i="36"/>
  <c r="D51" i="36"/>
  <c r="C51" i="36"/>
  <c r="B55" i="38"/>
  <c r="B4" i="8"/>
  <c r="B56" i="38" l="1"/>
  <c r="B53" i="36"/>
  <c r="E52" i="36"/>
  <c r="G52" i="36"/>
  <c r="F52" i="36"/>
  <c r="D52" i="36"/>
  <c r="C52" i="36"/>
  <c r="B4" i="19"/>
  <c r="M3010" i="4" s="1"/>
  <c r="M4" i="4"/>
  <c r="B54" i="36" l="1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F12" i="38" l="1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I43" i="38" s="1"/>
  <c r="E44" i="38"/>
  <c r="C44" i="38"/>
  <c r="F44" i="38"/>
  <c r="H44" i="38"/>
  <c r="D44" i="38"/>
  <c r="G44" i="38"/>
  <c r="C45" i="38"/>
  <c r="H45" i="38"/>
  <c r="F45" i="38"/>
  <c r="D45" i="38"/>
  <c r="E45" i="38"/>
  <c r="G45" i="38"/>
  <c r="I45" i="38" s="1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I33" i="38" l="1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E7" i="19"/>
  <c r="Q3013" i="4" s="1"/>
  <c r="E8" i="19"/>
  <c r="Q3014" i="4" s="1"/>
  <c r="E9" i="19"/>
  <c r="Q3015" i="4" s="1"/>
  <c r="E10" i="19"/>
  <c r="Q3016" i="4" s="1"/>
  <c r="E11" i="19"/>
  <c r="Q3017" i="4" s="1"/>
  <c r="E12" i="19"/>
  <c r="Q3018" i="4" s="1"/>
  <c r="E13" i="19"/>
  <c r="Q3019" i="4" s="1"/>
  <c r="E14" i="19"/>
  <c r="Q3020" i="4" s="1"/>
  <c r="E15" i="19"/>
  <c r="Q3021" i="4" s="1"/>
  <c r="E16" i="19"/>
  <c r="Q3022" i="4" s="1"/>
  <c r="E17" i="19"/>
  <c r="Q3023" i="4" s="1"/>
  <c r="E18" i="19"/>
  <c r="Q3024" i="4" s="1"/>
  <c r="E19" i="19"/>
  <c r="Q3025" i="4" s="1"/>
  <c r="E20" i="19"/>
  <c r="Q3026" i="4" s="1"/>
  <c r="I58" i="38" l="1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I59" i="38" l="1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I60" i="38" l="1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B60" i="36" l="1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B61" i="36" l="1"/>
  <c r="E60" i="36"/>
  <c r="D60" i="36"/>
  <c r="C60" i="36"/>
  <c r="G60" i="36"/>
  <c r="F60" i="36"/>
  <c r="T108" i="32"/>
  <c r="W108" i="32"/>
  <c r="V108" i="32"/>
  <c r="O108" i="32"/>
  <c r="M2" i="4"/>
  <c r="B62" i="36" l="1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B63" i="36" l="1"/>
  <c r="G62" i="36"/>
  <c r="C62" i="36"/>
  <c r="E62" i="36"/>
  <c r="D62" i="36"/>
  <c r="F62" i="36"/>
  <c r="E37" i="29"/>
  <c r="E60" i="29"/>
  <c r="E72" i="29"/>
  <c r="E83" i="29"/>
  <c r="E95" i="29"/>
  <c r="E26" i="29"/>
  <c r="E48" i="29"/>
  <c r="B64" i="36" l="1"/>
  <c r="F63" i="36"/>
  <c r="E63" i="36"/>
  <c r="D63" i="36"/>
  <c r="C63" i="36"/>
  <c r="G63" i="36"/>
  <c r="E49" i="29"/>
  <c r="E61" i="29" s="1"/>
  <c r="E84" i="29"/>
  <c r="E96" i="29" s="1"/>
  <c r="B65" i="36" l="1"/>
  <c r="E64" i="36"/>
  <c r="F64" i="36"/>
  <c r="D64" i="36"/>
  <c r="G64" i="36"/>
  <c r="C64" i="36"/>
  <c r="E97" i="29"/>
  <c r="H8" i="7"/>
  <c r="G8" i="7"/>
  <c r="K8" i="7"/>
  <c r="M8" i="7" s="1"/>
  <c r="C8" i="7"/>
  <c r="D8" i="7"/>
  <c r="E8" i="7" l="1"/>
  <c r="F8" i="7"/>
  <c r="B66" i="36"/>
  <c r="D65" i="36"/>
  <c r="F65" i="36"/>
  <c r="E65" i="36"/>
  <c r="C65" i="36"/>
  <c r="G65" i="36"/>
  <c r="L8" i="7"/>
  <c r="J8" i="7"/>
  <c r="O8" i="7" s="1"/>
  <c r="B67" i="36" l="1"/>
  <c r="G66" i="36"/>
  <c r="C66" i="36"/>
  <c r="F66" i="36"/>
  <c r="E66" i="36"/>
  <c r="D66" i="36"/>
  <c r="Q8" i="4"/>
  <c r="E7" i="25"/>
  <c r="F6" i="25"/>
  <c r="B68" i="36" l="1"/>
  <c r="F67" i="36"/>
  <c r="G67" i="36"/>
  <c r="E67" i="36"/>
  <c r="D67" i="36"/>
  <c r="C67" i="36"/>
  <c r="E6" i="25"/>
  <c r="D7" i="25"/>
  <c r="F7" i="25"/>
  <c r="D6" i="25"/>
  <c r="B69" i="36" l="1"/>
  <c r="E68" i="36"/>
  <c r="G68" i="36"/>
  <c r="F68" i="36"/>
  <c r="D68" i="36"/>
  <c r="C68" i="36"/>
  <c r="G7" i="16"/>
  <c r="G6" i="16"/>
  <c r="G6" i="25"/>
  <c r="G7" i="25"/>
  <c r="B70" i="36" l="1"/>
  <c r="D69" i="36"/>
  <c r="G69" i="36"/>
  <c r="F69" i="36"/>
  <c r="E69" i="36"/>
  <c r="C69" i="36"/>
  <c r="G206" i="25"/>
  <c r="B71" i="36" l="1"/>
  <c r="G70" i="36"/>
  <c r="C70" i="36"/>
  <c r="F70" i="36"/>
  <c r="E70" i="36"/>
  <c r="D70" i="36"/>
  <c r="G7" i="7"/>
  <c r="H7" i="7"/>
  <c r="D7" i="7"/>
  <c r="F7" i="7" s="1"/>
  <c r="K7" i="7"/>
  <c r="M7" i="7" s="1"/>
  <c r="C7" i="7"/>
  <c r="H11" i="5"/>
  <c r="B13" i="23"/>
  <c r="J7" i="7" l="1"/>
  <c r="E7" i="7"/>
  <c r="E13" i="23"/>
  <c r="G13" i="23"/>
  <c r="F13" i="23"/>
  <c r="B72" i="36"/>
  <c r="F71" i="36"/>
  <c r="C71" i="36"/>
  <c r="G71" i="36"/>
  <c r="E71" i="36"/>
  <c r="D71" i="36"/>
  <c r="B14" i="23"/>
  <c r="L7" i="7"/>
  <c r="G14" i="23" l="1"/>
  <c r="F14" i="23"/>
  <c r="E14" i="23"/>
  <c r="B73" i="36"/>
  <c r="E72" i="36"/>
  <c r="C72" i="36"/>
  <c r="G72" i="36"/>
  <c r="F72" i="36"/>
  <c r="D72" i="36"/>
  <c r="H13" i="23"/>
  <c r="B15" i="23"/>
  <c r="O7" i="7"/>
  <c r="H14" i="23" l="1"/>
  <c r="B74" i="36"/>
  <c r="D73" i="36"/>
  <c r="C73" i="36"/>
  <c r="G73" i="36"/>
  <c r="F73" i="36"/>
  <c r="E73" i="36"/>
  <c r="G15" i="23"/>
  <c r="F15" i="23"/>
  <c r="E15" i="23"/>
  <c r="B16" i="23"/>
  <c r="B13" i="5"/>
  <c r="F16" i="23" l="1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F34" i="7" l="1"/>
  <c r="J34" i="7" s="1"/>
  <c r="O34" i="7" s="1"/>
  <c r="E54" i="7"/>
  <c r="I54" i="7" s="1"/>
  <c r="L54" i="7" s="1"/>
  <c r="E40" i="7"/>
  <c r="I40" i="7" s="1"/>
  <c r="L40" i="7" s="1"/>
  <c r="E43" i="7"/>
  <c r="I43" i="7" s="1"/>
  <c r="L43" i="7" s="1"/>
  <c r="F37" i="7"/>
  <c r="J37" i="7" s="1"/>
  <c r="M37" i="7" s="1"/>
  <c r="F59" i="7"/>
  <c r="J59" i="7" s="1"/>
  <c r="M59" i="7" s="1"/>
  <c r="E44" i="7"/>
  <c r="I44" i="7" s="1"/>
  <c r="L44" i="7" s="1"/>
  <c r="F29" i="7"/>
  <c r="J29" i="7" s="1"/>
  <c r="O29" i="7" s="1"/>
  <c r="E55" i="7"/>
  <c r="I55" i="7" s="1"/>
  <c r="L55" i="7" s="1"/>
  <c r="E58" i="7"/>
  <c r="E52" i="7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J32" i="7" s="1"/>
  <c r="O32" i="7" s="1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J33" i="7" s="1"/>
  <c r="O33" i="7" s="1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G17" i="23"/>
  <c r="F17" i="23"/>
  <c r="B15" i="5"/>
  <c r="B76" i="36"/>
  <c r="F75" i="36"/>
  <c r="D75" i="36"/>
  <c r="C75" i="36"/>
  <c r="G75" i="36"/>
  <c r="E75" i="36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40" i="7"/>
  <c r="J42" i="7"/>
  <c r="J54" i="7"/>
  <c r="M54" i="7" s="1"/>
  <c r="I67" i="7"/>
  <c r="L67" i="7" s="1"/>
  <c r="I23" i="7"/>
  <c r="N23" i="7" s="1"/>
  <c r="I74" i="7"/>
  <c r="L74" i="7" s="1"/>
  <c r="I58" i="7"/>
  <c r="L58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44" i="7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B18" i="23"/>
  <c r="O40" i="7" l="1"/>
  <c r="M40" i="7"/>
  <c r="O44" i="7"/>
  <c r="M44" i="7"/>
  <c r="O39" i="7"/>
  <c r="M39" i="7"/>
  <c r="O45" i="7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B17" i="5" l="1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H12" i="5" l="1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H17" i="5" l="1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H21" i="23" l="1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D12" i="38" l="1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J9" i="4" s="1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K18" i="4" l="1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B25" i="23"/>
  <c r="D412" i="3"/>
  <c r="F206" i="16"/>
  <c r="E206" i="16"/>
  <c r="K20" i="4" l="1"/>
  <c r="K21" i="4" s="1"/>
  <c r="K22" i="4" s="1"/>
  <c r="K23" i="4" s="1"/>
  <c r="K24" i="4" s="1"/>
  <c r="K25" i="4" s="1"/>
  <c r="K26" i="4" s="1"/>
  <c r="K27" i="4" s="1"/>
  <c r="K28" i="4" s="1"/>
  <c r="D12" i="5"/>
  <c r="J11" i="4"/>
  <c r="D11" i="36"/>
  <c r="K29" i="4"/>
  <c r="K30" i="4" s="1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J13" i="4" s="1"/>
  <c r="J14" i="4" s="1"/>
  <c r="J15" i="4" s="1"/>
  <c r="J16" i="4" s="1"/>
  <c r="B26" i="23"/>
  <c r="G206" i="16"/>
  <c r="J17" i="4" l="1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J18" i="4"/>
  <c r="J19" i="4" s="1"/>
  <c r="B27" i="23"/>
  <c r="D206" i="16"/>
  <c r="D206" i="3"/>
  <c r="J20" i="4" l="1"/>
  <c r="J21" i="4" s="1"/>
  <c r="C12" i="5"/>
  <c r="D12" i="36"/>
  <c r="K34" i="4"/>
  <c r="K35" i="4" s="1"/>
  <c r="K36" i="4" s="1"/>
  <c r="J22" i="4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23" i="4" l="1"/>
  <c r="J24" i="4" s="1"/>
  <c r="J25" i="4" s="1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K38" i="4" l="1"/>
  <c r="J26" i="4"/>
  <c r="J27" i="4" s="1"/>
  <c r="J28" i="4" s="1"/>
  <c r="J29" i="4" s="1"/>
  <c r="J30" i="4" s="1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1" i="4" l="1"/>
  <c r="J32" i="4" s="1"/>
  <c r="J33" i="4" s="1"/>
  <c r="J34" i="4" s="1"/>
  <c r="J35" i="4" s="1"/>
  <c r="J36" i="4" s="1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K44" i="4" l="1"/>
  <c r="K45" i="4" s="1"/>
  <c r="K46" i="4" s="1"/>
  <c r="J37" i="4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38" i="4" l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D22" i="5" l="1"/>
  <c r="K50" i="4"/>
  <c r="K51" i="4" s="1"/>
  <c r="K52" i="4" s="1"/>
  <c r="J39" i="4"/>
  <c r="J40" i="4" s="1"/>
  <c r="J41" i="4" s="1"/>
  <c r="J42" i="4" s="1"/>
  <c r="J43" i="4" s="1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4" i="4" l="1"/>
  <c r="J45" i="4" s="1"/>
  <c r="J46" i="4" s="1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K55" i="4" l="1"/>
  <c r="K56" i="4" s="1"/>
  <c r="K57" i="4" s="1"/>
  <c r="D13" i="36"/>
  <c r="D13" i="38"/>
  <c r="C21" i="5"/>
  <c r="J47" i="4"/>
  <c r="J48" i="4" s="1"/>
  <c r="J49" i="4" s="1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C22" i="5" l="1"/>
  <c r="J50" i="4"/>
  <c r="J51" i="4" s="1"/>
  <c r="J52" i="4" s="1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D14" i="36" l="1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J53" i="4"/>
  <c r="J54" i="4" s="1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K99" i="4" l="1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J56" i="4" s="1"/>
  <c r="J57" i="4" s="1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C24" i="5" l="1"/>
  <c r="J58" i="4"/>
  <c r="J59" i="4" s="1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C25" i="5" l="1"/>
  <c r="J60" i="4"/>
  <c r="J61" i="4" s="1"/>
  <c r="J62" i="4" s="1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C26" i="5" l="1"/>
  <c r="J63" i="4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C27" i="5" l="1"/>
  <c r="J64" i="4"/>
  <c r="J65" i="4" s="1"/>
  <c r="J66" i="4" s="1"/>
  <c r="J67" i="4" s="1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C14" i="38" l="1"/>
  <c r="J68" i="4"/>
  <c r="J69" i="4" s="1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C28" i="5" l="1"/>
  <c r="J70" i="4"/>
  <c r="J71" i="4" s="1"/>
  <c r="J72" i="4" s="1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C29" i="5" l="1"/>
  <c r="J73" i="4"/>
  <c r="J74" i="4" s="1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C30" i="5" l="1"/>
  <c r="J75" i="4"/>
  <c r="J76" i="4" s="1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K137" i="4" l="1"/>
  <c r="K138" i="4" s="1"/>
  <c r="K139" i="4" s="1"/>
  <c r="D12" i="23"/>
  <c r="C31" i="5"/>
  <c r="J77" i="4"/>
  <c r="J78" i="4" s="1"/>
  <c r="J79" i="4" s="1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K140" i="4" l="1"/>
  <c r="D17" i="36" s="1"/>
  <c r="D13" i="23"/>
  <c r="C32" i="5"/>
  <c r="J80" i="4"/>
  <c r="J81" i="4" s="1"/>
  <c r="J82" i="4" s="1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K141" i="4" l="1"/>
  <c r="K142" i="4" s="1"/>
  <c r="K143" i="4" s="1"/>
  <c r="C33" i="5"/>
  <c r="J83" i="4"/>
  <c r="J84" i="4" s="1"/>
  <c r="J85" i="4" s="1"/>
  <c r="D15" i="38"/>
  <c r="K144" i="4"/>
  <c r="K145" i="4" s="1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D16" i="38" l="1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J86" i="4"/>
  <c r="J87" i="4" s="1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C35" i="5" l="1"/>
  <c r="J88" i="4"/>
  <c r="J89" i="4" s="1"/>
  <c r="J90" i="4" s="1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K230" i="4" l="1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J92" i="4" s="1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K239" i="4" l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J93" i="4"/>
  <c r="J94" i="4" s="1"/>
  <c r="J95" i="4" s="1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K254" i="4" l="1"/>
  <c r="K255" i="4" s="1"/>
  <c r="K256" i="4" s="1"/>
  <c r="K257" i="4" s="1"/>
  <c r="K258" i="4" s="1"/>
  <c r="K259" i="4" s="1"/>
  <c r="K260" i="4" s="1"/>
  <c r="D16" i="23"/>
  <c r="C38" i="5"/>
  <c r="J96" i="4"/>
  <c r="J97" i="4" s="1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K261" i="4" l="1"/>
  <c r="K262" i="4" s="1"/>
  <c r="K263" i="4" s="1"/>
  <c r="C39" i="5"/>
  <c r="J98" i="4"/>
  <c r="J99" i="4" s="1"/>
  <c r="J100" i="4" s="1"/>
  <c r="J101" i="4" s="1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K264" i="4" l="1"/>
  <c r="K265" i="4" s="1"/>
  <c r="K266" i="4" s="1"/>
  <c r="C40" i="5"/>
  <c r="J102" i="4"/>
  <c r="J103" i="4" s="1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K267" i="4" l="1"/>
  <c r="K268" i="4" s="1"/>
  <c r="K269" i="4" s="1"/>
  <c r="C41" i="5"/>
  <c r="J104" i="4"/>
  <c r="J105" i="4" s="1"/>
  <c r="J106" i="4" s="1"/>
  <c r="J107" i="4" s="1"/>
  <c r="J108" i="4" s="1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K270" i="4" l="1"/>
  <c r="K271" i="4" s="1"/>
  <c r="K272" i="4" s="1"/>
  <c r="C42" i="5"/>
  <c r="J109" i="4"/>
  <c r="J110" i="4" s="1"/>
  <c r="J111" i="4" s="1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K273" i="4" l="1"/>
  <c r="K274" i="4" s="1"/>
  <c r="K275" i="4" s="1"/>
  <c r="D17" i="5"/>
  <c r="C43" i="5"/>
  <c r="J112" i="4"/>
  <c r="J113" i="4" s="1"/>
  <c r="J114" i="4" s="1"/>
  <c r="J115" i="4" s="1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K276" i="4" l="1"/>
  <c r="K277" i="4" s="1"/>
  <c r="K278" i="4" s="1"/>
  <c r="D18" i="5"/>
  <c r="C44" i="5"/>
  <c r="J116" i="4"/>
  <c r="J117" i="4" s="1"/>
  <c r="J118" i="4" s="1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K279" i="4" l="1"/>
  <c r="K280" i="4" s="1"/>
  <c r="K281" i="4" s="1"/>
  <c r="D19" i="5"/>
  <c r="C45" i="5"/>
  <c r="J119" i="4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K282" i="4" l="1"/>
  <c r="K283" i="4" s="1"/>
  <c r="K284" i="4" s="1"/>
  <c r="D20" i="5"/>
  <c r="C46" i="5"/>
  <c r="J120" i="4"/>
  <c r="J121" i="4" s="1"/>
  <c r="J122" i="4" s="1"/>
  <c r="J123" i="4" s="1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K285" i="4" l="1"/>
  <c r="K286" i="4" s="1"/>
  <c r="K287" i="4" s="1"/>
  <c r="D13" i="5"/>
  <c r="D17" i="23"/>
  <c r="C47" i="5"/>
  <c r="J124" i="4"/>
  <c r="J125" i="4" s="1"/>
  <c r="J126" i="4" s="1"/>
  <c r="J127" i="4" s="1"/>
  <c r="J128" i="4" s="1"/>
  <c r="J129" i="4" s="1"/>
  <c r="J130" i="4" s="1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K288" i="4" l="1"/>
  <c r="K289" i="4" s="1"/>
  <c r="K290" i="4" s="1"/>
  <c r="D14" i="5"/>
  <c r="C48" i="5"/>
  <c r="J131" i="4"/>
  <c r="J132" i="4" s="1"/>
  <c r="J133" i="4" s="1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K291" i="4" l="1"/>
  <c r="K292" i="4" s="1"/>
  <c r="K293" i="4" s="1"/>
  <c r="D15" i="5"/>
  <c r="C49" i="5"/>
  <c r="J134" i="4"/>
  <c r="J135" i="4" s="1"/>
  <c r="J136" i="4" s="1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K294" i="4" l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16" i="5"/>
  <c r="J137" i="4"/>
  <c r="J138" i="4" s="1"/>
  <c r="J139" i="4" s="1"/>
  <c r="C12" i="23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J140" i="4" l="1"/>
  <c r="J141" i="4" s="1"/>
  <c r="J142" i="4" s="1"/>
  <c r="J143" i="4" s="1"/>
  <c r="J144" i="4" s="1"/>
  <c r="C13" i="23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C51" i="5" l="1"/>
  <c r="J145" i="4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C16" i="38" l="1"/>
  <c r="J146" i="4"/>
  <c r="J147" i="4" s="1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C52" i="5" l="1"/>
  <c r="J148" i="4"/>
  <c r="J149" i="4" s="1"/>
  <c r="J150" i="4" s="1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C53" i="5" l="1"/>
  <c r="J151" i="4"/>
  <c r="J152" i="4" s="1"/>
  <c r="J153" i="4" s="1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C54" i="5" l="1"/>
  <c r="J154" i="4"/>
  <c r="J155" i="4" s="1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C55" i="5" l="1"/>
  <c r="J156" i="4"/>
  <c r="J157" i="4" s="1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C56" i="5" l="1"/>
  <c r="J158" i="4"/>
  <c r="J159" i="4" s="1"/>
  <c r="J160" i="4" s="1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C57" i="5" l="1"/>
  <c r="J161" i="4"/>
  <c r="J162" i="4" s="1"/>
  <c r="J163" i="4" s="1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C58" i="5" l="1"/>
  <c r="J164" i="4"/>
  <c r="J165" i="4" s="1"/>
  <c r="J166" i="4" s="1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C59" i="5" l="1"/>
  <c r="J167" i="4"/>
  <c r="J168" i="4" s="1"/>
  <c r="J169" i="4" s="1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C60" i="5" l="1"/>
  <c r="J170" i="4"/>
  <c r="J171" i="4" s="1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C61" i="5" l="1"/>
  <c r="J172" i="4"/>
  <c r="J173" i="4" s="1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C62" i="5" l="1"/>
  <c r="J174" i="4"/>
  <c r="J175" i="4" s="1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C63" i="5" l="1"/>
  <c r="J176" i="4"/>
  <c r="J177" i="4" s="1"/>
  <c r="J178" i="4" s="1"/>
  <c r="J179" i="4" s="1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C64" i="5" l="1"/>
  <c r="J180" i="4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C65" i="5" l="1"/>
  <c r="J181" i="4"/>
  <c r="J182" i="4" s="1"/>
  <c r="J183" i="4" s="1"/>
  <c r="J184" i="4" s="1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C66" i="5" l="1"/>
  <c r="J185" i="4"/>
  <c r="J186" i="4" s="1"/>
  <c r="J187" i="4" s="1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C67" i="5" l="1"/>
  <c r="J188" i="4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230" i="4" l="1"/>
  <c r="J231" i="4" s="1"/>
  <c r="J232" i="4" s="1"/>
  <c r="J233" i="4" s="1"/>
  <c r="J234" i="4" s="1"/>
  <c r="J235" i="4" s="1"/>
  <c r="J236" i="4" s="1"/>
  <c r="J237" i="4" s="1"/>
  <c r="J238" i="4" s="1"/>
  <c r="C14" i="23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239" i="4" l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C15" i="23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254" i="4" l="1"/>
  <c r="J255" i="4" s="1"/>
  <c r="J256" i="4" s="1"/>
  <c r="J257" i="4" s="1"/>
  <c r="J258" i="4" s="1"/>
  <c r="J259" i="4" s="1"/>
  <c r="J260" i="4" s="1"/>
  <c r="C16" i="23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261" i="4" l="1"/>
  <c r="J262" i="4" s="1"/>
  <c r="J263" i="4" s="1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264" i="4" l="1"/>
  <c r="J265" i="4" s="1"/>
  <c r="J266" i="4" s="1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267" i="4" l="1"/>
  <c r="J268" i="4" s="1"/>
  <c r="J269" i="4" s="1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270" i="4" l="1"/>
  <c r="J271" i="4" s="1"/>
  <c r="J272" i="4" s="1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273" i="4" l="1"/>
  <c r="J274" i="4" s="1"/>
  <c r="J275" i="4" s="1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276" i="4" l="1"/>
  <c r="J277" i="4" s="1"/>
  <c r="J278" i="4" s="1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279" i="4" l="1"/>
  <c r="J280" i="4" s="1"/>
  <c r="J281" i="4" s="1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282" i="4" l="1"/>
  <c r="J283" i="4" s="1"/>
  <c r="J284" i="4" s="1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J285" i="4" l="1"/>
  <c r="J286" i="4" s="1"/>
  <c r="J287" i="4" s="1"/>
  <c r="C13" i="5"/>
  <c r="C17" i="23"/>
  <c r="H96" i="23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J288" i="4" l="1"/>
  <c r="J289" i="4" s="1"/>
  <c r="J290" i="4" s="1"/>
  <c r="C14" i="5"/>
  <c r="H94" i="5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J291" i="4" l="1"/>
  <c r="J292" i="4" s="1"/>
  <c r="J293" i="4" s="1"/>
  <c r="C15" i="5"/>
  <c r="H98" i="23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J294" i="4" l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J746" i="4" s="1"/>
  <c r="J747" i="4" s="1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J820" i="4" s="1"/>
  <c r="J821" i="4" s="1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J894" i="4" s="1"/>
  <c r="J895" i="4" s="1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J968" i="4" s="1"/>
  <c r="J969" i="4" s="1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J1042" i="4" s="1"/>
  <c r="J1043" i="4" s="1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J1116" i="4" s="1"/>
  <c r="J1117" i="4" s="1"/>
  <c r="J1118" i="4" s="1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J1191" i="4" s="1"/>
  <c r="J1192" i="4" s="1"/>
  <c r="J1193" i="4" s="1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J1266" i="4" s="1"/>
  <c r="J1267" i="4" s="1"/>
  <c r="J1268" i="4" s="1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J1341" i="4" s="1"/>
  <c r="J1342" i="4" s="1"/>
  <c r="J1343" i="4" s="1"/>
  <c r="J1344" i="4" s="1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416" i="4" s="1"/>
  <c r="J1417" i="4" s="1"/>
  <c r="J1418" i="4" s="1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J1491" i="4" s="1"/>
  <c r="J1492" i="4" s="1"/>
  <c r="J1493" i="4" s="1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J1512" i="4" s="1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J1530" i="4" s="1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J1548" i="4" s="1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J1566" i="4" s="1"/>
  <c r="J1567" i="4" s="1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J1581" i="4" s="1"/>
  <c r="J1582" i="4" s="1"/>
  <c r="J1583" i="4" s="1"/>
  <c r="J1584" i="4" s="1"/>
  <c r="J1585" i="4" s="1"/>
  <c r="J1586" i="4" s="1"/>
  <c r="J1587" i="4" s="1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99" i="4" s="1"/>
  <c r="J1600" i="4" s="1"/>
  <c r="J1601" i="4" s="1"/>
  <c r="J1602" i="4" s="1"/>
  <c r="J1603" i="4" s="1"/>
  <c r="J1604" i="4" s="1"/>
  <c r="J1605" i="4" s="1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J1617" i="4" s="1"/>
  <c r="J1618" i="4" s="1"/>
  <c r="J1619" i="4" s="1"/>
  <c r="J1620" i="4" s="1"/>
  <c r="J1621" i="4" s="1"/>
  <c r="J1622" i="4" s="1"/>
  <c r="J1623" i="4" s="1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41" i="4" s="1"/>
  <c r="J1642" i="4" s="1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J1656" i="4" s="1"/>
  <c r="J1657" i="4" s="1"/>
  <c r="J1658" i="4" s="1"/>
  <c r="J1659" i="4" s="1"/>
  <c r="J1660" i="4" s="1"/>
  <c r="J1661" i="4" s="1"/>
  <c r="J1662" i="4" s="1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74" i="4" s="1"/>
  <c r="J1675" i="4" s="1"/>
  <c r="J1676" i="4" s="1"/>
  <c r="J1677" i="4" s="1"/>
  <c r="J1678" i="4" s="1"/>
  <c r="J1679" i="4" s="1"/>
  <c r="J1680" i="4" s="1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98" i="4" s="1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J1716" i="4" s="1"/>
  <c r="J1717" i="4" s="1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J1731" i="4" s="1"/>
  <c r="J1732" i="4" s="1"/>
  <c r="J1733" i="4" s="1"/>
  <c r="J1734" i="4" s="1"/>
  <c r="J1735" i="4" s="1"/>
  <c r="J1736" i="4" s="1"/>
  <c r="J1737" i="4" s="1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49" i="4" s="1"/>
  <c r="J1750" i="4" s="1"/>
  <c r="J1751" i="4" s="1"/>
  <c r="J1752" i="4" s="1"/>
  <c r="J1753" i="4" s="1"/>
  <c r="J1754" i="4" s="1"/>
  <c r="J1755" i="4" s="1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67" i="4" s="1"/>
  <c r="J1768" i="4" s="1"/>
  <c r="J1769" i="4" s="1"/>
  <c r="J1770" i="4" s="1"/>
  <c r="J1771" i="4" s="1"/>
  <c r="J1772" i="4" s="1"/>
  <c r="J1773" i="4" s="1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91" i="4" s="1"/>
  <c r="J1792" i="4" s="1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J1806" i="4" s="1"/>
  <c r="J1807" i="4" s="1"/>
  <c r="J1808" i="4" s="1"/>
  <c r="J1809" i="4" s="1"/>
  <c r="J1810" i="4" s="1"/>
  <c r="J1811" i="4" s="1"/>
  <c r="J1812" i="4" s="1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24" i="4" s="1"/>
  <c r="J1825" i="4" s="1"/>
  <c r="J1826" i="4" s="1"/>
  <c r="J1827" i="4" s="1"/>
  <c r="J1828" i="4" s="1"/>
  <c r="J1829" i="4" s="1"/>
  <c r="J1830" i="4" s="1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42" i="4" s="1"/>
  <c r="J1843" i="4" s="1"/>
  <c r="J1844" i="4" s="1"/>
  <c r="J1845" i="4" s="1"/>
  <c r="J1846" i="4" s="1"/>
  <c r="J1847" i="4" s="1"/>
  <c r="J1848" i="4" s="1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66" i="4" s="1"/>
  <c r="J1867" i="4" s="1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J1881" i="4" s="1"/>
  <c r="J1882" i="4" s="1"/>
  <c r="J1883" i="4" s="1"/>
  <c r="J1884" i="4" s="1"/>
  <c r="J1885" i="4" s="1"/>
  <c r="J1886" i="4" s="1"/>
  <c r="J1887" i="4" s="1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99" i="4" s="1"/>
  <c r="J1900" i="4" s="1"/>
  <c r="J1901" i="4" s="1"/>
  <c r="J1902" i="4" s="1"/>
  <c r="J1903" i="4" s="1"/>
  <c r="J1904" i="4" s="1"/>
  <c r="J1905" i="4" s="1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917" i="4" s="1"/>
  <c r="J1918" i="4" s="1"/>
  <c r="J1919" i="4" s="1"/>
  <c r="J1920" i="4" s="1"/>
  <c r="J1921" i="4" s="1"/>
  <c r="J1922" i="4" s="1"/>
  <c r="J1923" i="4" s="1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41" i="4" s="1"/>
  <c r="J1942" i="4" s="1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J1956" i="4" s="1"/>
  <c r="J1957" i="4" s="1"/>
  <c r="J1958" i="4" s="1"/>
  <c r="J1959" i="4" s="1"/>
  <c r="J1960" i="4" s="1"/>
  <c r="J1961" i="4" s="1"/>
  <c r="J1962" i="4" s="1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74" i="4" s="1"/>
  <c r="J1975" i="4" s="1"/>
  <c r="J1976" i="4" s="1"/>
  <c r="J1977" i="4" s="1"/>
  <c r="J1978" i="4" s="1"/>
  <c r="J1979" i="4" s="1"/>
  <c r="J1980" i="4" s="1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98" i="4" s="1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J2016" i="4" s="1"/>
  <c r="J2017" i="4" s="1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J2031" i="4" s="1"/>
  <c r="J2032" i="4" s="1"/>
  <c r="J2033" i="4" s="1"/>
  <c r="J2034" i="4" s="1"/>
  <c r="J2035" i="4" s="1"/>
  <c r="J2036" i="4" s="1"/>
  <c r="J2037" i="4" s="1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49" i="4" s="1"/>
  <c r="J2050" i="4" s="1"/>
  <c r="J2051" i="4" s="1"/>
  <c r="J2052" i="4" s="1"/>
  <c r="J2053" i="4" s="1"/>
  <c r="J2054" i="4" s="1"/>
  <c r="J2055" i="4" s="1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67" i="4" s="1"/>
  <c r="J2068" i="4" s="1"/>
  <c r="J2069" i="4" s="1"/>
  <c r="J2070" i="4" s="1"/>
  <c r="J2071" i="4" s="1"/>
  <c r="J2072" i="4" s="1"/>
  <c r="J2073" i="4" s="1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91" i="4" s="1"/>
  <c r="J2092" i="4" s="1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J2106" i="4" s="1"/>
  <c r="J2107" i="4" s="1"/>
  <c r="J2108" i="4" s="1"/>
  <c r="J2109" i="4" s="1"/>
  <c r="J2110" i="4" s="1"/>
  <c r="J2111" i="4" s="1"/>
  <c r="J2112" i="4" s="1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24" i="4" s="1"/>
  <c r="J2125" i="4" s="1"/>
  <c r="J2126" i="4" s="1"/>
  <c r="J2127" i="4" s="1"/>
  <c r="J2128" i="4" s="1"/>
  <c r="J2129" i="4" s="1"/>
  <c r="J2130" i="4" s="1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42" i="4" s="1"/>
  <c r="J2143" i="4" s="1"/>
  <c r="J2144" i="4" s="1"/>
  <c r="J2145" i="4" s="1"/>
  <c r="J2146" i="4" s="1"/>
  <c r="J2147" i="4" s="1"/>
  <c r="J2148" i="4" s="1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66" i="4" s="1"/>
  <c r="J2167" i="4" s="1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J2181" i="4" s="1"/>
  <c r="J2182" i="4" s="1"/>
  <c r="J2183" i="4" s="1"/>
  <c r="J2184" i="4" s="1"/>
  <c r="J2185" i="4" s="1"/>
  <c r="J2186" i="4" s="1"/>
  <c r="J2187" i="4" s="1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99" i="4" s="1"/>
  <c r="J2200" i="4" s="1"/>
  <c r="J2201" i="4" s="1"/>
  <c r="J2202" i="4" s="1"/>
  <c r="J2203" i="4" s="1"/>
  <c r="J2204" i="4" s="1"/>
  <c r="J2205" i="4" s="1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217" i="4" s="1"/>
  <c r="J2218" i="4" s="1"/>
  <c r="J2219" i="4" s="1"/>
  <c r="J2220" i="4" s="1"/>
  <c r="J2221" i="4" s="1"/>
  <c r="J2222" i="4" s="1"/>
  <c r="J2223" i="4" s="1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41" i="4" s="1"/>
  <c r="J2242" i="4" s="1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J2292" i="4" s="1"/>
  <c r="J2293" i="4" s="1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J2343" i="4" s="1"/>
  <c r="J2344" i="4" s="1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J2394" i="4" s="1"/>
  <c r="J2395" i="4" s="1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J2445" i="4" s="1"/>
  <c r="J2446" i="4" s="1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J2496" i="4" s="1"/>
  <c r="J2497" i="4" s="1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J2548" i="4" s="1"/>
  <c r="J2549" i="4" s="1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J2600" i="4" s="1"/>
  <c r="J2601" i="4" s="1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J2652" i="4" s="1"/>
  <c r="J2653" i="4" s="1"/>
  <c r="J2654" i="4" s="1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704" i="4" s="1"/>
  <c r="J2705" i="4" s="1"/>
  <c r="J2706" i="4" s="1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J2756" i="4" s="1"/>
  <c r="J2757" i="4" s="1"/>
  <c r="J2758" i="4" s="1"/>
  <c r="J2759" i="4" s="1"/>
  <c r="J2760" i="4" s="1"/>
  <c r="J2761" i="4" s="1"/>
  <c r="J2762" i="4" s="1"/>
  <c r="J2763" i="4" s="1"/>
  <c r="J2764" i="4" s="1"/>
  <c r="J2765" i="4" s="1"/>
  <c r="J2766" i="4" s="1"/>
  <c r="J2767" i="4" s="1"/>
  <c r="J2768" i="4" s="1"/>
  <c r="J2769" i="4" s="1"/>
  <c r="J2770" i="4" s="1"/>
  <c r="J2771" i="4" s="1"/>
  <c r="J2772" i="4" s="1"/>
  <c r="J2773" i="4" s="1"/>
  <c r="J2774" i="4" s="1"/>
  <c r="J2775" i="4" s="1"/>
  <c r="J2776" i="4" s="1"/>
  <c r="J2777" i="4" s="1"/>
  <c r="J2778" i="4" s="1"/>
  <c r="J2779" i="4" s="1"/>
  <c r="J2780" i="4" s="1"/>
  <c r="J2781" i="4" s="1"/>
  <c r="J2782" i="4" s="1"/>
  <c r="J2783" i="4" s="1"/>
  <c r="J2784" i="4" s="1"/>
  <c r="J2785" i="4" s="1"/>
  <c r="J2786" i="4" s="1"/>
  <c r="J2787" i="4" s="1"/>
  <c r="J2788" i="4" s="1"/>
  <c r="J2789" i="4" s="1"/>
  <c r="J2790" i="4" s="1"/>
  <c r="J2791" i="4" s="1"/>
  <c r="J2792" i="4" s="1"/>
  <c r="J2793" i="4" s="1"/>
  <c r="J2794" i="4" s="1"/>
  <c r="J2795" i="4" s="1"/>
  <c r="J2796" i="4" s="1"/>
  <c r="J2797" i="4" s="1"/>
  <c r="J2798" i="4" s="1"/>
  <c r="J2799" i="4" s="1"/>
  <c r="J2800" i="4" s="1"/>
  <c r="J2801" i="4" s="1"/>
  <c r="J2802" i="4" s="1"/>
  <c r="J2803" i="4" s="1"/>
  <c r="J2804" i="4" s="1"/>
  <c r="J2805" i="4" s="1"/>
  <c r="J2806" i="4" s="1"/>
  <c r="J2807" i="4" s="1"/>
  <c r="J2808" i="4" s="1"/>
  <c r="J2809" i="4" s="1"/>
  <c r="J2810" i="4" s="1"/>
  <c r="J2811" i="4" s="1"/>
  <c r="J2812" i="4" s="1"/>
  <c r="J2813" i="4" s="1"/>
  <c r="J2814" i="4" s="1"/>
  <c r="J2815" i="4" s="1"/>
  <c r="J2816" i="4" s="1"/>
  <c r="J2817" i="4" s="1"/>
  <c r="J2818" i="4" s="1"/>
  <c r="J2819" i="4" s="1"/>
  <c r="J2820" i="4" s="1"/>
  <c r="J2821" i="4" s="1"/>
  <c r="J2822" i="4" s="1"/>
  <c r="J2823" i="4" s="1"/>
  <c r="J2824" i="4" s="1"/>
  <c r="J2825" i="4" s="1"/>
  <c r="J2826" i="4" s="1"/>
  <c r="J2827" i="4" s="1"/>
  <c r="J2828" i="4" s="1"/>
  <c r="J2829" i="4" s="1"/>
  <c r="J2830" i="4" s="1"/>
  <c r="J2831" i="4" s="1"/>
  <c r="J2832" i="4" s="1"/>
  <c r="J2833" i="4" s="1"/>
  <c r="J2834" i="4" s="1"/>
  <c r="J2835" i="4" s="1"/>
  <c r="J2836" i="4" s="1"/>
  <c r="J2837" i="4" s="1"/>
  <c r="J2838" i="4" s="1"/>
  <c r="J2839" i="4" s="1"/>
  <c r="J2840" i="4" s="1"/>
  <c r="J2841" i="4" s="1"/>
  <c r="J2842" i="4" s="1"/>
  <c r="J2843" i="4" s="1"/>
  <c r="J2844" i="4" s="1"/>
  <c r="J2845" i="4" s="1"/>
  <c r="J2846" i="4" s="1"/>
  <c r="J2847" i="4" s="1"/>
  <c r="J2848" i="4" s="1"/>
  <c r="J2849" i="4" s="1"/>
  <c r="J2850" i="4" s="1"/>
  <c r="J2851" i="4" s="1"/>
  <c r="J2852" i="4" s="1"/>
  <c r="J2853" i="4" s="1"/>
  <c r="J2854" i="4" s="1"/>
  <c r="J2855" i="4" s="1"/>
  <c r="J2856" i="4" s="1"/>
  <c r="J2857" i="4" s="1"/>
  <c r="J2858" i="4" s="1"/>
  <c r="J2859" i="4" s="1"/>
  <c r="J2860" i="4" s="1"/>
  <c r="J2861" i="4" s="1"/>
  <c r="J2862" i="4" s="1"/>
  <c r="J2863" i="4" s="1"/>
  <c r="J2864" i="4" s="1"/>
  <c r="J2865" i="4" s="1"/>
  <c r="J2866" i="4" s="1"/>
  <c r="J2867" i="4" s="1"/>
  <c r="J2868" i="4" s="1"/>
  <c r="J2869" i="4" s="1"/>
  <c r="J2870" i="4" s="1"/>
  <c r="J2871" i="4" s="1"/>
  <c r="J2872" i="4" s="1"/>
  <c r="J2873" i="4" s="1"/>
  <c r="J2874" i="4" s="1"/>
  <c r="J2875" i="4" s="1"/>
  <c r="J2876" i="4" s="1"/>
  <c r="J2877" i="4" s="1"/>
  <c r="J2878" i="4" s="1"/>
  <c r="J2879" i="4" s="1"/>
  <c r="J2880" i="4" s="1"/>
  <c r="J2881" i="4" s="1"/>
  <c r="J2882" i="4" s="1"/>
  <c r="J2883" i="4" s="1"/>
  <c r="J2884" i="4" s="1"/>
  <c r="J2885" i="4" s="1"/>
  <c r="J2886" i="4" s="1"/>
  <c r="J2887" i="4" s="1"/>
  <c r="J2888" i="4" s="1"/>
  <c r="J2889" i="4" s="1"/>
  <c r="J2890" i="4" s="1"/>
  <c r="J2891" i="4" s="1"/>
  <c r="J2892" i="4" s="1"/>
  <c r="J2893" i="4" s="1"/>
  <c r="J2894" i="4" s="1"/>
  <c r="J2895" i="4" s="1"/>
  <c r="J2896" i="4" s="1"/>
  <c r="J2897" i="4" s="1"/>
  <c r="J2898" i="4" s="1"/>
  <c r="J2899" i="4" s="1"/>
  <c r="J2900" i="4" s="1"/>
  <c r="J2901" i="4" s="1"/>
  <c r="J2902" i="4" s="1"/>
  <c r="J2903" i="4" s="1"/>
  <c r="J2904" i="4" s="1"/>
  <c r="J2905" i="4" s="1"/>
  <c r="J2906" i="4" s="1"/>
  <c r="J2907" i="4" s="1"/>
  <c r="J2908" i="4" s="1"/>
  <c r="J2909" i="4" s="1"/>
  <c r="J2910" i="4" s="1"/>
  <c r="J2911" i="4" s="1"/>
  <c r="J2912" i="4" s="1"/>
  <c r="J2913" i="4" s="1"/>
  <c r="J2914" i="4" s="1"/>
  <c r="J2915" i="4" s="1"/>
  <c r="J2916" i="4" s="1"/>
  <c r="J2917" i="4" s="1"/>
  <c r="J2918" i="4" s="1"/>
  <c r="J2919" i="4" s="1"/>
  <c r="J2920" i="4" s="1"/>
  <c r="J2921" i="4" s="1"/>
  <c r="J2922" i="4" s="1"/>
  <c r="J2923" i="4" s="1"/>
  <c r="J2924" i="4" s="1"/>
  <c r="J2925" i="4" s="1"/>
  <c r="J2926" i="4" s="1"/>
  <c r="J2927" i="4" s="1"/>
  <c r="J2928" i="4" s="1"/>
  <c r="J2929" i="4" s="1"/>
  <c r="J2930" i="4" s="1"/>
  <c r="J2931" i="4" s="1"/>
  <c r="J2932" i="4" s="1"/>
  <c r="J2933" i="4" s="1"/>
  <c r="J2934" i="4" s="1"/>
  <c r="J2935" i="4" s="1"/>
  <c r="J2936" i="4" s="1"/>
  <c r="J2937" i="4" s="1"/>
  <c r="J2938" i="4" s="1"/>
  <c r="J2939" i="4" s="1"/>
  <c r="J2940" i="4" s="1"/>
  <c r="J2941" i="4" s="1"/>
  <c r="J2942" i="4" s="1"/>
  <c r="J2943" i="4" s="1"/>
  <c r="J2944" i="4" s="1"/>
  <c r="J2945" i="4" s="1"/>
  <c r="J2946" i="4" s="1"/>
  <c r="J2947" i="4" s="1"/>
  <c r="J2948" i="4" s="1"/>
  <c r="J2949" i="4" s="1"/>
  <c r="J2950" i="4" s="1"/>
  <c r="J2951" i="4" s="1"/>
  <c r="J2952" i="4" s="1"/>
  <c r="J2953" i="4" s="1"/>
  <c r="J2954" i="4" s="1"/>
  <c r="J2955" i="4" s="1"/>
  <c r="J2956" i="4" s="1"/>
  <c r="J2957" i="4" s="1"/>
  <c r="J2958" i="4" s="1"/>
  <c r="J2959" i="4" s="1"/>
  <c r="J2960" i="4" s="1"/>
  <c r="J2961" i="4" s="1"/>
  <c r="J2962" i="4" s="1"/>
  <c r="J2963" i="4" s="1"/>
  <c r="J2964" i="4" s="1"/>
  <c r="J2965" i="4" s="1"/>
  <c r="J2966" i="4" s="1"/>
  <c r="J2967" i="4" s="1"/>
  <c r="J2968" i="4" s="1"/>
  <c r="J2969" i="4" s="1"/>
  <c r="J2970" i="4" s="1"/>
  <c r="J2971" i="4" s="1"/>
  <c r="J2972" i="4" s="1"/>
  <c r="J2973" i="4" s="1"/>
  <c r="J2974" i="4" s="1"/>
  <c r="J2975" i="4" s="1"/>
  <c r="J2976" i="4" s="1"/>
  <c r="J2977" i="4" s="1"/>
  <c r="J2978" i="4" s="1"/>
  <c r="J2979" i="4" s="1"/>
  <c r="J2980" i="4" s="1"/>
  <c r="J2981" i="4" s="1"/>
  <c r="J2982" i="4" s="1"/>
  <c r="J2983" i="4" s="1"/>
  <c r="J2984" i="4" s="1"/>
  <c r="J2985" i="4" s="1"/>
  <c r="J2986" i="4" s="1"/>
  <c r="J2987" i="4" s="1"/>
  <c r="J2988" i="4" s="1"/>
  <c r="J2989" i="4" s="1"/>
  <c r="J2990" i="4" s="1"/>
  <c r="J2991" i="4" s="1"/>
  <c r="J2992" i="4" s="1"/>
  <c r="J2993" i="4" s="1"/>
  <c r="J2994" i="4" s="1"/>
  <c r="J2995" i="4" s="1"/>
  <c r="J2996" i="4" s="1"/>
  <c r="J2997" i="4" s="1"/>
  <c r="J2998" i="4" s="1"/>
  <c r="J2999" i="4" s="1"/>
  <c r="J3000" i="4" s="1"/>
  <c r="J3001" i="4" s="1"/>
  <c r="J3002" i="4" s="1"/>
  <c r="J3003" i="4" s="1"/>
  <c r="J3004" i="4" s="1"/>
  <c r="J3005" i="4" s="1"/>
  <c r="J3006" i="4" s="1"/>
  <c r="C16" i="5"/>
  <c r="D45" i="9"/>
  <c r="D45" i="29"/>
  <c r="F45" i="29" s="1"/>
  <c r="D39" i="8"/>
  <c r="D26" i="8"/>
  <c r="D32" i="8"/>
  <c r="D30" i="8"/>
  <c r="D29" i="8"/>
  <c r="D27" i="8"/>
  <c r="D28" i="8"/>
  <c r="D24" i="8"/>
  <c r="D25" i="8"/>
  <c r="D31" i="8"/>
  <c r="D86" i="9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87" i="9"/>
  <c r="D74" i="9"/>
  <c r="D75" i="9"/>
  <c r="D76" i="9"/>
  <c r="D63" i="9"/>
  <c r="D64" i="9"/>
  <c r="D65" i="9"/>
  <c r="D66" i="9"/>
  <c r="D67" i="9"/>
  <c r="D51" i="9"/>
  <c r="D52" i="9"/>
  <c r="D39" i="9"/>
  <c r="D41" i="9"/>
  <c r="D43" i="9"/>
  <c r="D44" i="9"/>
  <c r="D42" i="9"/>
  <c r="D40" i="9"/>
  <c r="D32" i="9"/>
  <c r="D33" i="9"/>
  <c r="D30" i="9"/>
  <c r="D31" i="9"/>
  <c r="D34" i="9"/>
  <c r="D35" i="9"/>
  <c r="D29" i="9"/>
  <c r="D28" i="9"/>
  <c r="D7" i="9"/>
  <c r="D14" i="9"/>
  <c r="D17" i="9"/>
  <c r="D16" i="9"/>
  <c r="D10" i="9"/>
  <c r="D15" i="9"/>
  <c r="D13" i="9"/>
  <c r="D11" i="9"/>
  <c r="D9" i="9"/>
  <c r="D12" i="9"/>
  <c r="D18" i="9"/>
  <c r="D8" i="9"/>
  <c r="D37" i="8"/>
  <c r="D38" i="8"/>
  <c r="D23" i="8"/>
  <c r="D12" i="8"/>
  <c r="D14" i="8"/>
  <c r="D17" i="8"/>
  <c r="D13" i="8"/>
  <c r="D15" i="8"/>
  <c r="D16" i="8"/>
  <c r="D7" i="8"/>
  <c r="D8" i="8"/>
  <c r="D6" i="8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H97" i="5" l="1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H98" i="5" l="1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F84" i="29"/>
  <c r="D84" i="29"/>
  <c r="F49" i="29"/>
  <c r="F61" i="29" s="1"/>
  <c r="D89" i="9" l="1"/>
  <c r="D89" i="29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88" i="9"/>
  <c r="D29" i="35"/>
  <c r="H100" i="5" l="1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F103" i="5" l="1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B105" i="5" l="1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H104" i="5" l="1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H105" i="5" l="1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H106" i="5" l="1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G108" i="5" l="1"/>
  <c r="B109" i="5"/>
  <c r="C108" i="5"/>
  <c r="E108" i="5"/>
  <c r="F108" i="5"/>
  <c r="H108" i="5" s="1"/>
  <c r="D108" i="5"/>
  <c r="H107" i="5"/>
  <c r="H109" i="23"/>
  <c r="E110" i="23"/>
  <c r="D110" i="23"/>
  <c r="G110" i="23"/>
  <c r="C110" i="23"/>
  <c r="F110" i="23"/>
  <c r="B111" i="23"/>
  <c r="D109" i="5" l="1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H109" i="5" l="1"/>
  <c r="G110" i="5"/>
  <c r="E110" i="5"/>
  <c r="C110" i="5"/>
  <c r="D110" i="5"/>
  <c r="F110" i="5"/>
  <c r="H110" i="5" s="1"/>
  <c r="B111" i="5"/>
  <c r="H111" i="23"/>
  <c r="G112" i="23"/>
  <c r="C112" i="23"/>
  <c r="F112" i="23"/>
  <c r="E112" i="23"/>
  <c r="D112" i="23"/>
  <c r="B113" i="23"/>
  <c r="F111" i="5" l="1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G112" i="5" l="1"/>
  <c r="B113" i="5"/>
  <c r="C112" i="5"/>
  <c r="E112" i="5"/>
  <c r="F112" i="5"/>
  <c r="H112" i="5" s="1"/>
  <c r="D112" i="5"/>
  <c r="H111" i="5"/>
  <c r="E114" i="23"/>
  <c r="D114" i="23"/>
  <c r="G114" i="23"/>
  <c r="C114" i="23"/>
  <c r="F114" i="23"/>
  <c r="H113" i="23"/>
  <c r="B115" i="23"/>
  <c r="D113" i="5" l="1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B115" i="5" l="1"/>
  <c r="G114" i="5"/>
  <c r="E114" i="5"/>
  <c r="C114" i="5"/>
  <c r="D114" i="5"/>
  <c r="F114" i="5"/>
  <c r="H113" i="5"/>
  <c r="H115" i="23"/>
  <c r="G116" i="23"/>
  <c r="C116" i="23"/>
  <c r="F116" i="23"/>
  <c r="E116" i="23"/>
  <c r="D116" i="23"/>
  <c r="B117" i="23"/>
  <c r="H114" i="5" l="1"/>
  <c r="F115" i="5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G116" i="5" l="1"/>
  <c r="B117" i="5"/>
  <c r="C116" i="5"/>
  <c r="E116" i="5"/>
  <c r="F116" i="5"/>
  <c r="D116" i="5"/>
  <c r="H115" i="5"/>
  <c r="E118" i="23"/>
  <c r="D118" i="23"/>
  <c r="G118" i="23"/>
  <c r="C118" i="23"/>
  <c r="F118" i="23"/>
  <c r="H117" i="23"/>
  <c r="B119" i="23"/>
  <c r="H116" i="5" l="1"/>
  <c r="D117" i="5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G118" i="5" l="1"/>
  <c r="E118" i="5"/>
  <c r="C118" i="5"/>
  <c r="D118" i="5"/>
  <c r="F118" i="5"/>
  <c r="B119" i="5"/>
  <c r="H117" i="5"/>
  <c r="H119" i="23"/>
  <c r="G120" i="23"/>
  <c r="C120" i="23"/>
  <c r="F120" i="23"/>
  <c r="E120" i="23"/>
  <c r="D120" i="23"/>
  <c r="B121" i="23"/>
  <c r="H118" i="5" l="1"/>
  <c r="F119" i="5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G120" i="5" l="1"/>
  <c r="B121" i="5"/>
  <c r="C120" i="5"/>
  <c r="E120" i="5"/>
  <c r="F120" i="5"/>
  <c r="D120" i="5"/>
  <c r="H119" i="5"/>
  <c r="E122" i="23"/>
  <c r="D122" i="23"/>
  <c r="G122" i="23"/>
  <c r="C122" i="23"/>
  <c r="F122" i="23"/>
  <c r="H121" i="23"/>
  <c r="B123" i="23"/>
  <c r="H120" i="5" l="1"/>
  <c r="D121" i="5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H121" i="5" l="1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H122" i="5" l="1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G124" i="5" l="1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H124" i="5" l="1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G126" i="5" l="1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H126" i="5" l="1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G128" i="5" l="1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H128" i="5" l="1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G130" i="5" l="1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H130" i="5" l="1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D132" i="5" l="1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H132" i="5" l="1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H133" i="5" l="1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H134" i="5" l="1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C136" i="5" l="1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H136" i="5" l="1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H137" i="5" l="1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H138" i="5" l="1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E140" i="5" l="1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H140" i="5" l="1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H141" i="5" l="1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H142" i="5" l="1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H143" i="5" l="1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H144" i="5" l="1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H145" i="5" l="1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H146" i="5" l="1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H147" i="5" l="1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G149" i="5" l="1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H149" i="5" l="1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H150" i="5" l="1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H151" i="5" l="1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G153" i="5" l="1"/>
  <c r="B154" i="5"/>
  <c r="C153" i="5"/>
  <c r="E153" i="5"/>
  <c r="F153" i="5"/>
  <c r="H153" i="5" s="1"/>
  <c r="D153" i="5"/>
  <c r="H152" i="5"/>
  <c r="H154" i="23"/>
  <c r="D155" i="23"/>
  <c r="G155" i="23"/>
  <c r="C155" i="23"/>
  <c r="E155" i="23"/>
  <c r="F155" i="23"/>
  <c r="B156" i="23"/>
  <c r="D154" i="5" l="1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H154" i="5" l="1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F156" i="5" l="1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G157" i="5" l="1"/>
  <c r="B158" i="5"/>
  <c r="C157" i="5"/>
  <c r="E157" i="5"/>
  <c r="F157" i="5"/>
  <c r="D157" i="5"/>
  <c r="H156" i="5"/>
  <c r="D159" i="23"/>
  <c r="G159" i="23"/>
  <c r="C159" i="23"/>
  <c r="F159" i="23"/>
  <c r="E159" i="23"/>
  <c r="H158" i="23"/>
  <c r="B160" i="23"/>
  <c r="H157" i="5" l="1"/>
  <c r="E158" i="5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H158" i="5" l="1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H159" i="5" l="1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H160" i="5" l="1"/>
  <c r="G161" i="5"/>
  <c r="B162" i="5"/>
  <c r="C161" i="5"/>
  <c r="E161" i="5"/>
  <c r="F161" i="5"/>
  <c r="H161" i="5" s="1"/>
  <c r="D161" i="5"/>
  <c r="H162" i="23"/>
  <c r="D163" i="23"/>
  <c r="G163" i="23"/>
  <c r="C163" i="23"/>
  <c r="E163" i="23"/>
  <c r="F163" i="23"/>
  <c r="B164" i="23"/>
  <c r="D162" i="5" l="1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H162" i="5" l="1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H163" i="5" l="1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H164" i="5" l="1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D166" i="5" l="1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H166" i="5" l="1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H167" i="5" l="1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H168" i="5" l="1"/>
  <c r="G169" i="5"/>
  <c r="B170" i="5"/>
  <c r="C169" i="5"/>
  <c r="E169" i="5"/>
  <c r="F169" i="5"/>
  <c r="H169" i="5" s="1"/>
  <c r="D169" i="5"/>
  <c r="H170" i="23"/>
  <c r="D171" i="23"/>
  <c r="G171" i="23"/>
  <c r="C171" i="23"/>
  <c r="E171" i="23"/>
  <c r="F171" i="23"/>
  <c r="B172" i="23"/>
  <c r="D170" i="5" l="1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H170" i="5" l="1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H171" i="5" l="1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G173" i="5" l="1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H173" i="5" l="1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B176" i="5" l="1"/>
  <c r="G175" i="5"/>
  <c r="E175" i="5"/>
  <c r="C175" i="5"/>
  <c r="D175" i="5"/>
  <c r="F175" i="5"/>
  <c r="H174" i="5"/>
  <c r="H176" i="23"/>
  <c r="F177" i="23"/>
  <c r="E177" i="23"/>
  <c r="G177" i="23"/>
  <c r="D177" i="23"/>
  <c r="C177" i="23"/>
  <c r="B178" i="23"/>
  <c r="H175" i="5" l="1"/>
  <c r="B177" i="5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H176" i="5" l="1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H177" i="5" l="1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G179" i="5" l="1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H179" i="5" l="1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H180" i="5" l="1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H181" i="5" l="1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G183" i="5" l="1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H183" i="5" l="1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H184" i="5" l="1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E186" i="5" l="1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H186" i="5" l="1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C188" i="5" l="1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B190" i="5" l="1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H189" i="5" l="1"/>
  <c r="B191" i="5"/>
  <c r="G190" i="5"/>
  <c r="E190" i="5"/>
  <c r="C190" i="5"/>
  <c r="D190" i="5"/>
  <c r="F190" i="5"/>
  <c r="H190" i="5" s="1"/>
  <c r="H191" i="23"/>
  <c r="G192" i="23"/>
  <c r="C192" i="23"/>
  <c r="F192" i="23"/>
  <c r="E192" i="23"/>
  <c r="D192" i="23"/>
  <c r="B193" i="23"/>
  <c r="D191" i="5" l="1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C192" i="5" l="1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D193" i="5" l="1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H193" i="5" l="1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F195" i="5" l="1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C196" i="5" l="1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H196" i="5" l="1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H197" i="5" l="1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F199" i="5" l="1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G200" i="5" l="1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H200" i="5" l="1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H201" i="5" l="1"/>
  <c r="B203" i="5"/>
  <c r="G202" i="5"/>
  <c r="E202" i="5"/>
  <c r="C202" i="5"/>
  <c r="D202" i="5"/>
  <c r="F202" i="5"/>
  <c r="H203" i="23"/>
  <c r="G204" i="23"/>
  <c r="C204" i="23"/>
  <c r="F204" i="23"/>
  <c r="E204" i="23"/>
  <c r="D204" i="23"/>
  <c r="B205" i="23"/>
  <c r="H202" i="5" l="1"/>
  <c r="D203" i="5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H203" i="5" l="1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H204" i="5" l="1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H205" i="5" l="1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H206" i="5" l="1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G208" i="5" l="1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H208" i="5" l="1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B211" i="5" l="1"/>
  <c r="D210" i="5"/>
  <c r="G210" i="5"/>
  <c r="E210" i="5"/>
  <c r="F210" i="5"/>
  <c r="C210" i="5"/>
  <c r="H209" i="5"/>
  <c r="H211" i="23"/>
  <c r="H8" i="23" s="1"/>
  <c r="H6" i="23"/>
  <c r="H210" i="5" l="1"/>
  <c r="D211" i="5"/>
  <c r="F211" i="5"/>
  <c r="G211" i="5"/>
  <c r="E211" i="5"/>
  <c r="C211" i="5"/>
  <c r="B212" i="5"/>
  <c r="H5" i="23"/>
  <c r="C212" i="5" l="1"/>
  <c r="G212" i="5"/>
  <c r="D212" i="5"/>
  <c r="B213" i="5"/>
  <c r="F212" i="5"/>
  <c r="E212" i="5"/>
  <c r="H211" i="5"/>
  <c r="D213" i="5" l="1"/>
  <c r="E213" i="5"/>
  <c r="F213" i="5"/>
  <c r="G213" i="5"/>
  <c r="B214" i="5"/>
  <c r="C213" i="5"/>
  <c r="H212" i="5"/>
  <c r="H213" i="5" l="1"/>
  <c r="G214" i="5"/>
  <c r="B215" i="5"/>
  <c r="D214" i="5"/>
  <c r="E214" i="5"/>
  <c r="C214" i="5"/>
  <c r="F214" i="5"/>
  <c r="H214" i="5" l="1"/>
  <c r="F215" i="5"/>
  <c r="D215" i="5"/>
  <c r="E215" i="5"/>
  <c r="G215" i="5"/>
  <c r="B216" i="5"/>
  <c r="C215" i="5"/>
  <c r="H215" i="5" l="1"/>
  <c r="G216" i="5"/>
  <c r="B217" i="5"/>
  <c r="F216" i="5"/>
  <c r="E216" i="5"/>
  <c r="C216" i="5"/>
  <c r="D216" i="5"/>
  <c r="H216" i="5" l="1"/>
  <c r="C217" i="5"/>
  <c r="F217" i="5"/>
  <c r="G217" i="5"/>
  <c r="B218" i="5"/>
  <c r="D217" i="5"/>
  <c r="E217" i="5"/>
  <c r="H217" i="5" l="1"/>
  <c r="G218" i="5"/>
  <c r="E218" i="5"/>
  <c r="C218" i="5"/>
  <c r="D218" i="5"/>
  <c r="F218" i="5"/>
  <c r="B219" i="5"/>
  <c r="H218" i="5" l="1"/>
  <c r="D219" i="5"/>
  <c r="F219" i="5"/>
  <c r="G219" i="5"/>
  <c r="E219" i="5"/>
  <c r="C219" i="5"/>
  <c r="B220" i="5"/>
  <c r="B221" i="5" l="1"/>
  <c r="G220" i="5"/>
  <c r="E220" i="5"/>
  <c r="F220" i="5"/>
  <c r="C220" i="5"/>
  <c r="D220" i="5"/>
  <c r="H219" i="5"/>
  <c r="H220" i="5" l="1"/>
  <c r="D221" i="5"/>
  <c r="F221" i="5"/>
  <c r="G221" i="5"/>
  <c r="B222" i="5"/>
  <c r="C221" i="5"/>
  <c r="E221" i="5"/>
  <c r="H221" i="5" l="1"/>
  <c r="E222" i="5"/>
  <c r="G222" i="5"/>
  <c r="B223" i="5"/>
  <c r="C222" i="5"/>
  <c r="D222" i="5"/>
  <c r="F222" i="5"/>
  <c r="H222" i="5" l="1"/>
  <c r="F223" i="5"/>
  <c r="D223" i="5"/>
  <c r="B224" i="5"/>
  <c r="G223" i="5"/>
  <c r="E223" i="5"/>
  <c r="C223" i="5"/>
  <c r="H223" i="5" l="1"/>
  <c r="B225" i="5"/>
  <c r="F224" i="5"/>
  <c r="E224" i="5"/>
  <c r="C224" i="5"/>
  <c r="G224" i="5"/>
  <c r="D224" i="5"/>
  <c r="H224" i="5" l="1"/>
  <c r="G225" i="5"/>
  <c r="F225" i="5"/>
  <c r="D225" i="5"/>
  <c r="B226" i="5"/>
  <c r="C225" i="5"/>
  <c r="E225" i="5"/>
  <c r="H225" i="5" l="1"/>
  <c r="B227" i="5"/>
  <c r="G226" i="5"/>
  <c r="D226" i="5"/>
  <c r="C226" i="5"/>
  <c r="E226" i="5"/>
  <c r="F226" i="5"/>
  <c r="H226" i="5" l="1"/>
  <c r="F227" i="5"/>
  <c r="D227" i="5"/>
  <c r="E227" i="5"/>
  <c r="G227" i="5"/>
  <c r="B228" i="5"/>
  <c r="C227" i="5"/>
  <c r="H227" i="5" l="1"/>
  <c r="C228" i="5"/>
  <c r="B229" i="5"/>
  <c r="G228" i="5"/>
  <c r="E228" i="5"/>
  <c r="F228" i="5"/>
  <c r="D228" i="5"/>
  <c r="D229" i="5" l="1"/>
  <c r="F229" i="5"/>
  <c r="C229" i="5"/>
  <c r="B230" i="5"/>
  <c r="G229" i="5"/>
  <c r="E229" i="5"/>
  <c r="H228" i="5"/>
  <c r="E230" i="5" l="1"/>
  <c r="G230" i="5"/>
  <c r="D230" i="5"/>
  <c r="B231" i="5"/>
  <c r="C230" i="5"/>
  <c r="F230" i="5"/>
  <c r="H229" i="5"/>
  <c r="H230" i="5" l="1"/>
  <c r="F231" i="5"/>
  <c r="G231" i="5"/>
  <c r="E231" i="5"/>
  <c r="D231" i="5"/>
  <c r="B232" i="5"/>
  <c r="C231" i="5"/>
  <c r="H231" i="5" l="1"/>
  <c r="G232" i="5"/>
  <c r="F232" i="5"/>
  <c r="D232" i="5"/>
  <c r="B233" i="5"/>
  <c r="C232" i="5"/>
  <c r="E232" i="5"/>
  <c r="H232" i="5" l="1"/>
  <c r="G233" i="5"/>
  <c r="F233" i="5"/>
  <c r="D233" i="5"/>
  <c r="B234" i="5"/>
  <c r="C233" i="5"/>
  <c r="E233" i="5"/>
  <c r="H233" i="5" l="1"/>
  <c r="B235" i="5"/>
  <c r="D234" i="5"/>
  <c r="F234" i="5"/>
  <c r="G234" i="5"/>
  <c r="E234" i="5"/>
  <c r="C234" i="5"/>
  <c r="H234" i="5" l="1"/>
  <c r="E235" i="5"/>
  <c r="D235" i="5"/>
  <c r="B236" i="5"/>
  <c r="G235" i="5"/>
  <c r="F235" i="5"/>
  <c r="C235" i="5"/>
  <c r="H235" i="5" l="1"/>
  <c r="C236" i="5"/>
  <c r="E236" i="5"/>
  <c r="F236" i="5"/>
  <c r="B237" i="5"/>
  <c r="G236" i="5"/>
  <c r="D236" i="5"/>
  <c r="H236" i="5" l="1"/>
  <c r="D237" i="5"/>
  <c r="B238" i="5"/>
  <c r="C237" i="5"/>
  <c r="E237" i="5"/>
  <c r="F237" i="5"/>
  <c r="G237" i="5"/>
  <c r="H237" i="5" l="1"/>
  <c r="E238" i="5"/>
  <c r="C238" i="5"/>
  <c r="B239" i="5"/>
  <c r="F238" i="5"/>
  <c r="G238" i="5"/>
  <c r="D238" i="5"/>
  <c r="H238" i="5" l="1"/>
  <c r="F239" i="5"/>
  <c r="D239" i="5"/>
  <c r="B240" i="5"/>
  <c r="G239" i="5"/>
  <c r="E239" i="5"/>
  <c r="C239" i="5"/>
  <c r="B241" i="5" l="1"/>
  <c r="F240" i="5"/>
  <c r="G240" i="5"/>
  <c r="E240" i="5"/>
  <c r="C240" i="5"/>
  <c r="D240" i="5"/>
  <c r="H239" i="5"/>
  <c r="H240" i="5" l="1"/>
  <c r="D241" i="5"/>
  <c r="E241" i="5"/>
  <c r="F241" i="5"/>
  <c r="C241" i="5"/>
  <c r="B242" i="5"/>
  <c r="G241" i="5"/>
  <c r="H241" i="5" l="1"/>
  <c r="B243" i="5"/>
  <c r="C242" i="5"/>
  <c r="G242" i="5"/>
  <c r="E242" i="5"/>
  <c r="D242" i="5"/>
  <c r="F242" i="5"/>
  <c r="H242" i="5" l="1"/>
  <c r="B244" i="5"/>
  <c r="C243" i="5"/>
  <c r="D243" i="5"/>
  <c r="F243" i="5"/>
  <c r="G243" i="5"/>
  <c r="E243" i="5"/>
  <c r="H243" i="5" l="1"/>
  <c r="C244" i="5"/>
  <c r="B245" i="5"/>
  <c r="F244" i="5"/>
  <c r="D244" i="5"/>
  <c r="E244" i="5"/>
  <c r="G244" i="5"/>
  <c r="H244" i="5" l="1"/>
  <c r="D245" i="5"/>
  <c r="F245" i="5"/>
  <c r="G245" i="5"/>
  <c r="B246" i="5"/>
  <c r="C245" i="5"/>
  <c r="E245" i="5"/>
  <c r="G246" i="5" l="1"/>
  <c r="B247" i="5"/>
  <c r="C246" i="5"/>
  <c r="D246" i="5"/>
  <c r="F246" i="5"/>
  <c r="E246" i="5"/>
  <c r="H245" i="5"/>
  <c r="H246" i="5" l="1"/>
  <c r="F247" i="5"/>
  <c r="D247" i="5"/>
  <c r="E247" i="5"/>
  <c r="G247" i="5"/>
  <c r="B248" i="5"/>
  <c r="C247" i="5"/>
  <c r="G248" i="5" l="1"/>
  <c r="B249" i="5"/>
  <c r="F248" i="5"/>
  <c r="E248" i="5"/>
  <c r="C248" i="5"/>
  <c r="D248" i="5"/>
  <c r="H247" i="5"/>
  <c r="H248" i="5" l="1"/>
  <c r="C249" i="5"/>
  <c r="E249" i="5"/>
  <c r="F249" i="5"/>
  <c r="G249" i="5"/>
  <c r="B250" i="5"/>
  <c r="D249" i="5"/>
  <c r="H249" i="5" l="1"/>
  <c r="G250" i="5"/>
  <c r="E250" i="5"/>
  <c r="C250" i="5"/>
  <c r="D250" i="5"/>
  <c r="F250" i="5"/>
  <c r="B251" i="5"/>
  <c r="B252" i="5" l="1"/>
  <c r="D251" i="5"/>
  <c r="F251" i="5"/>
  <c r="G251" i="5"/>
  <c r="E251" i="5"/>
  <c r="C251" i="5"/>
  <c r="H250" i="5"/>
  <c r="H251" i="5" l="1"/>
  <c r="C252" i="5"/>
  <c r="B253" i="5"/>
  <c r="G252" i="5"/>
  <c r="D252" i="5"/>
  <c r="E252" i="5"/>
  <c r="F252" i="5"/>
  <c r="H252" i="5" l="1"/>
  <c r="D253" i="5"/>
  <c r="F253" i="5"/>
  <c r="G253" i="5"/>
  <c r="E253" i="5"/>
  <c r="B254" i="5"/>
  <c r="C253" i="5"/>
  <c r="H253" i="5" l="1"/>
  <c r="G254" i="5"/>
  <c r="B255" i="5"/>
  <c r="C254" i="5"/>
  <c r="D254" i="5"/>
  <c r="F254" i="5"/>
  <c r="E254" i="5"/>
  <c r="H254" i="5" l="1"/>
  <c r="F255" i="5"/>
  <c r="D255" i="5"/>
  <c r="B256" i="5"/>
  <c r="G255" i="5"/>
  <c r="E255" i="5"/>
  <c r="C255" i="5"/>
  <c r="H255" i="5" l="1"/>
  <c r="G256" i="5"/>
  <c r="B257" i="5"/>
  <c r="F256" i="5"/>
  <c r="E256" i="5"/>
  <c r="C256" i="5"/>
  <c r="D256" i="5"/>
  <c r="H256" i="5" l="1"/>
  <c r="G257" i="5"/>
  <c r="B258" i="5"/>
  <c r="C257" i="5"/>
  <c r="E257" i="5"/>
  <c r="F257" i="5"/>
  <c r="D257" i="5"/>
  <c r="H257" i="5" l="1"/>
  <c r="B259" i="5"/>
  <c r="G258" i="5"/>
  <c r="D258" i="5"/>
  <c r="C258" i="5"/>
  <c r="E258" i="5"/>
  <c r="F258" i="5"/>
  <c r="H258" i="5" l="1"/>
  <c r="F259" i="5"/>
  <c r="D259" i="5"/>
  <c r="E259" i="5"/>
  <c r="C259" i="5"/>
  <c r="G259" i="5"/>
  <c r="B260" i="5"/>
  <c r="C260" i="5" l="1"/>
  <c r="B261" i="5"/>
  <c r="G260" i="5"/>
  <c r="E260" i="5"/>
  <c r="F260" i="5"/>
  <c r="D260" i="5"/>
  <c r="H259" i="5"/>
  <c r="D261" i="5" l="1"/>
  <c r="F261" i="5"/>
  <c r="C261" i="5"/>
  <c r="B262" i="5"/>
  <c r="G261" i="5"/>
  <c r="E261" i="5"/>
  <c r="H260" i="5"/>
  <c r="H261" i="5" l="1"/>
  <c r="G262" i="5"/>
  <c r="D262" i="5"/>
  <c r="C262" i="5"/>
  <c r="B263" i="5"/>
  <c r="F262" i="5"/>
  <c r="E262" i="5"/>
  <c r="H262" i="5" l="1"/>
  <c r="F263" i="5"/>
  <c r="D263" i="5"/>
  <c r="E263" i="5"/>
  <c r="G263" i="5"/>
  <c r="B264" i="5"/>
  <c r="C263" i="5"/>
  <c r="G264" i="5" l="1"/>
  <c r="B265" i="5"/>
  <c r="F264" i="5"/>
  <c r="E264" i="5"/>
  <c r="C264" i="5"/>
  <c r="D264" i="5"/>
  <c r="H263" i="5"/>
  <c r="H264" i="5" l="1"/>
  <c r="G265" i="5"/>
  <c r="F265" i="5"/>
  <c r="C265" i="5"/>
  <c r="B266" i="5"/>
  <c r="D265" i="5"/>
  <c r="E265" i="5"/>
  <c r="H265" i="5" l="1"/>
  <c r="F266" i="5"/>
  <c r="B267" i="5"/>
  <c r="G266" i="5"/>
  <c r="E266" i="5"/>
  <c r="C266" i="5"/>
  <c r="D266" i="5"/>
  <c r="D267" i="5" l="1"/>
  <c r="E267" i="5"/>
  <c r="G267" i="5"/>
  <c r="F267" i="5"/>
  <c r="C267" i="5"/>
  <c r="B268" i="5"/>
  <c r="H266" i="5"/>
  <c r="H267" i="5" l="1"/>
  <c r="B269" i="5"/>
  <c r="G268" i="5"/>
  <c r="D268" i="5"/>
  <c r="E268" i="5"/>
  <c r="F268" i="5"/>
  <c r="C268" i="5"/>
  <c r="H268" i="5" l="1"/>
  <c r="F269" i="5"/>
  <c r="C269" i="5"/>
  <c r="B270" i="5"/>
  <c r="G269" i="5"/>
  <c r="E269" i="5"/>
  <c r="D269" i="5"/>
  <c r="H269" i="5" l="1"/>
  <c r="F270" i="5"/>
  <c r="E270" i="5"/>
  <c r="G270" i="5"/>
  <c r="D270" i="5"/>
  <c r="C270" i="5"/>
  <c r="B271" i="5"/>
  <c r="D271" i="5" l="1"/>
  <c r="E271" i="5"/>
  <c r="G271" i="5"/>
  <c r="B272" i="5"/>
  <c r="C271" i="5"/>
  <c r="F271" i="5"/>
  <c r="H270" i="5"/>
  <c r="E272" i="5" l="1"/>
  <c r="C272" i="5"/>
  <c r="G272" i="5"/>
  <c r="B273" i="5"/>
  <c r="F272" i="5"/>
  <c r="D272" i="5"/>
  <c r="H271" i="5"/>
  <c r="B274" i="5" l="1"/>
  <c r="C273" i="5"/>
  <c r="E273" i="5"/>
  <c r="G273" i="5"/>
  <c r="F273" i="5"/>
  <c r="D273" i="5"/>
  <c r="H272" i="5"/>
  <c r="H273" i="5" l="1"/>
  <c r="C274" i="5"/>
  <c r="D274" i="5"/>
  <c r="E274" i="5"/>
  <c r="F274" i="5"/>
  <c r="G274" i="5"/>
  <c r="B275" i="5"/>
  <c r="D275" i="5" l="1"/>
  <c r="G275" i="5"/>
  <c r="E275" i="5"/>
  <c r="C275" i="5"/>
  <c r="F275" i="5"/>
  <c r="B276" i="5"/>
  <c r="H274" i="5"/>
  <c r="H275" i="5" l="1"/>
  <c r="D276" i="5"/>
  <c r="C276" i="5"/>
  <c r="B277" i="5"/>
  <c r="G276" i="5"/>
  <c r="E276" i="5"/>
  <c r="F276" i="5"/>
  <c r="H276" i="5" l="1"/>
  <c r="F277" i="5"/>
  <c r="C277" i="5"/>
  <c r="B278" i="5"/>
  <c r="G277" i="5"/>
  <c r="E277" i="5"/>
  <c r="D277" i="5"/>
  <c r="H277" i="5" l="1"/>
  <c r="C278" i="5"/>
  <c r="B279" i="5"/>
  <c r="F278" i="5"/>
  <c r="E278" i="5"/>
  <c r="G278" i="5"/>
  <c r="D278" i="5"/>
  <c r="H278" i="5" l="1"/>
  <c r="D279" i="5"/>
  <c r="E279" i="5"/>
  <c r="G279" i="5"/>
  <c r="B280" i="5"/>
  <c r="C279" i="5"/>
  <c r="F279" i="5"/>
  <c r="E280" i="5" l="1"/>
  <c r="C280" i="5"/>
  <c r="D280" i="5"/>
  <c r="G280" i="5"/>
  <c r="B281" i="5"/>
  <c r="F280" i="5"/>
  <c r="H279" i="5"/>
  <c r="H280" i="5" l="1"/>
  <c r="F281" i="5"/>
  <c r="D281" i="5"/>
  <c r="B282" i="5"/>
  <c r="C281" i="5"/>
  <c r="E281" i="5"/>
  <c r="G281" i="5"/>
  <c r="F282" i="5" l="1"/>
  <c r="B283" i="5"/>
  <c r="G282" i="5"/>
  <c r="E282" i="5"/>
  <c r="C282" i="5"/>
  <c r="D282" i="5"/>
  <c r="H281" i="5"/>
  <c r="D283" i="5" l="1"/>
  <c r="F283" i="5"/>
  <c r="G283" i="5"/>
  <c r="E283" i="5"/>
  <c r="C283" i="5"/>
  <c r="B284" i="5"/>
  <c r="H282" i="5"/>
  <c r="D284" i="5" l="1"/>
  <c r="C284" i="5"/>
  <c r="B285" i="5"/>
  <c r="G284" i="5"/>
  <c r="E284" i="5"/>
  <c r="F284" i="5"/>
  <c r="H283" i="5"/>
  <c r="E285" i="5" l="1"/>
  <c r="D285" i="5"/>
  <c r="F285" i="5"/>
  <c r="C285" i="5"/>
  <c r="B286" i="5"/>
  <c r="G285" i="5"/>
  <c r="H284" i="5"/>
  <c r="H285" i="5" l="1"/>
  <c r="C286" i="5"/>
  <c r="B287" i="5"/>
  <c r="F286" i="5"/>
  <c r="E286" i="5"/>
  <c r="G286" i="5"/>
  <c r="D286" i="5"/>
  <c r="H286" i="5" l="1"/>
  <c r="D287" i="5"/>
  <c r="E287" i="5"/>
  <c r="G287" i="5"/>
  <c r="B288" i="5"/>
  <c r="C287" i="5"/>
  <c r="F287" i="5"/>
  <c r="E288" i="5" l="1"/>
  <c r="C288" i="5"/>
  <c r="D288" i="5"/>
  <c r="G288" i="5"/>
  <c r="B289" i="5"/>
  <c r="F288" i="5"/>
  <c r="H287" i="5"/>
  <c r="H288" i="5" l="1"/>
  <c r="F289" i="5"/>
  <c r="D289" i="5"/>
  <c r="B290" i="5"/>
  <c r="C289" i="5"/>
  <c r="E289" i="5"/>
  <c r="G289" i="5"/>
  <c r="C290" i="5" l="1"/>
  <c r="F290" i="5"/>
  <c r="B291" i="5"/>
  <c r="G290" i="5"/>
  <c r="E290" i="5"/>
  <c r="D290" i="5"/>
  <c r="H289" i="5"/>
  <c r="D291" i="5" l="1"/>
  <c r="F291" i="5"/>
  <c r="G291" i="5"/>
  <c r="E291" i="5"/>
  <c r="C291" i="5"/>
  <c r="B292" i="5"/>
  <c r="H290" i="5"/>
  <c r="E292" i="5" l="1"/>
  <c r="F292" i="5"/>
  <c r="D292" i="5"/>
  <c r="C292" i="5"/>
  <c r="B293" i="5"/>
  <c r="G292" i="5"/>
  <c r="H291" i="5"/>
  <c r="H292" i="5" l="1"/>
  <c r="F293" i="5"/>
  <c r="C293" i="5"/>
  <c r="B294" i="5"/>
  <c r="G293" i="5"/>
  <c r="E293" i="5"/>
  <c r="D293" i="5"/>
  <c r="H293" i="5" l="1"/>
  <c r="F294" i="5"/>
  <c r="E294" i="5"/>
  <c r="D294" i="5"/>
  <c r="G294" i="5"/>
  <c r="C294" i="5"/>
  <c r="B295" i="5"/>
  <c r="D295" i="5" l="1"/>
  <c r="E295" i="5"/>
  <c r="G295" i="5"/>
  <c r="B296" i="5"/>
  <c r="C295" i="5"/>
  <c r="F295" i="5"/>
  <c r="H294" i="5"/>
  <c r="E296" i="5" l="1"/>
  <c r="C296" i="5"/>
  <c r="D296" i="5"/>
  <c r="G296" i="5"/>
  <c r="B297" i="5"/>
  <c r="F296" i="5"/>
  <c r="H295" i="5"/>
  <c r="H296" i="5" l="1"/>
  <c r="E297" i="5"/>
  <c r="F297" i="5"/>
  <c r="D297" i="5"/>
  <c r="B298" i="5"/>
  <c r="C297" i="5"/>
  <c r="G297" i="5"/>
  <c r="H297" i="5" l="1"/>
  <c r="G298" i="5"/>
  <c r="E298" i="5"/>
  <c r="C298" i="5"/>
  <c r="D298" i="5"/>
  <c r="B299" i="5"/>
  <c r="F298" i="5"/>
  <c r="H298" i="5" l="1"/>
  <c r="D299" i="5"/>
  <c r="F299" i="5"/>
  <c r="E299" i="5"/>
  <c r="C299" i="5"/>
  <c r="B300" i="5"/>
  <c r="G299" i="5"/>
  <c r="H299" i="5" l="1"/>
  <c r="B301" i="5"/>
  <c r="G300" i="5"/>
  <c r="D300" i="5"/>
  <c r="C300" i="5"/>
  <c r="E300" i="5"/>
  <c r="F300" i="5"/>
  <c r="H300" i="5" l="1"/>
  <c r="B302" i="5"/>
  <c r="G301" i="5"/>
  <c r="D301" i="5"/>
  <c r="E301" i="5"/>
  <c r="F301" i="5"/>
  <c r="C301" i="5"/>
  <c r="H301" i="5" l="1"/>
  <c r="C302" i="5"/>
  <c r="B303" i="5"/>
  <c r="F302" i="5"/>
  <c r="G302" i="5"/>
  <c r="E302" i="5"/>
  <c r="D302" i="5"/>
  <c r="H302" i="5" l="1"/>
  <c r="D303" i="5"/>
  <c r="E303" i="5"/>
  <c r="C303" i="5"/>
  <c r="F303" i="5"/>
  <c r="G303" i="5"/>
  <c r="B304" i="5"/>
  <c r="H303" i="5" l="1"/>
  <c r="B305" i="5"/>
  <c r="F304" i="5"/>
  <c r="E304" i="5"/>
  <c r="C304" i="5"/>
  <c r="D304" i="5"/>
  <c r="G304" i="5"/>
  <c r="H304" i="5" l="1"/>
  <c r="B306" i="5"/>
  <c r="C305" i="5"/>
  <c r="E305" i="5"/>
  <c r="G305" i="5"/>
  <c r="D305" i="5"/>
  <c r="F305" i="5"/>
  <c r="H305" i="5" l="1"/>
  <c r="F306" i="5"/>
  <c r="B307" i="5"/>
  <c r="G306" i="5"/>
  <c r="E306" i="5"/>
  <c r="C306" i="5"/>
  <c r="D306" i="5"/>
  <c r="G307" i="5" l="1"/>
  <c r="E307" i="5"/>
  <c r="D307" i="5"/>
  <c r="F307" i="5"/>
  <c r="C307" i="5"/>
  <c r="B308" i="5"/>
  <c r="H306" i="5"/>
  <c r="H307" i="5" l="1"/>
  <c r="E308" i="5"/>
  <c r="F308" i="5"/>
  <c r="C308" i="5"/>
  <c r="B309" i="5"/>
  <c r="G308" i="5"/>
  <c r="D308" i="5"/>
  <c r="B310" i="5" l="1"/>
  <c r="G309" i="5"/>
  <c r="E309" i="5"/>
  <c r="D309" i="5"/>
  <c r="F309" i="5"/>
  <c r="C309" i="5"/>
  <c r="H308" i="5"/>
  <c r="H309" i="5" l="1"/>
  <c r="G310" i="5"/>
  <c r="D310" i="5"/>
  <c r="F310" i="5"/>
  <c r="E310" i="5"/>
  <c r="C310" i="5"/>
  <c r="B311" i="5"/>
  <c r="H310" i="5" l="1"/>
  <c r="G311" i="5"/>
  <c r="B312" i="5"/>
  <c r="F311" i="5"/>
  <c r="C311" i="5"/>
  <c r="D311" i="5"/>
  <c r="E311" i="5"/>
  <c r="H311" i="5" l="1"/>
  <c r="B313" i="5"/>
  <c r="F312" i="5"/>
  <c r="E312" i="5"/>
  <c r="C312" i="5"/>
  <c r="D312" i="5"/>
  <c r="G312" i="5"/>
  <c r="H312" i="5" l="1"/>
  <c r="B314" i="5"/>
  <c r="C313" i="5"/>
  <c r="F313" i="5"/>
  <c r="E313" i="5"/>
  <c r="G313" i="5"/>
  <c r="D313" i="5"/>
  <c r="H313" i="5" l="1"/>
  <c r="C314" i="5"/>
  <c r="D314" i="5"/>
  <c r="B315" i="5"/>
  <c r="G314" i="5"/>
  <c r="E314" i="5"/>
  <c r="F314" i="5"/>
  <c r="H314" i="5" l="1"/>
  <c r="G315" i="5"/>
  <c r="E315" i="5"/>
  <c r="D315" i="5"/>
  <c r="F315" i="5"/>
  <c r="C315" i="5"/>
  <c r="B316" i="5"/>
  <c r="H315" i="5" l="1"/>
  <c r="B317" i="5"/>
  <c r="G316" i="5"/>
  <c r="E316" i="5"/>
  <c r="F316" i="5"/>
  <c r="D316" i="5"/>
  <c r="C316" i="5"/>
  <c r="H316" i="5" l="1"/>
  <c r="B318" i="5"/>
  <c r="G317" i="5"/>
  <c r="F317" i="5"/>
  <c r="E317" i="5"/>
  <c r="C317" i="5"/>
  <c r="D317" i="5"/>
  <c r="H317" i="5" l="1"/>
  <c r="G318" i="5"/>
  <c r="D318" i="5"/>
  <c r="B319" i="5"/>
  <c r="E318" i="5"/>
  <c r="C318" i="5"/>
  <c r="F318" i="5"/>
  <c r="H318" i="5" s="1"/>
  <c r="D319" i="5" l="1"/>
  <c r="E319" i="5"/>
  <c r="F319" i="5"/>
  <c r="G319" i="5"/>
  <c r="B320" i="5"/>
  <c r="C319" i="5"/>
  <c r="H319" i="5" l="1"/>
  <c r="B321" i="5"/>
  <c r="G320" i="5"/>
  <c r="E320" i="5"/>
  <c r="C320" i="5"/>
  <c r="F320" i="5"/>
  <c r="D320" i="5"/>
  <c r="H320" i="5" l="1"/>
  <c r="B322" i="5"/>
  <c r="E321" i="5"/>
  <c r="D321" i="5"/>
  <c r="C321" i="5"/>
  <c r="F321" i="5"/>
  <c r="G321" i="5"/>
  <c r="H321" i="5" l="1"/>
  <c r="C322" i="5"/>
  <c r="B323" i="5"/>
  <c r="F322" i="5"/>
  <c r="E322" i="5"/>
  <c r="G322" i="5"/>
  <c r="D322" i="5"/>
  <c r="H322" i="5" l="1"/>
  <c r="F323" i="5"/>
  <c r="C323" i="5"/>
  <c r="E323" i="5"/>
  <c r="D323" i="5"/>
  <c r="G323" i="5"/>
  <c r="B324" i="5"/>
  <c r="B325" i="5" l="1"/>
  <c r="G324" i="5"/>
  <c r="D324" i="5"/>
  <c r="C324" i="5"/>
  <c r="E324" i="5"/>
  <c r="F324" i="5"/>
  <c r="H323" i="5"/>
  <c r="H324" i="5" l="1"/>
  <c r="C325" i="5"/>
  <c r="B326" i="5"/>
  <c r="F325" i="5"/>
  <c r="D325" i="5"/>
  <c r="G325" i="5"/>
  <c r="E325" i="5"/>
  <c r="H325" i="5" l="1"/>
  <c r="C326" i="5"/>
  <c r="D326" i="5"/>
  <c r="E326" i="5"/>
  <c r="B327" i="5"/>
  <c r="F326" i="5"/>
  <c r="G326" i="5"/>
  <c r="H326" i="5" l="1"/>
  <c r="B328" i="5"/>
  <c r="C327" i="5"/>
  <c r="D327" i="5"/>
  <c r="G327" i="5"/>
  <c r="E327" i="5"/>
  <c r="F327" i="5"/>
  <c r="H327" i="5" l="1"/>
  <c r="B329" i="5"/>
  <c r="F328" i="5"/>
  <c r="E328" i="5"/>
  <c r="G328" i="5"/>
  <c r="D328" i="5"/>
  <c r="C328" i="5"/>
  <c r="H328" i="5" l="1"/>
  <c r="F329" i="5"/>
  <c r="D329" i="5"/>
  <c r="G329" i="5"/>
  <c r="C329" i="5"/>
  <c r="E329" i="5"/>
  <c r="B330" i="5"/>
  <c r="H329" i="5" l="1"/>
  <c r="G330" i="5"/>
  <c r="D330" i="5"/>
  <c r="E330" i="5"/>
  <c r="B331" i="5"/>
  <c r="C330" i="5"/>
  <c r="F330" i="5"/>
  <c r="H330" i="5" l="1"/>
  <c r="E331" i="5"/>
  <c r="F331" i="5"/>
  <c r="D331" i="5"/>
  <c r="C331" i="5"/>
  <c r="B332" i="5"/>
  <c r="G331" i="5"/>
  <c r="H331" i="5" l="1"/>
  <c r="F332" i="5"/>
  <c r="C332" i="5"/>
  <c r="D332" i="5"/>
  <c r="B333" i="5"/>
  <c r="G332" i="5"/>
  <c r="E332" i="5"/>
  <c r="H332" i="5" l="1"/>
  <c r="C333" i="5"/>
  <c r="B334" i="5"/>
  <c r="E333" i="5"/>
  <c r="G333" i="5"/>
  <c r="F333" i="5"/>
  <c r="D333" i="5"/>
  <c r="H333" i="5" l="1"/>
  <c r="D334" i="5"/>
  <c r="E334" i="5"/>
  <c r="G334" i="5"/>
  <c r="F334" i="5"/>
  <c r="B335" i="5"/>
  <c r="C334" i="5"/>
  <c r="H334" i="5" l="1"/>
  <c r="E335" i="5"/>
  <c r="C335" i="5"/>
  <c r="D335" i="5"/>
  <c r="G335" i="5"/>
  <c r="B336" i="5"/>
  <c r="F335" i="5"/>
  <c r="H335" i="5" l="1"/>
  <c r="F336" i="5"/>
  <c r="D336" i="5"/>
  <c r="G336" i="5"/>
  <c r="B337" i="5"/>
  <c r="C336" i="5"/>
  <c r="E336" i="5"/>
  <c r="H336" i="5" l="1"/>
  <c r="C337" i="5"/>
  <c r="D337" i="5"/>
  <c r="B338" i="5"/>
  <c r="G337" i="5"/>
  <c r="F337" i="5"/>
  <c r="E337" i="5"/>
  <c r="H337" i="5" l="1"/>
  <c r="D338" i="5"/>
  <c r="F338" i="5"/>
  <c r="E338" i="5"/>
  <c r="C338" i="5"/>
  <c r="B339" i="5"/>
  <c r="G338" i="5"/>
  <c r="H338" i="5" l="1"/>
  <c r="D339" i="5"/>
  <c r="G339" i="5"/>
  <c r="E339" i="5"/>
  <c r="F339" i="5"/>
  <c r="C339" i="5"/>
  <c r="B340" i="5"/>
  <c r="B341" i="5" l="1"/>
  <c r="G340" i="5"/>
  <c r="E340" i="5"/>
  <c r="D340" i="5"/>
  <c r="F340" i="5"/>
  <c r="C340" i="5"/>
  <c r="H339" i="5"/>
  <c r="H340" i="5" l="1"/>
  <c r="C341" i="5"/>
  <c r="B342" i="5"/>
  <c r="F341" i="5"/>
  <c r="E341" i="5"/>
  <c r="G341" i="5"/>
  <c r="D341" i="5"/>
  <c r="H341" i="5" l="1"/>
  <c r="D342" i="5"/>
  <c r="E342" i="5"/>
  <c r="F342" i="5"/>
  <c r="G342" i="5"/>
  <c r="B343" i="5"/>
  <c r="C342" i="5"/>
  <c r="H342" i="5" l="1"/>
  <c r="B344" i="5"/>
  <c r="F343" i="5"/>
  <c r="E343" i="5"/>
  <c r="C343" i="5"/>
  <c r="D343" i="5"/>
  <c r="G343" i="5"/>
  <c r="H343" i="5" l="1"/>
  <c r="F344" i="5"/>
  <c r="D344" i="5"/>
  <c r="E344" i="5"/>
  <c r="G344" i="5"/>
  <c r="B345" i="5"/>
  <c r="C344" i="5"/>
  <c r="F345" i="5" l="1"/>
  <c r="G345" i="5"/>
  <c r="E345" i="5"/>
  <c r="C345" i="5"/>
  <c r="B346" i="5"/>
  <c r="D345" i="5"/>
  <c r="H344" i="5"/>
  <c r="D346" i="5" l="1"/>
  <c r="F346" i="5"/>
  <c r="G346" i="5"/>
  <c r="B347" i="5"/>
  <c r="E346" i="5"/>
  <c r="C346" i="5"/>
  <c r="H345" i="5"/>
  <c r="H346" i="5" l="1"/>
  <c r="E347" i="5"/>
  <c r="F347" i="5"/>
  <c r="D347" i="5"/>
  <c r="C347" i="5"/>
  <c r="B348" i="5"/>
  <c r="G347" i="5"/>
  <c r="H347" i="5" l="1"/>
  <c r="E348" i="5"/>
  <c r="C348" i="5"/>
  <c r="B349" i="5"/>
  <c r="G348" i="5"/>
  <c r="D348" i="5"/>
  <c r="F348" i="5"/>
  <c r="H348" i="5" l="1"/>
  <c r="G349" i="5"/>
  <c r="D349" i="5"/>
  <c r="F349" i="5"/>
  <c r="E349" i="5"/>
  <c r="C349" i="5"/>
  <c r="B350" i="5"/>
  <c r="H349" i="5" l="1"/>
  <c r="D350" i="5"/>
  <c r="E350" i="5"/>
  <c r="C350" i="5"/>
  <c r="G350" i="5"/>
  <c r="B351" i="5"/>
  <c r="F350" i="5"/>
  <c r="H350" i="5" l="1"/>
  <c r="B352" i="5"/>
  <c r="F351" i="5"/>
  <c r="D351" i="5"/>
  <c r="G351" i="5"/>
  <c r="E351" i="5"/>
  <c r="C351" i="5"/>
  <c r="F352" i="5" l="1"/>
  <c r="D352" i="5"/>
  <c r="G352" i="5"/>
  <c r="B353" i="5"/>
  <c r="C352" i="5"/>
  <c r="E352" i="5"/>
  <c r="H351" i="5"/>
  <c r="C353" i="5" l="1"/>
  <c r="D353" i="5"/>
  <c r="B354" i="5"/>
  <c r="G353" i="5"/>
  <c r="E353" i="5"/>
  <c r="F353" i="5"/>
  <c r="H352" i="5"/>
  <c r="G354" i="5" l="1"/>
  <c r="E354" i="5"/>
  <c r="B355" i="5"/>
  <c r="C354" i="5"/>
  <c r="D354" i="5"/>
  <c r="F354" i="5"/>
  <c r="H353" i="5"/>
  <c r="B356" i="5" l="1"/>
  <c r="G355" i="5"/>
  <c r="D355" i="5"/>
  <c r="C355" i="5"/>
  <c r="E355" i="5"/>
  <c r="F355" i="5"/>
  <c r="H354" i="5"/>
  <c r="H355" i="5" l="1"/>
  <c r="F356" i="5"/>
  <c r="C356" i="5"/>
  <c r="D356" i="5"/>
  <c r="B357" i="5"/>
  <c r="G356" i="5"/>
  <c r="E356" i="5"/>
  <c r="G357" i="5" l="1"/>
  <c r="D357" i="5"/>
  <c r="C357" i="5"/>
  <c r="B358" i="5"/>
  <c r="F357" i="5"/>
  <c r="E357" i="5"/>
  <c r="H356" i="5"/>
  <c r="H357" i="5" l="1"/>
  <c r="D358" i="5"/>
  <c r="E358" i="5"/>
  <c r="F358" i="5"/>
  <c r="G358" i="5"/>
  <c r="B359" i="5"/>
  <c r="C358" i="5"/>
  <c r="H358" i="5" l="1"/>
  <c r="E359" i="5"/>
  <c r="C359" i="5"/>
  <c r="D359" i="5"/>
  <c r="G359" i="5"/>
  <c r="B360" i="5"/>
  <c r="F359" i="5"/>
  <c r="F360" i="5" l="1"/>
  <c r="D360" i="5"/>
  <c r="B361" i="5"/>
  <c r="C360" i="5"/>
  <c r="E360" i="5"/>
  <c r="G360" i="5"/>
  <c r="H359" i="5"/>
  <c r="C361" i="5" l="1"/>
  <c r="D361" i="5"/>
  <c r="F361" i="5"/>
  <c r="B362" i="5"/>
  <c r="G361" i="5"/>
  <c r="E361" i="5"/>
  <c r="H360" i="5"/>
  <c r="H361" i="5" l="1"/>
  <c r="G362" i="5"/>
  <c r="E362" i="5"/>
  <c r="C362" i="5"/>
  <c r="B363" i="5"/>
  <c r="D362" i="5"/>
  <c r="F362" i="5"/>
  <c r="H362" i="5" l="1"/>
  <c r="E363" i="5"/>
  <c r="F363" i="5"/>
  <c r="D363" i="5"/>
  <c r="C363" i="5"/>
  <c r="B364" i="5"/>
  <c r="G363" i="5"/>
  <c r="H363" i="5" l="1"/>
  <c r="B365" i="5"/>
  <c r="G364" i="5"/>
  <c r="D364" i="5"/>
  <c r="F364" i="5"/>
  <c r="E364" i="5"/>
  <c r="C364" i="5"/>
  <c r="H364" i="5" l="1"/>
  <c r="C365" i="5"/>
  <c r="B366" i="5"/>
  <c r="E365" i="5"/>
  <c r="G365" i="5"/>
  <c r="F365" i="5"/>
  <c r="D365" i="5"/>
  <c r="G366" i="5" l="1"/>
  <c r="B367" i="5"/>
  <c r="F366" i="5"/>
  <c r="D366" i="5"/>
  <c r="E366" i="5"/>
  <c r="C366" i="5"/>
  <c r="H365" i="5"/>
  <c r="H366" i="5" l="1"/>
  <c r="E367" i="5"/>
  <c r="C367" i="5"/>
  <c r="B368" i="5"/>
  <c r="F367" i="5"/>
  <c r="D367" i="5"/>
  <c r="G367" i="5"/>
  <c r="H367" i="5" l="1"/>
  <c r="E368" i="5"/>
  <c r="C368" i="5"/>
  <c r="B369" i="5"/>
  <c r="G368" i="5"/>
  <c r="F368" i="5"/>
  <c r="D368" i="5"/>
  <c r="B370" i="5" l="1"/>
  <c r="G369" i="5"/>
  <c r="E369" i="5"/>
  <c r="F369" i="5"/>
  <c r="C369" i="5"/>
  <c r="D369" i="5"/>
  <c r="H368" i="5"/>
  <c r="H369" i="5" l="1"/>
  <c r="B371" i="5"/>
  <c r="G370" i="5"/>
  <c r="E370" i="5"/>
  <c r="D370" i="5"/>
  <c r="F370" i="5"/>
  <c r="C370" i="5"/>
  <c r="H370" i="5" l="1"/>
  <c r="G371" i="5"/>
  <c r="D371" i="5"/>
  <c r="C371" i="5"/>
  <c r="B372" i="5"/>
  <c r="F371" i="5"/>
  <c r="E371" i="5"/>
  <c r="H371" i="5" l="1"/>
  <c r="G372" i="5"/>
  <c r="B373" i="5"/>
  <c r="C372" i="5"/>
  <c r="F372" i="5"/>
  <c r="D372" i="5"/>
  <c r="E372" i="5"/>
  <c r="H372" i="5" l="1"/>
  <c r="B374" i="5"/>
  <c r="F373" i="5"/>
  <c r="C373" i="5"/>
  <c r="D373" i="5"/>
  <c r="G373" i="5"/>
  <c r="E373" i="5"/>
  <c r="H373" i="5" l="1"/>
  <c r="F374" i="5"/>
  <c r="D374" i="5"/>
  <c r="B375" i="5"/>
  <c r="C374" i="5"/>
  <c r="E374" i="5"/>
  <c r="G374" i="5"/>
  <c r="G375" i="5" l="1"/>
  <c r="E375" i="5"/>
  <c r="C375" i="5"/>
  <c r="D375" i="5"/>
  <c r="F375" i="5"/>
  <c r="B376" i="5"/>
  <c r="H374" i="5"/>
  <c r="H375" i="5" l="1"/>
  <c r="D376" i="5"/>
  <c r="F376" i="5"/>
  <c r="G376" i="5"/>
  <c r="E376" i="5"/>
  <c r="C376" i="5"/>
  <c r="B377" i="5"/>
  <c r="H376" i="5" l="1"/>
  <c r="B378" i="5"/>
  <c r="G377" i="5"/>
  <c r="F377" i="5"/>
  <c r="D377" i="5"/>
  <c r="C377" i="5"/>
  <c r="E377" i="5"/>
  <c r="F378" i="5" l="1"/>
  <c r="C378" i="5"/>
  <c r="B379" i="5"/>
  <c r="D378" i="5"/>
  <c r="G378" i="5"/>
  <c r="E378" i="5"/>
  <c r="H377" i="5"/>
  <c r="F379" i="5" l="1"/>
  <c r="E379" i="5"/>
  <c r="G379" i="5"/>
  <c r="D379" i="5"/>
  <c r="C379" i="5"/>
  <c r="B380" i="5"/>
  <c r="H378" i="5"/>
  <c r="H379" i="5" l="1"/>
  <c r="D380" i="5"/>
  <c r="G380" i="5"/>
  <c r="B381" i="5"/>
  <c r="C380" i="5"/>
  <c r="E380" i="5"/>
  <c r="F380" i="5"/>
  <c r="H380" i="5" l="1"/>
  <c r="E381" i="5"/>
  <c r="C381" i="5"/>
  <c r="D381" i="5"/>
  <c r="G381" i="5"/>
  <c r="B382" i="5"/>
  <c r="F381" i="5"/>
  <c r="H381" i="5" l="1"/>
  <c r="B383" i="5"/>
  <c r="C382" i="5"/>
  <c r="E382" i="5"/>
  <c r="G382" i="5"/>
  <c r="D382" i="5"/>
  <c r="F382" i="5"/>
  <c r="H382" i="5" l="1"/>
  <c r="C383" i="5"/>
  <c r="D383" i="5"/>
  <c r="G383" i="5"/>
  <c r="F383" i="5"/>
  <c r="E383" i="5"/>
  <c r="B384" i="5"/>
  <c r="H383" i="5" l="1"/>
  <c r="E384" i="5"/>
  <c r="C384" i="5"/>
  <c r="B385" i="5"/>
  <c r="D384" i="5"/>
  <c r="F384" i="5"/>
  <c r="G384" i="5"/>
  <c r="H384" i="5" l="1"/>
  <c r="F385" i="5"/>
  <c r="D385" i="5"/>
  <c r="C385" i="5"/>
  <c r="B386" i="5"/>
  <c r="G385" i="5"/>
  <c r="E385" i="5"/>
  <c r="E386" i="5" l="1"/>
  <c r="C386" i="5"/>
  <c r="G386" i="5"/>
  <c r="D386" i="5"/>
  <c r="F386" i="5"/>
  <c r="B387" i="5"/>
  <c r="H385" i="5"/>
  <c r="H386" i="5" l="1"/>
  <c r="C387" i="5"/>
  <c r="B388" i="5"/>
  <c r="G387" i="5"/>
  <c r="D387" i="5"/>
  <c r="F387" i="5"/>
  <c r="E387" i="5"/>
  <c r="H387" i="5" l="1"/>
  <c r="D388" i="5"/>
  <c r="E388" i="5"/>
  <c r="C388" i="5"/>
  <c r="G388" i="5"/>
  <c r="B389" i="5"/>
  <c r="F388" i="5"/>
  <c r="H388" i="5" l="1"/>
  <c r="D389" i="5"/>
  <c r="G389" i="5"/>
  <c r="B390" i="5"/>
  <c r="F389" i="5"/>
  <c r="E389" i="5"/>
  <c r="C389" i="5"/>
  <c r="H389" i="5" l="1"/>
  <c r="E390" i="5"/>
  <c r="C390" i="5"/>
  <c r="G390" i="5"/>
  <c r="F390" i="5"/>
  <c r="D390" i="5"/>
  <c r="B391" i="5"/>
  <c r="H390" i="5" l="1"/>
  <c r="C391" i="5"/>
  <c r="D391" i="5"/>
  <c r="G391" i="5"/>
  <c r="E391" i="5"/>
  <c r="F391" i="5"/>
  <c r="B392" i="5"/>
  <c r="D392" i="5" l="1"/>
  <c r="F392" i="5"/>
  <c r="C392" i="5"/>
  <c r="B393" i="5"/>
  <c r="G392" i="5"/>
  <c r="E392" i="5"/>
  <c r="H391" i="5"/>
  <c r="B394" i="5" l="1"/>
  <c r="G393" i="5"/>
  <c r="C393" i="5"/>
  <c r="E393" i="5"/>
  <c r="F393" i="5"/>
  <c r="D393" i="5"/>
  <c r="H392" i="5"/>
  <c r="H393" i="5" l="1"/>
  <c r="B395" i="5"/>
  <c r="G394" i="5"/>
  <c r="F394" i="5"/>
  <c r="C394" i="5"/>
  <c r="E394" i="5"/>
  <c r="D394" i="5"/>
  <c r="H394" i="5" l="1"/>
  <c r="F395" i="5"/>
  <c r="E395" i="5"/>
  <c r="C395" i="5"/>
  <c r="G395" i="5"/>
  <c r="D395" i="5"/>
  <c r="B396" i="5"/>
  <c r="G396" i="5" l="1"/>
  <c r="B397" i="5"/>
  <c r="C396" i="5"/>
  <c r="E396" i="5"/>
  <c r="F396" i="5"/>
  <c r="D396" i="5"/>
  <c r="H395" i="5"/>
  <c r="H396" i="5" l="1"/>
  <c r="D397" i="5"/>
  <c r="B398" i="5"/>
  <c r="F397" i="5"/>
  <c r="G397" i="5"/>
  <c r="E397" i="5"/>
  <c r="C397" i="5"/>
  <c r="H397" i="5" l="1"/>
  <c r="F398" i="5"/>
  <c r="D398" i="5"/>
  <c r="E398" i="5"/>
  <c r="G398" i="5"/>
  <c r="B399" i="5"/>
  <c r="C398" i="5"/>
  <c r="H398" i="5" l="1"/>
  <c r="C399" i="5"/>
  <c r="D399" i="5"/>
  <c r="B400" i="5"/>
  <c r="E399" i="5"/>
  <c r="F399" i="5"/>
  <c r="G399" i="5"/>
  <c r="H399" i="5" l="1"/>
  <c r="G400" i="5"/>
  <c r="E400" i="5"/>
  <c r="F400" i="5"/>
  <c r="C400" i="5"/>
  <c r="B401" i="5"/>
  <c r="D400" i="5"/>
  <c r="H400" i="5" l="1"/>
  <c r="E401" i="5"/>
  <c r="F401" i="5"/>
  <c r="B402" i="5"/>
  <c r="G401" i="5"/>
  <c r="D401" i="5"/>
  <c r="C401" i="5"/>
  <c r="B403" i="5" l="1"/>
  <c r="G402" i="5"/>
  <c r="E402" i="5"/>
  <c r="D402" i="5"/>
  <c r="F402" i="5"/>
  <c r="C402" i="5"/>
  <c r="H401" i="5"/>
  <c r="H402" i="5" l="1"/>
  <c r="G403" i="5"/>
  <c r="D403" i="5"/>
  <c r="F403" i="5"/>
  <c r="C403" i="5"/>
  <c r="B404" i="5"/>
  <c r="E403" i="5"/>
  <c r="H403" i="5" l="1"/>
  <c r="D404" i="5"/>
  <c r="E404" i="5"/>
  <c r="C404" i="5"/>
  <c r="G404" i="5"/>
  <c r="B405" i="5"/>
  <c r="F404" i="5"/>
  <c r="H404" i="5" l="1"/>
  <c r="D405" i="5"/>
  <c r="E405" i="5"/>
  <c r="C405" i="5"/>
  <c r="G405" i="5"/>
  <c r="B406" i="5"/>
  <c r="F405" i="5"/>
  <c r="H405" i="5" l="1"/>
  <c r="F406" i="5"/>
  <c r="D406" i="5"/>
  <c r="E406" i="5"/>
  <c r="B407" i="5"/>
  <c r="C406" i="5"/>
  <c r="G406" i="5"/>
  <c r="C407" i="5" l="1"/>
  <c r="D407" i="5"/>
  <c r="B408" i="5"/>
  <c r="G407" i="5"/>
  <c r="F407" i="5"/>
  <c r="E407" i="5"/>
  <c r="H406" i="5"/>
  <c r="G408" i="5" l="1"/>
  <c r="E408" i="5"/>
  <c r="C408" i="5"/>
  <c r="D408" i="5"/>
  <c r="B409" i="5"/>
  <c r="F408" i="5"/>
  <c r="H407" i="5"/>
  <c r="H408" i="5" l="1"/>
  <c r="B410" i="5"/>
  <c r="G409" i="5"/>
  <c r="E409" i="5"/>
  <c r="F409" i="5"/>
  <c r="D409" i="5"/>
  <c r="C409" i="5"/>
  <c r="H409" i="5" l="1"/>
  <c r="B411" i="5"/>
  <c r="G410" i="5"/>
  <c r="E410" i="5"/>
  <c r="D410" i="5"/>
  <c r="F410" i="5"/>
  <c r="C410" i="5"/>
  <c r="H410" i="5" l="1"/>
  <c r="G411" i="5"/>
  <c r="D411" i="5"/>
  <c r="F411" i="5"/>
  <c r="E411" i="5"/>
  <c r="C411" i="5"/>
  <c r="B412" i="5"/>
  <c r="H411" i="5" l="1"/>
  <c r="G412" i="5"/>
  <c r="B413" i="5"/>
  <c r="D412" i="5"/>
  <c r="C412" i="5"/>
  <c r="F412" i="5"/>
  <c r="E412" i="5"/>
  <c r="H412" i="5" l="1"/>
  <c r="E413" i="5"/>
  <c r="C413" i="5"/>
  <c r="D413" i="5"/>
  <c r="G413" i="5"/>
  <c r="B414" i="5"/>
  <c r="F413" i="5"/>
  <c r="H413" i="5" l="1"/>
  <c r="F414" i="5"/>
  <c r="D414" i="5"/>
  <c r="B415" i="5"/>
  <c r="C414" i="5"/>
  <c r="G414" i="5"/>
  <c r="E414" i="5"/>
  <c r="H414" i="5" l="1"/>
  <c r="G415" i="5"/>
  <c r="C415" i="5"/>
  <c r="D415" i="5"/>
  <c r="B416" i="5"/>
  <c r="E415" i="5"/>
  <c r="F415" i="5"/>
  <c r="H415" i="5" l="1"/>
  <c r="D416" i="5"/>
  <c r="F416" i="5"/>
  <c r="G416" i="5"/>
  <c r="E416" i="5"/>
  <c r="C416" i="5"/>
  <c r="B417" i="5"/>
  <c r="B418" i="5" l="1"/>
  <c r="G417" i="5"/>
  <c r="E417" i="5"/>
  <c r="F417" i="5"/>
  <c r="C417" i="5"/>
  <c r="D417" i="5"/>
  <c r="H416" i="5"/>
  <c r="H417" i="5" l="1"/>
  <c r="E418" i="5"/>
  <c r="D418" i="5"/>
  <c r="C418" i="5"/>
  <c r="B419" i="5"/>
  <c r="G418" i="5"/>
  <c r="F418" i="5"/>
  <c r="F419" i="5" l="1"/>
  <c r="C419" i="5"/>
  <c r="B420" i="5"/>
  <c r="E419" i="5"/>
  <c r="G419" i="5"/>
  <c r="D419" i="5"/>
  <c r="H418" i="5"/>
  <c r="G420" i="5" l="1"/>
  <c r="B421" i="5"/>
  <c r="D420" i="5"/>
  <c r="E420" i="5"/>
  <c r="C420" i="5"/>
  <c r="F420" i="5"/>
  <c r="H419" i="5"/>
  <c r="H420" i="5" l="1"/>
  <c r="D421" i="5"/>
  <c r="E421" i="5"/>
  <c r="C421" i="5"/>
  <c r="G421" i="5"/>
  <c r="B422" i="5"/>
  <c r="F421" i="5"/>
  <c r="H421" i="5" l="1"/>
  <c r="B423" i="5"/>
  <c r="C422" i="5"/>
  <c r="F422" i="5"/>
  <c r="D422" i="5"/>
  <c r="E422" i="5"/>
  <c r="G422" i="5"/>
  <c r="H422" i="5" l="1"/>
  <c r="G423" i="5"/>
  <c r="E423" i="5"/>
  <c r="C423" i="5"/>
  <c r="D423" i="5"/>
  <c r="F423" i="5"/>
  <c r="B424" i="5"/>
  <c r="H423" i="5" l="1"/>
  <c r="D424" i="5"/>
  <c r="F424" i="5"/>
  <c r="G424" i="5"/>
  <c r="E424" i="5"/>
  <c r="C424" i="5"/>
  <c r="B425" i="5"/>
  <c r="B426" i="5" l="1"/>
  <c r="G425" i="5"/>
  <c r="D425" i="5"/>
  <c r="C425" i="5"/>
  <c r="E425" i="5"/>
  <c r="F425" i="5"/>
  <c r="H424" i="5"/>
  <c r="H425" i="5" l="1"/>
  <c r="B427" i="5"/>
  <c r="G426" i="5"/>
  <c r="D426" i="5"/>
  <c r="E426" i="5"/>
  <c r="F426" i="5"/>
  <c r="C426" i="5"/>
  <c r="H426" i="5" l="1"/>
  <c r="C427" i="5"/>
  <c r="B428" i="5"/>
  <c r="F427" i="5"/>
  <c r="E427" i="5"/>
  <c r="G427" i="5"/>
  <c r="D427" i="5"/>
  <c r="H427" i="5" l="1"/>
  <c r="G428" i="5"/>
  <c r="B429" i="5"/>
  <c r="C428" i="5"/>
  <c r="F428" i="5"/>
  <c r="D428" i="5"/>
  <c r="E428" i="5"/>
  <c r="H428" i="5" l="1"/>
  <c r="E429" i="5"/>
  <c r="C429" i="5"/>
  <c r="D429" i="5"/>
  <c r="G429" i="5"/>
  <c r="B430" i="5"/>
  <c r="F429" i="5"/>
  <c r="H429" i="5" l="1"/>
  <c r="F430" i="5"/>
  <c r="D430" i="5"/>
  <c r="B431" i="5"/>
  <c r="C430" i="5"/>
  <c r="E430" i="5"/>
  <c r="G430" i="5"/>
  <c r="H430" i="5" l="1"/>
  <c r="C431" i="5"/>
  <c r="D431" i="5"/>
  <c r="F431" i="5"/>
  <c r="B432" i="5"/>
  <c r="G431" i="5"/>
  <c r="E431" i="5"/>
  <c r="H431" i="5" l="1"/>
  <c r="D432" i="5"/>
  <c r="F432" i="5"/>
  <c r="G432" i="5"/>
  <c r="E432" i="5"/>
  <c r="C432" i="5"/>
  <c r="B433" i="5"/>
  <c r="E433" i="5" l="1"/>
  <c r="F433" i="5"/>
  <c r="D433" i="5"/>
  <c r="C433" i="5"/>
  <c r="B434" i="5"/>
  <c r="G433" i="5"/>
  <c r="H432" i="5"/>
  <c r="H433" i="5" l="1"/>
  <c r="F434" i="5"/>
  <c r="C434" i="5"/>
  <c r="E434" i="5"/>
  <c r="D434" i="5"/>
  <c r="B435" i="5"/>
  <c r="G434" i="5"/>
  <c r="G435" i="5" l="1"/>
  <c r="D435" i="5"/>
  <c r="F435" i="5"/>
  <c r="C435" i="5"/>
  <c r="B436" i="5"/>
  <c r="E435" i="5"/>
  <c r="H434" i="5"/>
  <c r="H435" i="5" l="1"/>
  <c r="D436" i="5"/>
  <c r="E436" i="5"/>
  <c r="C436" i="5"/>
  <c r="F436" i="5"/>
  <c r="G436" i="5"/>
  <c r="B437" i="5"/>
  <c r="H436" i="5" l="1"/>
  <c r="E437" i="5"/>
  <c r="C437" i="5"/>
  <c r="D437" i="5"/>
  <c r="G437" i="5"/>
  <c r="B438" i="5"/>
  <c r="F437" i="5"/>
  <c r="H437" i="5" l="1"/>
  <c r="F438" i="5"/>
  <c r="D438" i="5"/>
  <c r="G438" i="5"/>
  <c r="B439" i="5"/>
  <c r="C438" i="5"/>
  <c r="E438" i="5"/>
  <c r="H438" i="5" l="1"/>
  <c r="C439" i="5"/>
  <c r="E439" i="5"/>
  <c r="B440" i="5"/>
  <c r="D439" i="5"/>
  <c r="G439" i="5"/>
  <c r="F439" i="5"/>
  <c r="H439" i="5" l="1"/>
  <c r="D440" i="5"/>
  <c r="C440" i="5"/>
  <c r="G440" i="5"/>
  <c r="B441" i="5"/>
  <c r="F440" i="5"/>
  <c r="E440" i="5"/>
  <c r="E441" i="5" l="1"/>
  <c r="C441" i="5"/>
  <c r="F441" i="5"/>
  <c r="D441" i="5"/>
  <c r="B442" i="5"/>
  <c r="G441" i="5"/>
  <c r="H440" i="5"/>
  <c r="H441" i="5" l="1"/>
  <c r="D442" i="5"/>
  <c r="C442" i="5"/>
  <c r="F442" i="5"/>
  <c r="G442" i="5"/>
  <c r="B443" i="5"/>
  <c r="E442" i="5"/>
  <c r="H442" i="5" l="1"/>
  <c r="G443" i="5"/>
  <c r="D443" i="5"/>
  <c r="C443" i="5"/>
  <c r="B444" i="5"/>
  <c r="E443" i="5"/>
  <c r="F443" i="5"/>
  <c r="H443" i="5" l="1"/>
  <c r="D444" i="5"/>
  <c r="G444" i="5"/>
  <c r="F444" i="5"/>
  <c r="C444" i="5"/>
  <c r="E444" i="5"/>
  <c r="B445" i="5"/>
  <c r="H444" i="5" l="1"/>
  <c r="B446" i="5"/>
  <c r="G445" i="5"/>
  <c r="E445" i="5"/>
  <c r="F445" i="5"/>
  <c r="D445" i="5"/>
  <c r="C445" i="5"/>
  <c r="H445" i="5" l="1"/>
  <c r="F446" i="5"/>
  <c r="D446" i="5"/>
  <c r="B447" i="5"/>
  <c r="E446" i="5"/>
  <c r="C446" i="5"/>
  <c r="G446" i="5"/>
  <c r="G447" i="5" l="1"/>
  <c r="B448" i="5"/>
  <c r="C447" i="5"/>
  <c r="D447" i="5"/>
  <c r="F447" i="5"/>
  <c r="H447" i="5" s="1"/>
  <c r="E447" i="5"/>
  <c r="H446" i="5"/>
  <c r="D448" i="5" l="1"/>
  <c r="F448" i="5"/>
  <c r="E448" i="5"/>
  <c r="C448" i="5"/>
  <c r="B449" i="5"/>
  <c r="G448" i="5"/>
  <c r="H448" i="5" l="1"/>
  <c r="B450" i="5"/>
  <c r="G449" i="5"/>
  <c r="E449" i="5"/>
  <c r="D449" i="5"/>
  <c r="F449" i="5"/>
  <c r="C449" i="5"/>
  <c r="H449" i="5" l="1"/>
  <c r="C450" i="5"/>
  <c r="B451" i="5"/>
  <c r="F450" i="5"/>
  <c r="E450" i="5"/>
  <c r="G450" i="5"/>
  <c r="D450" i="5"/>
  <c r="H450" i="5" l="1"/>
  <c r="D451" i="5"/>
  <c r="E451" i="5"/>
  <c r="G451" i="5"/>
  <c r="B452" i="5"/>
  <c r="C451" i="5"/>
  <c r="F451" i="5"/>
  <c r="E452" i="5" l="1"/>
  <c r="C452" i="5"/>
  <c r="D452" i="5"/>
  <c r="G452" i="5"/>
  <c r="B453" i="5"/>
  <c r="F452" i="5"/>
  <c r="H451" i="5"/>
  <c r="H452" i="5" l="1"/>
  <c r="F453" i="5"/>
  <c r="D453" i="5"/>
  <c r="B454" i="5"/>
  <c r="C453" i="5"/>
  <c r="E453" i="5"/>
  <c r="G453" i="5"/>
  <c r="H453" i="5" l="1"/>
  <c r="G454" i="5"/>
  <c r="E454" i="5"/>
  <c r="C454" i="5"/>
  <c r="D454" i="5"/>
  <c r="F454" i="5"/>
  <c r="B455" i="5"/>
  <c r="H454" i="5" l="1"/>
  <c r="D455" i="5"/>
  <c r="F455" i="5"/>
  <c r="G455" i="5"/>
  <c r="E455" i="5"/>
  <c r="C455" i="5"/>
  <c r="B456" i="5"/>
  <c r="B457" i="5" l="1"/>
  <c r="G456" i="5"/>
  <c r="E456" i="5"/>
  <c r="F456" i="5"/>
  <c r="D456" i="5"/>
  <c r="C456" i="5"/>
  <c r="H455" i="5"/>
  <c r="H456" i="5" l="1"/>
  <c r="B458" i="5"/>
  <c r="G457" i="5"/>
  <c r="E457" i="5"/>
  <c r="D457" i="5"/>
  <c r="F457" i="5"/>
  <c r="C457" i="5"/>
  <c r="H457" i="5" l="1"/>
  <c r="C458" i="5"/>
  <c r="B459" i="5"/>
  <c r="F458" i="5"/>
  <c r="E458" i="5"/>
  <c r="G458" i="5"/>
  <c r="D458" i="5"/>
  <c r="H458" i="5" l="1"/>
  <c r="D459" i="5"/>
  <c r="E459" i="5"/>
  <c r="G459" i="5"/>
  <c r="B460" i="5"/>
  <c r="C459" i="5"/>
  <c r="F459" i="5"/>
  <c r="H459" i="5" l="1"/>
  <c r="B461" i="5"/>
  <c r="F460" i="5"/>
  <c r="E460" i="5"/>
  <c r="C460" i="5"/>
  <c r="D460" i="5"/>
  <c r="G460" i="5"/>
  <c r="H460" i="5" l="1"/>
  <c r="F461" i="5"/>
  <c r="D461" i="5"/>
  <c r="E461" i="5"/>
  <c r="C461" i="5"/>
  <c r="B462" i="5"/>
  <c r="G461" i="5"/>
  <c r="E462" i="5" l="1"/>
  <c r="F462" i="5"/>
  <c r="D462" i="5"/>
  <c r="C462" i="5"/>
  <c r="B463" i="5"/>
  <c r="G462" i="5"/>
  <c r="H461" i="5"/>
  <c r="H462" i="5" l="1"/>
  <c r="F463" i="5"/>
  <c r="D463" i="5"/>
  <c r="C463" i="5"/>
  <c r="B464" i="5"/>
  <c r="G463" i="5"/>
  <c r="E463" i="5"/>
  <c r="H463" i="5" l="1"/>
  <c r="F464" i="5"/>
  <c r="E464" i="5"/>
  <c r="G464" i="5"/>
  <c r="B465" i="5"/>
  <c r="C464" i="5"/>
  <c r="D464" i="5"/>
  <c r="H464" i="5" l="1"/>
  <c r="D465" i="5"/>
  <c r="G465" i="5"/>
  <c r="E465" i="5"/>
  <c r="F465" i="5"/>
  <c r="B466" i="5"/>
  <c r="C465" i="5"/>
  <c r="E466" i="5" l="1"/>
  <c r="D466" i="5"/>
  <c r="C466" i="5"/>
  <c r="G466" i="5"/>
  <c r="B467" i="5"/>
  <c r="F466" i="5"/>
  <c r="H465" i="5"/>
  <c r="H466" i="5" l="1"/>
  <c r="G467" i="5"/>
  <c r="C467" i="5"/>
  <c r="E467" i="5"/>
  <c r="B468" i="5"/>
  <c r="F467" i="5"/>
  <c r="D467" i="5"/>
  <c r="H467" i="5" l="1"/>
  <c r="G468" i="5"/>
  <c r="D468" i="5"/>
  <c r="C468" i="5"/>
  <c r="B469" i="5"/>
  <c r="F468" i="5"/>
  <c r="E468" i="5"/>
  <c r="H468" i="5" l="1"/>
  <c r="G469" i="5"/>
  <c r="B470" i="5"/>
  <c r="C469" i="5"/>
  <c r="F469" i="5"/>
  <c r="D469" i="5"/>
  <c r="E469" i="5"/>
  <c r="H469" i="5" l="1"/>
  <c r="B471" i="5"/>
  <c r="F470" i="5"/>
  <c r="E470" i="5"/>
  <c r="C470" i="5"/>
  <c r="D470" i="5"/>
  <c r="G470" i="5"/>
  <c r="H470" i="5" l="1"/>
  <c r="B472" i="5"/>
  <c r="E471" i="5"/>
  <c r="G471" i="5"/>
  <c r="F471" i="5"/>
  <c r="D471" i="5"/>
  <c r="C471" i="5"/>
  <c r="G472" i="5" l="1"/>
  <c r="E472" i="5"/>
  <c r="C472" i="5"/>
  <c r="D472" i="5"/>
  <c r="F472" i="5"/>
  <c r="B473" i="5"/>
  <c r="H471" i="5"/>
  <c r="H472" i="5" l="1"/>
  <c r="D473" i="5"/>
  <c r="G473" i="5"/>
  <c r="E473" i="5"/>
  <c r="C473" i="5"/>
  <c r="B474" i="5"/>
  <c r="F473" i="5"/>
  <c r="H473" i="5" l="1"/>
  <c r="E474" i="5"/>
  <c r="F474" i="5"/>
  <c r="B475" i="5"/>
  <c r="G474" i="5"/>
  <c r="D474" i="5"/>
  <c r="C474" i="5"/>
  <c r="H474" i="5" l="1"/>
  <c r="B476" i="5"/>
  <c r="G475" i="5"/>
  <c r="E475" i="5"/>
  <c r="D475" i="5"/>
  <c r="F475" i="5"/>
  <c r="C475" i="5"/>
  <c r="H475" i="5" l="1"/>
  <c r="C476" i="5"/>
  <c r="B477" i="5"/>
  <c r="G476" i="5"/>
  <c r="D476" i="5"/>
  <c r="F476" i="5"/>
  <c r="E476" i="5"/>
  <c r="G477" i="5" l="1"/>
  <c r="B478" i="5"/>
  <c r="C477" i="5"/>
  <c r="F477" i="5"/>
  <c r="D477" i="5"/>
  <c r="E477" i="5"/>
  <c r="H476" i="5"/>
  <c r="H477" i="5" l="1"/>
  <c r="B479" i="5"/>
  <c r="F478" i="5"/>
  <c r="D478" i="5"/>
  <c r="G478" i="5"/>
  <c r="E478" i="5"/>
  <c r="C478" i="5"/>
  <c r="H478" i="5" l="1"/>
  <c r="B480" i="5"/>
  <c r="C479" i="5"/>
  <c r="G479" i="5"/>
  <c r="E479" i="5"/>
  <c r="F479" i="5"/>
  <c r="D479" i="5"/>
  <c r="H479" i="5" l="1"/>
  <c r="C480" i="5"/>
  <c r="D480" i="5"/>
  <c r="F480" i="5"/>
  <c r="G480" i="5"/>
  <c r="E480" i="5"/>
  <c r="B481" i="5"/>
  <c r="H480" i="5" l="1"/>
  <c r="G481" i="5"/>
  <c r="E481" i="5"/>
  <c r="C481" i="5"/>
  <c r="B482" i="5"/>
  <c r="D481" i="5"/>
  <c r="F481" i="5"/>
  <c r="H481" i="5" s="1"/>
  <c r="E482" i="5" l="1"/>
  <c r="F482" i="5"/>
  <c r="C482" i="5"/>
  <c r="D482" i="5"/>
  <c r="B483" i="5"/>
  <c r="G482" i="5"/>
  <c r="H482" i="5" l="1"/>
  <c r="F483" i="5"/>
  <c r="C483" i="5"/>
  <c r="B484" i="5"/>
  <c r="G483" i="5"/>
  <c r="E483" i="5"/>
  <c r="D483" i="5"/>
  <c r="H483" i="5" l="1"/>
  <c r="C484" i="5"/>
  <c r="B485" i="5"/>
  <c r="F484" i="5"/>
  <c r="E484" i="5"/>
  <c r="G484" i="5"/>
  <c r="D484" i="5"/>
  <c r="H484" i="5" l="1"/>
  <c r="D485" i="5"/>
  <c r="E485" i="5"/>
  <c r="C485" i="5"/>
  <c r="G485" i="5"/>
  <c r="B486" i="5"/>
  <c r="F485" i="5"/>
  <c r="H485" i="5" l="1"/>
  <c r="D486" i="5"/>
  <c r="B487" i="5"/>
  <c r="F486" i="5"/>
  <c r="G486" i="5"/>
  <c r="E486" i="5"/>
  <c r="C486" i="5"/>
  <c r="F487" i="5" l="1"/>
  <c r="D487" i="5"/>
  <c r="C487" i="5"/>
  <c r="E487" i="5"/>
  <c r="G487" i="5"/>
  <c r="B488" i="5"/>
  <c r="H486" i="5"/>
  <c r="C488" i="5" l="1"/>
  <c r="D488" i="5"/>
  <c r="B489" i="5"/>
  <c r="G488" i="5"/>
  <c r="E488" i="5"/>
  <c r="F488" i="5"/>
  <c r="H487" i="5"/>
  <c r="G489" i="5" l="1"/>
  <c r="E489" i="5"/>
  <c r="F489" i="5"/>
  <c r="C489" i="5"/>
  <c r="B490" i="5"/>
  <c r="D489" i="5"/>
  <c r="H488" i="5"/>
  <c r="H489" i="5" l="1"/>
  <c r="E490" i="5"/>
  <c r="F490" i="5"/>
  <c r="D490" i="5"/>
  <c r="C490" i="5"/>
  <c r="B491" i="5"/>
  <c r="G490" i="5"/>
  <c r="F491" i="5" l="1"/>
  <c r="C491" i="5"/>
  <c r="G491" i="5"/>
  <c r="B492" i="5"/>
  <c r="E491" i="5"/>
  <c r="D491" i="5"/>
  <c r="H490" i="5"/>
  <c r="F492" i="5" l="1"/>
  <c r="B493" i="5"/>
  <c r="E492" i="5"/>
  <c r="G492" i="5"/>
  <c r="D492" i="5"/>
  <c r="C492" i="5"/>
  <c r="H491" i="5"/>
  <c r="G493" i="5" l="1"/>
  <c r="B494" i="5"/>
  <c r="C493" i="5"/>
  <c r="D493" i="5"/>
  <c r="E493" i="5"/>
  <c r="F493" i="5"/>
  <c r="H492" i="5"/>
  <c r="H493" i="5" l="1"/>
  <c r="D494" i="5"/>
  <c r="G494" i="5"/>
  <c r="E494" i="5"/>
  <c r="C494" i="5"/>
  <c r="B495" i="5"/>
  <c r="F494" i="5"/>
  <c r="H494" i="5" l="1"/>
  <c r="F495" i="5"/>
  <c r="D495" i="5"/>
  <c r="E495" i="5"/>
  <c r="B496" i="5"/>
  <c r="C495" i="5"/>
  <c r="G495" i="5"/>
  <c r="G496" i="5" l="1"/>
  <c r="E496" i="5"/>
  <c r="C496" i="5"/>
  <c r="D496" i="5"/>
  <c r="F496" i="5"/>
  <c r="B497" i="5"/>
  <c r="H495" i="5"/>
  <c r="H496" i="5" l="1"/>
  <c r="G497" i="5"/>
  <c r="E497" i="5"/>
  <c r="C497" i="5"/>
  <c r="B498" i="5"/>
  <c r="D497" i="5"/>
  <c r="F497" i="5"/>
  <c r="H497" i="5" l="1"/>
  <c r="E498" i="5"/>
  <c r="F498" i="5"/>
  <c r="D498" i="5"/>
  <c r="C498" i="5"/>
  <c r="B499" i="5"/>
  <c r="G498" i="5"/>
  <c r="H498" i="5" l="1"/>
  <c r="F499" i="5"/>
  <c r="C499" i="5"/>
  <c r="G499" i="5"/>
  <c r="B500" i="5"/>
  <c r="E499" i="5"/>
  <c r="D499" i="5"/>
  <c r="H499" i="5" l="1"/>
  <c r="G500" i="5"/>
  <c r="D500" i="5"/>
  <c r="C500" i="5"/>
  <c r="B501" i="5"/>
  <c r="F500" i="5"/>
  <c r="E500" i="5"/>
  <c r="H500" i="5" l="1"/>
  <c r="G501" i="5"/>
  <c r="B502" i="5"/>
  <c r="C501" i="5"/>
  <c r="F501" i="5"/>
  <c r="D501" i="5"/>
  <c r="E501" i="5"/>
  <c r="H501" i="5" l="1"/>
  <c r="E502" i="5"/>
  <c r="C502" i="5"/>
  <c r="D502" i="5"/>
  <c r="B503" i="5"/>
  <c r="F502" i="5"/>
  <c r="G502" i="5"/>
  <c r="H502" i="5" l="1"/>
  <c r="F503" i="5"/>
  <c r="D503" i="5"/>
  <c r="B504" i="5"/>
  <c r="C503" i="5"/>
  <c r="E503" i="5"/>
  <c r="G503" i="5"/>
  <c r="G504" i="5" l="1"/>
  <c r="E504" i="5"/>
  <c r="C504" i="5"/>
  <c r="D504" i="5"/>
  <c r="B505" i="5"/>
  <c r="F504" i="5"/>
  <c r="H503" i="5"/>
  <c r="H504" i="5" l="1"/>
  <c r="G505" i="5"/>
  <c r="E505" i="5"/>
  <c r="C505" i="5"/>
  <c r="D505" i="5"/>
  <c r="F505" i="5"/>
  <c r="B506" i="5"/>
  <c r="H505" i="5" l="1"/>
  <c r="B507" i="5"/>
  <c r="G506" i="5"/>
  <c r="F506" i="5"/>
  <c r="E506" i="5"/>
  <c r="D506" i="5"/>
  <c r="C506" i="5"/>
  <c r="H506" i="5" l="1"/>
  <c r="B508" i="5"/>
  <c r="G507" i="5"/>
  <c r="D507" i="5"/>
  <c r="E507" i="5"/>
  <c r="F507" i="5"/>
  <c r="C507" i="5"/>
  <c r="H507" i="5" l="1"/>
  <c r="C508" i="5"/>
  <c r="B509" i="5"/>
  <c r="F508" i="5"/>
  <c r="E508" i="5"/>
  <c r="G508" i="5"/>
  <c r="D508" i="5"/>
  <c r="H508" i="5" l="1"/>
  <c r="D509" i="5"/>
  <c r="E509" i="5"/>
  <c r="F509" i="5"/>
  <c r="G509" i="5"/>
  <c r="B510" i="5"/>
  <c r="C509" i="5"/>
  <c r="H509" i="5" l="1"/>
  <c r="F510" i="5"/>
  <c r="B511" i="5"/>
  <c r="G510" i="5"/>
  <c r="D510" i="5"/>
  <c r="C510" i="5"/>
  <c r="E510" i="5"/>
  <c r="E511" i="5" l="1"/>
  <c r="C511" i="5"/>
  <c r="B4" i="5" s="1"/>
  <c r="F511" i="5"/>
  <c r="D511" i="5"/>
  <c r="G511" i="5"/>
  <c r="H7" i="5" s="1"/>
  <c r="H510" i="5"/>
  <c r="H6" i="5" l="1"/>
  <c r="H511" i="5"/>
  <c r="H8" i="5" s="1"/>
  <c r="H5" i="5" l="1"/>
</calcChain>
</file>

<file path=xl/sharedStrings.xml><?xml version="1.0" encoding="utf-8"?>
<sst xmlns="http://schemas.openxmlformats.org/spreadsheetml/2006/main" count="2000" uniqueCount="572">
  <si>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</si>
  <si>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</si>
  <si>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</si>
  <si>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</si>
  <si>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</si>
  <si>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</si>
  <si>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</si>
  <si>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</si>
  <si>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</si>
  <si>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</si>
  <si>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</si>
  <si>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</si>
  <si>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</si>
  <si>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</si>
  <si>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</si>
  <si>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</si>
  <si>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</si>
  <si>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</si>
  <si>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</si>
  <si>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</si>
  <si>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</si>
  <si>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</si>
  <si>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</si>
  <si>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</si>
  <si>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</si>
  <si>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</si>
  <si>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</si>
  <si>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</si>
  <si>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</si>
  <si>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</si>
  <si>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</si>
  <si>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</si>
  <si>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</si>
  <si>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</si>
  <si>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</si>
  <si>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</si>
  <si>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</si>
  <si>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</si>
  <si>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</si>
  <si>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</si>
  <si>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</si>
  <si>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</si>
  <si>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</si>
  <si>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</si>
  <si>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</si>
  <si>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</si>
  <si>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</si>
  <si>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</si>
  <si>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</si>
  <si>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</si>
  <si>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</si>
  <si>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</si>
  <si>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</si>
  <si>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</si>
  <si>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</si>
  <si>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</si>
  <si>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</si>
  <si>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</si>
  <si>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</si>
  <si>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</si>
  <si>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</si>
  <si>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</si>
  <si>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</si>
  <si>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</si>
  <si>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</si>
  <si>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</si>
  <si>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</si>
  <si>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</si>
  <si>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</si>
  <si>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</si>
  <si>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</si>
  <si>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</si>
  <si>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</si>
  <si>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</si>
  <si>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</si>
  <si>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</si>
  <si>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</si>
  <si>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</si>
  <si>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</si>
  <si>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</si>
  <si>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</si>
  <si>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</si>
  <si>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</si>
  <si>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</si>
  <si>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</si>
  <si>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</si>
  <si>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</si>
  <si>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</si>
  <si>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</si>
  <si>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</si>
  <si>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</si>
  <si>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</si>
  <si>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</si>
  <si>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</si>
  <si>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</si>
  <si>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</si>
  <si>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</si>
  <si>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</si>
  <si>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</si>
  <si>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</si>
  <si>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</si>
  <si>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</si>
  <si>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</si>
  <si>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</si>
  <si>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</si>
  <si>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</si>
  <si>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</si>
  <si>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</si>
  <si>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</si>
  <si>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</si>
  <si>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</si>
  <si>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</si>
  <si>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</si>
  <si>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</si>
  <si>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</si>
  <si>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</si>
  <si>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</si>
  <si>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</si>
  <si>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</si>
  <si>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</si>
  <si>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</si>
  <si>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</si>
  <si>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</si>
  <si>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</si>
  <si>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</si>
  <si>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</si>
  <si>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</si>
  <si>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</si>
  <si>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</si>
  <si>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</si>
  <si>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</si>
  <si>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</si>
  <si>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</si>
  <si>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</si>
  <si>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</si>
  <si>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</si>
  <si>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</si>
  <si>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</si>
  <si>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</si>
  <si>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</si>
  <si>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</si>
  <si>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</si>
  <si>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</si>
  <si>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</si>
  <si>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</si>
  <si>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</si>
  <si>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</si>
  <si>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</si>
  <si>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</si>
  <si>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</si>
  <si>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</si>
  <si>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</si>
  <si>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</si>
  <si>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</si>
  <si>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</si>
  <si>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</si>
  <si>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</si>
  <si>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</si>
  <si>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</si>
  <si>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</si>
  <si>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</si>
  <si>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</si>
  <si>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</si>
  <si>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</si>
  <si>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</si>
  <si>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</si>
  <si>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</si>
  <si>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</si>
  <si>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</si>
  <si>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</si>
  <si>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</si>
  <si>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</si>
  <si>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</si>
  <si>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</si>
  <si>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</si>
  <si>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</si>
  <si>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</si>
  <si>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</si>
  <si>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</si>
  <si>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</si>
  <si>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</si>
  <si>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</si>
  <si>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</si>
  <si>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</si>
  <si>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</si>
  <si>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</si>
  <si>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</si>
  <si>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</si>
  <si>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</si>
  <si>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</si>
  <si>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</si>
  <si>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</si>
  <si>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</si>
  <si>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</si>
  <si>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</si>
  <si>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</si>
  <si>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</si>
  <si>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</si>
  <si>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</si>
  <si>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</si>
  <si>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</si>
  <si>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</si>
  <si>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</si>
  <si>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</si>
  <si>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</si>
  <si>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</si>
  <si>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</si>
  <si>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</si>
  <si>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</si>
  <si>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</si>
  <si>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</si>
  <si>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</si>
  <si>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</si>
  <si>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</si>
  <si>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</si>
  <si>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</si>
  <si>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</si>
  <si>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</si>
  <si>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</si>
  <si>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</si>
  <si>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</si>
  <si>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</si>
  <si>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</si>
  <si>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</si>
  <si>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</si>
  <si>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</si>
  <si>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</si>
  <si>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</si>
  <si>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</si>
  <si>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</si>
  <si>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</si>
  <si>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</si>
  <si>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</si>
  <si>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</si>
  <si>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</si>
  <si>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</si>
  <si>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</si>
  <si>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</si>
  <si>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</si>
  <si>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</si>
  <si>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</si>
  <si>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</si>
  <si>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</si>
  <si>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</si>
  <si>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</si>
  <si>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</si>
  <si>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</si>
  <si>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</si>
  <si>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</si>
  <si>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</si>
  <si>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</si>
  <si>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</si>
  <si>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</si>
  <si>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</si>
  <si>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</si>
  <si>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</si>
  <si>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</si>
  <si>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</si>
  <si>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</si>
  <si>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</si>
  <si>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</si>
  <si>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</si>
  <si>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</si>
  <si>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</si>
  <si>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</si>
  <si>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</si>
  <si>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</si>
  <si>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</si>
  <si>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</si>
  <si>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</si>
  <si>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</si>
  <si>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</si>
  <si>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</si>
  <si>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</si>
  <si>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</si>
  <si>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</si>
  <si>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</si>
  <si>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</si>
  <si>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</si>
  <si>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</si>
  <si>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</si>
  <si>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</si>
  <si>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</si>
  <si>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</si>
  <si>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</si>
  <si>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</si>
  <si>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</si>
  <si>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</si>
  <si>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</si>
  <si>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</si>
  <si>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</si>
  <si>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</si>
  <si>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</si>
  <si>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</si>
  <si>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</si>
  <si>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</si>
  <si>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</si>
  <si>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</si>
  <si>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</si>
  <si>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</si>
  <si>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</si>
  <si>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</si>
  <si>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</si>
  <si>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</si>
  <si>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</si>
  <si>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</si>
  <si>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</si>
  <si>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</si>
  <si>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</si>
  <si>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</si>
  <si>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</si>
  <si>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</si>
  <si>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</si>
  <si>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</si>
  <si>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</si>
  <si>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</si>
  <si>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</si>
  <si>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</si>
  <si>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</si>
  <si>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</si>
  <si>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</si>
  <si>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</si>
  <si>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</si>
  <si>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</si>
  <si>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</si>
  <si>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</si>
  <si>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</si>
  <si>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</si>
  <si>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</si>
  <si>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</si>
  <si>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</si>
  <si>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</si>
  <si>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</si>
  <si>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</si>
  <si>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</si>
  <si>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</si>
  <si>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</si>
  <si>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</si>
  <si>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</si>
  <si>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</si>
  <si>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</si>
  <si>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</si>
  <si>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</si>
  <si>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</si>
  <si>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</si>
  <si>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</si>
  <si>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</si>
  <si>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</si>
  <si>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</si>
  <si>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</si>
  <si>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</si>
  <si>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</si>
  <si>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</si>
  <si>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</si>
  <si>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</si>
  <si>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</si>
  <si>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</si>
  <si>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</si>
  <si>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</si>
  <si>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</si>
  <si>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</si>
  <si>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</si>
  <si>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</si>
  <si>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</si>
  <si>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</si>
  <si>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</si>
  <si>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</si>
  <si>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</si>
  <si>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</si>
  <si>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</si>
  <si>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</si>
  <si>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</si>
  <si>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</si>
  <si>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</si>
  <si>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</si>
  <si>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</si>
  <si>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</si>
  <si>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</si>
  <si>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</si>
  <si>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</si>
  <si>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</si>
  <si>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</si>
  <si>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</si>
  <si>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</si>
  <si>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</si>
  <si>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</si>
  <si>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</si>
  <si>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</si>
  <si>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</si>
  <si>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</si>
  <si>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</si>
  <si>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</si>
  <si>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</si>
  <si>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</si>
  <si>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</si>
  <si>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</si>
  <si>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</si>
  <si>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</si>
  <si>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</si>
  <si>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</si>
  <si>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</si>
  <si>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</si>
  <si>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</si>
  <si>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</si>
  <si>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</si>
  <si>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</si>
  <si>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</si>
  <si>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</si>
  <si>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</si>
  <si>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</si>
  <si>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</si>
  <si>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</si>
  <si>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</si>
  <si>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</si>
  <si>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</si>
  <si>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</si>
  <si>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</si>
  <si>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</si>
  <si>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</si>
  <si>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</si>
  <si>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</si>
  <si>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</si>
  <si>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</si>
  <si>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</si>
  <si>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</si>
  <si>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</si>
  <si>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</si>
  <si>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</si>
  <si>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</si>
  <si>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</si>
  <si>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</si>
  <si>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</si>
  <si>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</si>
  <si>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</si>
  <si>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</si>
  <si>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</si>
  <si>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</si>
  <si>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</si>
  <si>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</si>
  <si>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</si>
  <si>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</si>
  <si>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</si>
  <si>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</si>
  <si>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</si>
  <si>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</si>
  <si>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</si>
  <si>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</si>
  <si>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</si>
  <si>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</si>
  <si>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</si>
  <si>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</si>
  <si>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</si>
  <si>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</si>
  <si>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</si>
  <si>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</si>
  <si>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</si>
  <si>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</si>
  <si>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</si>
  <si>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</si>
  <si>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</si>
  <si>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</si>
  <si>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</si>
  <si>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</si>
  <si>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</si>
  <si>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</si>
  <si>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</si>
  <si>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</si>
  <si>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</si>
  <si>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</si>
  <si>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</si>
  <si>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</si>
  <si>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</si>
  <si>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</si>
  <si>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</si>
  <si>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</si>
  <si>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</si>
  <si>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</si>
  <si>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</si>
  <si>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</si>
  <si>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</si>
  <si>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</si>
  <si>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</si>
  <si>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</si>
  <si>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</si>
  <si>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</si>
  <si>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</si>
  <si>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</si>
  <si>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</si>
  <si>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</si>
  <si>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</si>
  <si>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</si>
  <si>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</si>
  <si>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</si>
  <si>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</si>
  <si>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</si>
  <si>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</si>
  <si>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</si>
  <si>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</si>
  <si>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</si>
  <si>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</si>
  <si>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</si>
  <si>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</si>
  <si>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</si>
  <si>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</si>
  <si>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</si>
  <si>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</si>
  <si>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</si>
  <si>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</si>
  <si>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</si>
  <si>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</si>
  <si>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</si>
  <si>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</si>
  <si>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</si>
  <si>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</si>
  <si>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</si>
  <si>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</si>
  <si>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</si>
  <si>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</si>
  <si>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</si>
  <si>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</si>
  <si>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</si>
  <si>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</si>
  <si>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</si>
  <si>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</si>
  <si>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</si>
  <si>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</si>
  <si>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</si>
  <si>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</si>
  <si>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</si>
  <si>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</si>
  <si>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</si>
  <si>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</si>
  <si>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</si>
  <si>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</si>
  <si>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</si>
  <si>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</si>
  <si>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</si>
  <si>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</si>
  <si>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</si>
  <si>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</si>
  <si>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</si>
  <si>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</si>
  <si>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</si>
  <si>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</si>
  <si>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</si>
  <si>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</si>
  <si>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</si>
  <si>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</si>
  <si>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</si>
  <si>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</si>
  <si>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</si>
  <si>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</si>
  <si>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</si>
  <si>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</si>
  <si>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</si>
  <si>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</si>
  <si>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</si>
  <si>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</si>
  <si>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</si>
  <si>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</si>
  <si>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</si>
  <si>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</si>
  <si>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</si>
  <si>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</si>
  <si>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</si>
  <si>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</si>
  <si>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</si>
  <si>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</si>
  <si>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</si>
  <si>
    <t>Penjualan Proyek APU 1223</t>
  </si>
  <si>
    <t>HP Penjualan Proyek APU 1223</t>
  </si>
  <si>
    <t>Hutang kepada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</si>
</sst>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21]dd\ mmm\ yy"/>
    <numFmt numFmtId="166" formatCode="[$-21]mmmm\ yyyy"/>
    <numFmt numFmtId="167" formatCode="[$-21]dd\ mmmm\ yyyy"/>
    <numFmt numFmtId="168" formatCode="0.0%"/>
    <numFmt numFmtId="169" formatCode="[$-421]dd\ mmmm\ yyyy;@"/>
    <numFmt numFmtId="170" formatCode="_-* #,##0.00_-;\-* #,##0.00_-;_-* &quot;-&quot;??_-;_-@"/>
    <numFmt numFmtId="171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3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41" fontId="11" fillId="0" borderId="1" xfId="2" applyFont="1" applyBorder="1" applyProtection="1">
      <protection locked="0"/>
    </xf>
    <xf numFmtId="164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4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43" fontId="0" fillId="0" borderId="1" xfId="1" applyFont="1" applyBorder="1" applyAlignment="1" applyProtection="1">
      <alignment horizontal="left"/>
      <protection locked="0"/>
    </xf>
    <xf numFmtId="43" fontId="0" fillId="0" borderId="1" xfId="1" applyFont="1" applyBorder="1" applyProtection="1">
      <protection locked="0"/>
    </xf>
    <xf numFmtId="164" fontId="0" fillId="0" borderId="1" xfId="1" applyNumberFormat="1" applyFont="1" applyBorder="1" applyAlignment="1" applyProtection="1">
      <alignment horizontal="center"/>
      <protection locked="0"/>
    </xf>
    <xf numFmtId="164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43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5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43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4" fontId="0" fillId="0" borderId="1" xfId="1" applyNumberFormat="1" applyFont="1" applyFill="1" applyBorder="1" applyAlignment="1" applyProtection="1">
      <alignment horizontal="center"/>
      <protection locked="0"/>
    </xf>
    <xf numFmtId="164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4" fontId="0" fillId="5" borderId="15" xfId="1" applyNumberFormat="1" applyFont="1" applyFill="1" applyBorder="1" applyProtection="1">
      <protection locked="0"/>
    </xf>
    <xf numFmtId="164" fontId="2" fillId="5" borderId="15" xfId="1" applyNumberFormat="1" applyFont="1" applyFill="1" applyBorder="1" applyAlignment="1" applyProtection="1">
      <alignment vertical="center"/>
      <protection locked="0"/>
    </xf>
    <xf numFmtId="164" fontId="1" fillId="0" borderId="0" xfId="1" applyNumberFormat="1" applyFont="1" applyFill="1" applyBorder="1" applyAlignment="1" applyProtection="1">
      <alignment vertical="center"/>
      <protection locked="0"/>
    </xf>
    <xf numFmtId="164" fontId="2" fillId="0" borderId="14" xfId="1" applyNumberFormat="1" applyFont="1" applyFill="1" applyBorder="1" applyAlignment="1" applyProtection="1">
      <alignment horizontal="left" indent="1"/>
      <protection locked="0"/>
    </xf>
    <xf numFmtId="164" fontId="2" fillId="5" borderId="51" xfId="1" applyNumberFormat="1" applyFont="1" applyFill="1" applyBorder="1" applyAlignment="1" applyProtection="1">
      <alignment vertical="center"/>
      <protection locked="0"/>
    </xf>
    <xf numFmtId="164" fontId="2" fillId="0" borderId="52" xfId="1" applyNumberFormat="1" applyFont="1" applyFill="1" applyBorder="1" applyAlignment="1" applyProtection="1">
      <alignment vertical="center"/>
      <protection locked="0"/>
    </xf>
    <xf numFmtId="164" fontId="2" fillId="0" borderId="53" xfId="1" applyNumberFormat="1" applyFont="1" applyFill="1" applyBorder="1" applyAlignment="1" applyProtection="1">
      <alignment horizontal="left" indent="1"/>
      <protection locked="0"/>
    </xf>
    <xf numFmtId="164" fontId="2" fillId="5" borderId="54" xfId="1" applyNumberFormat="1" applyFont="1" applyFill="1" applyBorder="1" applyAlignment="1" applyProtection="1">
      <alignment vertical="center"/>
      <protection locked="0"/>
    </xf>
    <xf numFmtId="164" fontId="2" fillId="0" borderId="34" xfId="1" applyNumberFormat="1" applyFont="1" applyFill="1" applyBorder="1" applyAlignment="1" applyProtection="1">
      <alignment vertical="center"/>
      <protection locked="0"/>
    </xf>
    <xf numFmtId="164" fontId="2" fillId="5" borderId="15" xfId="1" applyNumberFormat="1" applyFont="1" applyFill="1" applyBorder="1" applyAlignment="1" applyProtection="1">
      <alignment vertical="center" wrapText="1"/>
      <protection locked="0"/>
    </xf>
    <xf numFmtId="164" fontId="1" fillId="0" borderId="0" xfId="1" applyNumberFormat="1" applyFont="1" applyFill="1" applyBorder="1" applyProtection="1">
      <protection locked="0"/>
    </xf>
    <xf numFmtId="164" fontId="0" fillId="0" borderId="14" xfId="1" applyNumberFormat="1" applyFont="1" applyFill="1" applyBorder="1" applyProtection="1">
      <protection locked="0"/>
    </xf>
    <xf numFmtId="164" fontId="1" fillId="0" borderId="0" xfId="1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ont="1" applyFill="1" applyBorder="1" applyAlignment="1" applyProtection="1">
      <protection locked="0"/>
    </xf>
    <xf numFmtId="164" fontId="13" fillId="0" borderId="14" xfId="1" applyNumberFormat="1" applyFont="1" applyFill="1" applyBorder="1" applyProtection="1">
      <protection locked="0"/>
    </xf>
    <xf numFmtId="164" fontId="11" fillId="0" borderId="0" xfId="1" applyNumberFormat="1" applyFont="1" applyFill="1" applyBorder="1" applyAlignment="1" applyProtection="1">
      <alignment horizontal="right"/>
      <protection locked="0"/>
    </xf>
    <xf numFmtId="164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4" fontId="2" fillId="5" borderId="15" xfId="1" applyNumberFormat="1" applyFont="1" applyFill="1" applyBorder="1" applyProtection="1">
      <protection locked="0"/>
    </xf>
    <xf numFmtId="164" fontId="2" fillId="5" borderId="15" xfId="1" applyNumberFormat="1" applyFont="1" applyFill="1" applyBorder="1" applyAlignment="1" applyProtection="1">
      <alignment wrapText="1"/>
      <protection locked="0"/>
    </xf>
    <xf numFmtId="164" fontId="0" fillId="5" borderId="54" xfId="1" applyNumberFormat="1" applyFont="1" applyFill="1" applyBorder="1" applyProtection="1">
      <protection locked="0"/>
    </xf>
    <xf numFmtId="164" fontId="1" fillId="0" borderId="34" xfId="1" applyNumberFormat="1" applyFont="1" applyFill="1" applyBorder="1" applyProtection="1">
      <protection locked="0"/>
    </xf>
    <xf numFmtId="164" fontId="13" fillId="0" borderId="55" xfId="1" applyNumberFormat="1" applyFont="1" applyFill="1" applyBorder="1" applyProtection="1">
      <protection locked="0"/>
    </xf>
    <xf numFmtId="166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43" fontId="5" fillId="2" borderId="72" xfId="1" applyFont="1" applyFill="1" applyBorder="1" applyAlignment="1" applyProtection="1">
      <alignment horizontal="left" vertical="center"/>
      <protection hidden="1"/>
    </xf>
    <xf numFmtId="43" fontId="5" fillId="2" borderId="72" xfId="1" applyFont="1" applyFill="1" applyBorder="1" applyAlignment="1" applyProtection="1">
      <alignment vertical="center"/>
      <protection hidden="1"/>
    </xf>
    <xf numFmtId="164" fontId="5" fillId="2" borderId="72" xfId="1" applyNumberFormat="1" applyFont="1" applyFill="1" applyBorder="1" applyAlignment="1" applyProtection="1">
      <alignment vertical="center"/>
      <protection hidden="1"/>
    </xf>
    <xf numFmtId="164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4" fontId="5" fillId="2" borderId="50" xfId="1" applyNumberFormat="1" applyFont="1" applyFill="1" applyBorder="1" applyAlignment="1" applyProtection="1">
      <alignment horizontal="center" vertical="center"/>
      <protection hidden="1"/>
    </xf>
    <xf numFmtId="164" fontId="5" fillId="2" borderId="17" xfId="3" applyNumberFormat="1" applyFont="1" applyFill="1" applyBorder="1" applyAlignment="1" applyProtection="1">
      <alignment horizontal="center" vertical="center" wrapText="1"/>
    </xf>
    <xf numFmtId="164" fontId="11" fillId="5" borderId="1" xfId="1" applyNumberFormat="1" applyFont="1" applyFill="1" applyBorder="1" applyAlignment="1" applyProtection="1">
      <alignment horizontal="center"/>
      <protection hidden="1"/>
    </xf>
    <xf numFmtId="164" fontId="5" fillId="2" borderId="72" xfId="1" applyNumberFormat="1" applyFont="1" applyFill="1" applyBorder="1" applyAlignment="1" applyProtection="1">
      <alignment horizontal="center" vertical="center"/>
      <protection hidden="1"/>
    </xf>
    <xf numFmtId="164" fontId="20" fillId="2" borderId="50" xfId="1" applyNumberFormat="1" applyFont="1" applyFill="1" applyBorder="1" applyAlignment="1" applyProtection="1">
      <alignment horizontal="center" vertical="center"/>
    </xf>
    <xf numFmtId="43" fontId="20" fillId="2" borderId="50" xfId="1" applyFont="1" applyFill="1" applyBorder="1" applyAlignment="1" applyProtection="1">
      <alignment horizontal="center" vertical="center"/>
      <protection hidden="1"/>
    </xf>
    <xf numFmtId="43" fontId="0" fillId="5" borderId="1" xfId="1" quotePrefix="1" applyFont="1" applyFill="1" applyBorder="1" applyProtection="1">
      <protection hidden="1"/>
    </xf>
    <xf numFmtId="43" fontId="0" fillId="5" borderId="5" xfId="1" quotePrefix="1" applyFont="1" applyFill="1" applyBorder="1" applyAlignment="1" applyProtection="1">
      <alignment horizontal="center"/>
      <protection hidden="1"/>
    </xf>
    <xf numFmtId="164" fontId="0" fillId="5" borderId="5" xfId="1" quotePrefix="1" applyNumberFormat="1" applyFont="1" applyFill="1" applyBorder="1" applyProtection="1">
      <protection hidden="1"/>
    </xf>
    <xf numFmtId="43" fontId="0" fillId="5" borderId="5" xfId="1" quotePrefix="1" applyFont="1" applyFill="1" applyBorder="1" applyProtection="1">
      <protection hidden="1"/>
    </xf>
    <xf numFmtId="43" fontId="0" fillId="5" borderId="1" xfId="1" quotePrefix="1" applyFont="1" applyFill="1" applyBorder="1" applyAlignment="1" applyProtection="1">
      <alignment horizontal="left"/>
      <protection hidden="1"/>
    </xf>
    <xf numFmtId="164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4" fontId="0" fillId="5" borderId="1" xfId="1" applyNumberFormat="1" applyFont="1" applyFill="1" applyBorder="1" applyProtection="1">
      <protection hidden="1"/>
    </xf>
    <xf numFmtId="164" fontId="0" fillId="5" borderId="1" xfId="1" quotePrefix="1" applyNumberFormat="1" applyFont="1" applyFill="1" applyBorder="1" applyProtection="1">
      <protection hidden="1"/>
    </xf>
    <xf numFmtId="165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4" fontId="0" fillId="5" borderId="1" xfId="1" quotePrefix="1" applyNumberFormat="1" applyFont="1" applyFill="1" applyBorder="1" applyAlignment="1" applyProtection="1">
      <alignment horizontal="center"/>
      <protection hidden="1"/>
    </xf>
    <xf numFmtId="43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6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41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41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4" fontId="5" fillId="2" borderId="75" xfId="1" applyNumberFormat="1" applyFont="1" applyFill="1" applyBorder="1" applyAlignment="1" applyProtection="1">
      <alignment vertical="center"/>
      <protection hidden="1"/>
    </xf>
    <xf numFmtId="164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4" fontId="5" fillId="2" borderId="2" xfId="1" applyNumberFormat="1" applyFont="1" applyFill="1" applyBorder="1" applyProtection="1">
      <protection hidden="1"/>
    </xf>
    <xf numFmtId="41" fontId="5" fillId="2" borderId="2" xfId="2" quotePrefix="1" applyFont="1" applyFill="1" applyBorder="1" applyAlignment="1" applyProtection="1">
      <alignment vertical="center"/>
      <protection hidden="1"/>
    </xf>
    <xf numFmtId="41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4" fontId="5" fillId="2" borderId="13" xfId="1" applyNumberFormat="1" applyFont="1" applyFill="1" applyBorder="1" applyProtection="1">
      <protection hidden="1"/>
    </xf>
    <xf numFmtId="41" fontId="5" fillId="2" borderId="13" xfId="2" quotePrefix="1" applyFont="1" applyFill="1" applyBorder="1" applyAlignment="1" applyProtection="1">
      <alignment vertical="center"/>
      <protection hidden="1"/>
    </xf>
    <xf numFmtId="41" fontId="5" fillId="2" borderId="45" xfId="2" quotePrefix="1" applyFont="1" applyFill="1" applyBorder="1" applyAlignment="1" applyProtection="1">
      <alignment vertical="center"/>
      <protection hidden="1"/>
    </xf>
    <xf numFmtId="41" fontId="11" fillId="5" borderId="35" xfId="2" quotePrefix="1" applyFont="1" applyFill="1" applyBorder="1" applyAlignment="1" applyProtection="1">
      <alignment vertical="center"/>
      <protection hidden="1"/>
    </xf>
    <xf numFmtId="164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41" fontId="11" fillId="5" borderId="0" xfId="2" quotePrefix="1" applyFont="1" applyFill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8" fontId="10" fillId="5" borderId="14" xfId="4" applyNumberFormat="1" applyFont="1" applyFill="1" applyBorder="1" applyAlignment="1" applyProtection="1">
      <alignment horizontal="center" vertical="center"/>
      <protection hidden="1"/>
    </xf>
    <xf numFmtId="164" fontId="10" fillId="5" borderId="14" xfId="1" applyNumberFormat="1" applyFont="1" applyFill="1" applyBorder="1" applyAlignment="1" applyProtection="1">
      <alignment vertical="center"/>
      <protection hidden="1"/>
    </xf>
    <xf numFmtId="164" fontId="10" fillId="5" borderId="14" xfId="1" quotePrefix="1" applyNumberFormat="1" applyFont="1" applyFill="1" applyBorder="1" applyAlignment="1" applyProtection="1">
      <alignment vertical="center"/>
      <protection hidden="1"/>
    </xf>
    <xf numFmtId="41" fontId="10" fillId="5" borderId="14" xfId="2" quotePrefix="1" applyFont="1" applyFill="1" applyBorder="1" applyAlignment="1" applyProtection="1">
      <alignment vertical="center"/>
      <protection hidden="1"/>
    </xf>
    <xf numFmtId="164" fontId="11" fillId="5" borderId="14" xfId="1" applyNumberFormat="1" applyFont="1" applyFill="1" applyBorder="1" applyAlignment="1" applyProtection="1">
      <alignment vertical="center"/>
      <protection hidden="1"/>
    </xf>
    <xf numFmtId="41" fontId="28" fillId="2" borderId="27" xfId="0" applyNumberFormat="1" applyFont="1" applyFill="1" applyBorder="1" applyAlignment="1" applyProtection="1">
      <alignment vertical="center"/>
      <protection hidden="1"/>
    </xf>
    <xf numFmtId="41" fontId="28" fillId="2" borderId="12" xfId="0" applyNumberFormat="1" applyFont="1" applyFill="1" applyBorder="1" applyAlignment="1" applyProtection="1">
      <alignment vertical="center"/>
      <protection hidden="1"/>
    </xf>
    <xf numFmtId="41" fontId="28" fillId="2" borderId="29" xfId="0" applyNumberFormat="1" applyFont="1" applyFill="1" applyBorder="1" applyAlignment="1" applyProtection="1">
      <alignment vertical="center"/>
      <protection hidden="1"/>
    </xf>
    <xf numFmtId="41" fontId="28" fillId="2" borderId="30" xfId="0" applyNumberFormat="1" applyFont="1" applyFill="1" applyBorder="1" applyAlignment="1" applyProtection="1">
      <alignment vertical="center"/>
      <protection hidden="1"/>
    </xf>
    <xf numFmtId="41" fontId="28" fillId="2" borderId="32" xfId="0" applyNumberFormat="1" applyFont="1" applyFill="1" applyBorder="1" applyAlignment="1" applyProtection="1">
      <alignment vertical="center"/>
      <protection hidden="1"/>
    </xf>
    <xf numFmtId="41" fontId="28" fillId="2" borderId="33" xfId="0" applyNumberFormat="1" applyFont="1" applyFill="1" applyBorder="1" applyAlignment="1" applyProtection="1">
      <alignment vertical="center"/>
      <protection hidden="1"/>
    </xf>
    <xf numFmtId="41" fontId="28" fillId="2" borderId="32" xfId="2" quotePrefix="1" applyFont="1" applyFill="1" applyBorder="1" applyAlignment="1" applyProtection="1">
      <alignment vertical="center"/>
      <protection hidden="1"/>
    </xf>
    <xf numFmtId="41" fontId="28" fillId="2" borderId="33" xfId="2" quotePrefix="1" applyFont="1" applyFill="1" applyBorder="1" applyAlignment="1" applyProtection="1">
      <alignment vertical="center"/>
      <protection hidden="1"/>
    </xf>
    <xf numFmtId="41" fontId="28" fillId="2" borderId="10" xfId="2" quotePrefix="1" applyFont="1" applyFill="1" applyBorder="1" applyAlignment="1" applyProtection="1">
      <alignment vertical="center"/>
      <protection hidden="1"/>
    </xf>
    <xf numFmtId="41" fontId="28" fillId="2" borderId="57" xfId="2" quotePrefix="1" applyFont="1" applyFill="1" applyBorder="1" applyAlignment="1" applyProtection="1">
      <alignment vertical="center"/>
      <protection hidden="1"/>
    </xf>
    <xf numFmtId="41" fontId="6" fillId="2" borderId="32" xfId="2" quotePrefix="1" applyFont="1" applyFill="1" applyBorder="1" applyAlignment="1" applyProtection="1">
      <alignment vertical="center"/>
      <protection hidden="1"/>
    </xf>
    <xf numFmtId="41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43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5" borderId="5" xfId="1" applyNumberFormat="1" applyFont="1" applyFill="1" applyBorder="1" applyProtection="1">
      <protection hidden="1"/>
    </xf>
    <xf numFmtId="164" fontId="11" fillId="5" borderId="5" xfId="1" quotePrefix="1" applyNumberFormat="1" applyFont="1" applyFill="1" applyBorder="1" applyProtection="1">
      <protection hidden="1"/>
    </xf>
    <xf numFmtId="165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41" fontId="11" fillId="5" borderId="1" xfId="2" quotePrefix="1" applyFont="1" applyFill="1" applyBorder="1" applyAlignment="1" applyProtection="1">
      <alignment horizontal="left"/>
      <protection hidden="1"/>
    </xf>
    <xf numFmtId="164" fontId="11" fillId="5" borderId="1" xfId="1" quotePrefix="1" applyNumberFormat="1" applyFont="1" applyFill="1" applyBorder="1" applyAlignment="1" applyProtection="1">
      <alignment horizontal="center"/>
      <protection hidden="1"/>
    </xf>
    <xf numFmtId="164" fontId="11" fillId="5" borderId="1" xfId="1" quotePrefix="1" applyNumberFormat="1" applyFont="1" applyFill="1" applyBorder="1" applyProtection="1">
      <protection hidden="1"/>
    </xf>
    <xf numFmtId="41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4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41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4" fontId="6" fillId="8" borderId="27" xfId="1" applyNumberFormat="1" applyFont="1" applyFill="1" applyBorder="1" applyAlignment="1" applyProtection="1">
      <alignment vertical="center"/>
    </xf>
    <xf numFmtId="164" fontId="2" fillId="0" borderId="55" xfId="1" applyNumberFormat="1" applyFont="1" applyFill="1" applyBorder="1" applyAlignment="1" applyProtection="1">
      <alignment horizontal="left" indent="1"/>
    </xf>
    <xf numFmtId="164" fontId="5" fillId="2" borderId="33" xfId="1" applyNumberFormat="1" applyFont="1" applyFill="1" applyBorder="1" applyAlignment="1" applyProtection="1">
      <alignment horizontal="center" vertical="center"/>
      <protection hidden="1"/>
    </xf>
    <xf numFmtId="164" fontId="5" fillId="2" borderId="29" xfId="1" applyNumberFormat="1" applyFont="1" applyFill="1" applyBorder="1" applyAlignment="1" applyProtection="1">
      <alignment vertical="center"/>
      <protection hidden="1"/>
    </xf>
    <xf numFmtId="164" fontId="5" fillId="2" borderId="29" xfId="0" applyNumberFormat="1" applyFont="1" applyFill="1" applyBorder="1" applyAlignment="1" applyProtection="1">
      <alignment horizontal="center" vertical="center"/>
      <protection hidden="1"/>
    </xf>
    <xf numFmtId="164" fontId="5" fillId="2" borderId="30" xfId="0" applyNumberFormat="1" applyFont="1" applyFill="1" applyBorder="1" applyAlignment="1" applyProtection="1">
      <alignment horizontal="center" vertical="center"/>
      <protection hidden="1"/>
    </xf>
    <xf numFmtId="164" fontId="5" fillId="2" borderId="10" xfId="1" applyNumberFormat="1" applyFont="1" applyFill="1" applyBorder="1" applyAlignment="1" applyProtection="1">
      <alignment vertical="center"/>
      <protection hidden="1"/>
    </xf>
    <xf numFmtId="164" fontId="5" fillId="2" borderId="10" xfId="0" applyNumberFormat="1" applyFont="1" applyFill="1" applyBorder="1" applyAlignment="1" applyProtection="1">
      <alignment horizontal="center" vertical="center"/>
      <protection hidden="1"/>
    </xf>
    <xf numFmtId="164" fontId="5" fillId="2" borderId="57" xfId="1" applyNumberFormat="1" applyFont="1" applyFill="1" applyBorder="1" applyProtection="1">
      <protection hidden="1"/>
    </xf>
    <xf numFmtId="164" fontId="5" fillId="2" borderId="32" xfId="1" applyNumberFormat="1" applyFont="1" applyFill="1" applyBorder="1" applyAlignment="1" applyProtection="1">
      <alignment vertical="center"/>
      <protection hidden="1"/>
    </xf>
    <xf numFmtId="164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4" fontId="11" fillId="5" borderId="36" xfId="1" applyNumberFormat="1" applyFont="1" applyFill="1" applyBorder="1" applyAlignment="1" applyProtection="1">
      <alignment vertical="center"/>
      <protection hidden="1"/>
    </xf>
    <xf numFmtId="164" fontId="30" fillId="5" borderId="64" xfId="1" applyNumberFormat="1" applyFont="1" applyFill="1" applyBorder="1" applyAlignment="1" applyProtection="1">
      <alignment vertical="center"/>
    </xf>
    <xf numFmtId="164" fontId="2" fillId="5" borderId="65" xfId="1" applyNumberFormat="1" applyFont="1" applyFill="1" applyBorder="1" applyAlignment="1" applyProtection="1">
      <alignment vertical="center"/>
      <protection hidden="1"/>
    </xf>
    <xf numFmtId="164" fontId="1" fillId="5" borderId="66" xfId="1" applyNumberFormat="1" applyFont="1" applyFill="1" applyBorder="1" applyAlignment="1" applyProtection="1">
      <alignment vertical="center"/>
      <protection hidden="1"/>
    </xf>
    <xf numFmtId="164" fontId="1" fillId="5" borderId="15" xfId="1" applyNumberFormat="1" applyFont="1" applyFill="1" applyBorder="1" applyAlignment="1" applyProtection="1">
      <alignment vertical="center"/>
    </xf>
    <xf numFmtId="164" fontId="0" fillId="5" borderId="0" xfId="1" quotePrefix="1" applyNumberFormat="1" applyFont="1" applyFill="1" applyBorder="1" applyAlignment="1" applyProtection="1">
      <alignment vertical="center"/>
      <protection hidden="1"/>
    </xf>
    <xf numFmtId="164" fontId="1" fillId="5" borderId="14" xfId="1" applyNumberFormat="1" applyFont="1" applyFill="1" applyBorder="1" applyAlignment="1" applyProtection="1">
      <alignment vertical="center"/>
      <protection hidden="1"/>
    </xf>
    <xf numFmtId="164" fontId="11" fillId="5" borderId="15" xfId="1" applyNumberFormat="1" applyFont="1" applyFill="1" applyBorder="1" applyAlignment="1" applyProtection="1">
      <alignment vertical="center"/>
    </xf>
    <xf numFmtId="164" fontId="11" fillId="5" borderId="0" xfId="1" quotePrefix="1" applyNumberFormat="1" applyFont="1" applyFill="1" applyBorder="1" applyAlignment="1" applyProtection="1">
      <alignment vertical="center"/>
      <protection hidden="1"/>
    </xf>
    <xf numFmtId="164" fontId="11" fillId="5" borderId="15" xfId="1" applyNumberFormat="1" applyFont="1" applyFill="1" applyBorder="1" applyAlignment="1" applyProtection="1">
      <alignment horizontal="left" vertical="center"/>
    </xf>
    <xf numFmtId="164" fontId="11" fillId="5" borderId="0" xfId="1" applyNumberFormat="1" applyFont="1" applyFill="1" applyBorder="1" applyAlignment="1" applyProtection="1">
      <alignment horizontal="left" vertical="center"/>
      <protection hidden="1"/>
    </xf>
    <xf numFmtId="164" fontId="31" fillId="5" borderId="15" xfId="1" applyNumberFormat="1" applyFont="1" applyFill="1" applyBorder="1" applyAlignment="1" applyProtection="1">
      <alignment vertical="center"/>
    </xf>
    <xf numFmtId="164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4" fontId="0" fillId="5" borderId="36" xfId="1" applyNumberFormat="1" applyFont="1" applyFill="1" applyBorder="1" applyAlignment="1" applyProtection="1">
      <alignment vertical="center"/>
      <protection hidden="1"/>
    </xf>
    <xf numFmtId="164" fontId="0" fillId="5" borderId="14" xfId="1" applyNumberFormat="1" applyFont="1" applyFill="1" applyBorder="1" applyAlignment="1" applyProtection="1">
      <alignment vertical="center"/>
      <protection hidden="1"/>
    </xf>
    <xf numFmtId="166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4" fontId="28" fillId="2" borderId="0" xfId="1" applyNumberFormat="1" applyFont="1" applyFill="1" applyBorder="1" applyAlignment="1" applyProtection="1">
      <alignment vertical="center"/>
      <protection hidden="1"/>
    </xf>
    <xf numFmtId="164" fontId="28" fillId="2" borderId="14" xfId="1" quotePrefix="1" applyNumberFormat="1" applyFont="1" applyFill="1" applyBorder="1" applyAlignment="1" applyProtection="1">
      <alignment vertical="center"/>
      <protection hidden="1"/>
    </xf>
    <xf numFmtId="164" fontId="6" fillId="2" borderId="34" xfId="1" applyNumberFormat="1" applyFont="1" applyFill="1" applyBorder="1" applyAlignment="1" applyProtection="1">
      <alignment vertical="center"/>
      <protection hidden="1"/>
    </xf>
    <xf numFmtId="164" fontId="6" fillId="2" borderId="55" xfId="1" quotePrefix="1" applyNumberFormat="1" applyFont="1" applyFill="1" applyBorder="1" applyAlignment="1" applyProtection="1">
      <alignment vertical="center"/>
      <protection hidden="1"/>
    </xf>
    <xf numFmtId="164" fontId="28" fillId="2" borderId="35" xfId="1" applyNumberFormat="1" applyFont="1" applyFill="1" applyBorder="1" applyAlignment="1" applyProtection="1">
      <alignment vertical="center"/>
      <protection hidden="1"/>
    </xf>
    <xf numFmtId="164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4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41" fontId="28" fillId="2" borderId="0" xfId="0" quotePrefix="1" applyNumberFormat="1" applyFont="1" applyFill="1" applyAlignment="1" applyProtection="1">
      <alignment horizontal="center" vertical="center"/>
      <protection hidden="1"/>
    </xf>
    <xf numFmtId="41" fontId="28" fillId="2" borderId="0" xfId="0" applyNumberFormat="1" applyFont="1" applyFill="1" applyAlignment="1" applyProtection="1">
      <alignment horizontal="center" vertical="center"/>
      <protection hidden="1"/>
    </xf>
    <xf numFmtId="41" fontId="28" fillId="2" borderId="34" xfId="0" applyNumberFormat="1" applyFont="1" applyFill="1" applyBorder="1" applyAlignment="1" applyProtection="1">
      <alignment horizontal="center" vertical="center"/>
      <protection hidden="1"/>
    </xf>
    <xf numFmtId="41" fontId="28" fillId="2" borderId="14" xfId="2" quotePrefix="1" applyFont="1" applyFill="1" applyBorder="1" applyAlignment="1" applyProtection="1">
      <alignment vertical="center"/>
      <protection hidden="1"/>
    </xf>
    <xf numFmtId="164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41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68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4" fontId="28" fillId="2" borderId="34" xfId="1" applyNumberFormat="1" applyFont="1" applyFill="1" applyBorder="1" applyAlignment="1" applyProtection="1">
      <alignment vertical="center"/>
      <protection hidden="1"/>
    </xf>
    <xf numFmtId="168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5" fontId="32" fillId="2" borderId="27" xfId="0" applyNumberFormat="1" applyFont="1" applyFill="1" applyBorder="1" applyAlignment="1" applyProtection="1">
      <alignment horizontal="center" vertical="center"/>
      <protection hidden="1"/>
    </xf>
    <xf numFmtId="41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41" fontId="0" fillId="0" borderId="0" xfId="2" applyFont="1" applyProtection="1">
      <protection hidden="1"/>
    </xf>
    <xf numFmtId="164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4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4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6" fontId="5" fillId="2" borderId="4" xfId="0" applyNumberFormat="1" applyFont="1" applyFill="1" applyBorder="1" applyAlignment="1" applyProtection="1">
      <alignment horizontal="center" vertical="center"/>
      <protection locked="0"/>
    </xf>
    <xf numFmtId="43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41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41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41" fontId="28" fillId="2" borderId="0" xfId="2" applyFont="1" applyFill="1" applyBorder="1" applyAlignment="1" applyProtection="1">
      <alignment vertical="center"/>
      <protection locked="0"/>
    </xf>
    <xf numFmtId="41" fontId="6" fillId="2" borderId="54" xfId="2" applyFont="1" applyFill="1" applyBorder="1" applyAlignment="1" applyProtection="1">
      <alignment vertical="center"/>
      <protection locked="0"/>
    </xf>
    <xf numFmtId="41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4" fontId="28" fillId="2" borderId="15" xfId="1" applyNumberFormat="1" applyFont="1" applyFill="1" applyBorder="1" applyAlignment="1" applyProtection="1">
      <alignment vertical="center"/>
      <protection locked="0"/>
    </xf>
    <xf numFmtId="164" fontId="6" fillId="2" borderId="54" xfId="1" applyNumberFormat="1" applyFont="1" applyFill="1" applyBorder="1" applyAlignment="1" applyProtection="1">
      <alignment vertical="center"/>
      <protection locked="0"/>
    </xf>
    <xf numFmtId="164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4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4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4" fontId="5" fillId="2" borderId="12" xfId="1" applyNumberFormat="1" applyFont="1" applyFill="1" applyBorder="1" applyAlignment="1" applyProtection="1">
      <alignment horizontal="center" vertical="center"/>
      <protection locked="0"/>
    </xf>
    <xf numFmtId="164" fontId="5" fillId="2" borderId="28" xfId="1" applyNumberFormat="1" applyFont="1" applyFill="1" applyBorder="1" applyAlignment="1" applyProtection="1">
      <alignment horizontal="left" vertical="center"/>
      <protection locked="0"/>
    </xf>
    <xf numFmtId="164" fontId="5" fillId="2" borderId="56" xfId="1" applyNumberFormat="1" applyFont="1" applyFill="1" applyBorder="1" applyAlignment="1" applyProtection="1">
      <alignment horizontal="left" vertical="center"/>
      <protection locked="0"/>
    </xf>
    <xf numFmtId="164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5" fontId="0" fillId="0" borderId="1" xfId="0" quotePrefix="1" applyNumberFormat="1" applyBorder="1" applyAlignment="1" applyProtection="1">
      <alignment horizontal="center"/>
      <protection locked="0"/>
    </xf>
    <xf numFmtId="164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43" fontId="9" fillId="4" borderId="0" xfId="1" applyFont="1" applyFill="1" applyAlignment="1" applyProtection="1"/>
    <xf numFmtId="43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41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Protection="1">
      <protection hidden="1"/>
    </xf>
    <xf numFmtId="164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5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5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6" fontId="2" fillId="4" borderId="0" xfId="0" applyNumberFormat="1" applyFont="1" applyFill="1" applyAlignment="1">
      <alignment vertical="center"/>
    </xf>
    <xf numFmtId="166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6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41" fontId="13" fillId="4" borderId="0" xfId="2" applyFont="1" applyFill="1" applyAlignment="1" applyProtection="1">
      <alignment horizontal="right" vertical="center"/>
      <protection locked="0"/>
    </xf>
    <xf numFmtId="41" fontId="0" fillId="4" borderId="0" xfId="2" applyFont="1" applyFill="1" applyAlignment="1" applyProtection="1">
      <alignment horizontal="right" vertical="center"/>
      <protection locked="0"/>
    </xf>
    <xf numFmtId="164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5" fontId="0" fillId="5" borderId="5" xfId="2" applyNumberFormat="1" applyFont="1" applyFill="1" applyBorder="1" applyAlignment="1" applyProtection="1">
      <alignment horizontal="center"/>
      <protection hidden="1"/>
    </xf>
    <xf numFmtId="165" fontId="11" fillId="5" borderId="1" xfId="2" quotePrefix="1" applyNumberFormat="1" applyFont="1" applyFill="1" applyBorder="1" applyAlignment="1" applyProtection="1">
      <alignment horizontal="center"/>
      <protection hidden="1"/>
    </xf>
    <xf numFmtId="43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41" fontId="0" fillId="9" borderId="87" xfId="2" applyFont="1" applyFill="1" applyBorder="1" applyAlignment="1" applyProtection="1">
      <alignment horizontal="center" vertical="center"/>
    </xf>
    <xf numFmtId="41" fontId="10" fillId="9" borderId="88" xfId="2" applyFont="1" applyFill="1" applyBorder="1" applyAlignment="1" applyProtection="1">
      <alignment horizontal="center" vertical="center" wrapText="1"/>
    </xf>
    <xf numFmtId="41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69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41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41" fontId="10" fillId="0" borderId="95" xfId="2" applyFont="1" applyFill="1" applyBorder="1" applyAlignment="1" applyProtection="1">
      <alignment vertical="center"/>
    </xf>
    <xf numFmtId="41" fontId="53" fillId="13" borderId="95" xfId="2" applyFont="1" applyFill="1" applyBorder="1" applyAlignment="1" applyProtection="1">
      <alignment horizontal="center" vertical="center"/>
    </xf>
    <xf numFmtId="41" fontId="10" fillId="0" borderId="111" xfId="2" applyFont="1" applyBorder="1" applyAlignment="1">
      <alignment vertical="center"/>
    </xf>
    <xf numFmtId="41" fontId="53" fillId="13" borderId="111" xfId="2" applyFont="1" applyFill="1" applyBorder="1" applyAlignment="1" applyProtection="1">
      <alignment horizontal="center" vertical="center"/>
    </xf>
    <xf numFmtId="41" fontId="10" fillId="10" borderId="0" xfId="2" applyFont="1" applyFill="1" applyAlignment="1">
      <alignment horizontal="center" vertical="center"/>
    </xf>
    <xf numFmtId="170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1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41" fontId="10" fillId="0" borderId="95" xfId="2" applyFont="1" applyBorder="1" applyAlignment="1">
      <alignment vertical="center"/>
    </xf>
    <xf numFmtId="170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1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0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1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41" fontId="56" fillId="13" borderId="95" xfId="2" applyFont="1" applyFill="1" applyBorder="1" applyAlignment="1">
      <alignment horizontal="center" vertical="center"/>
    </xf>
    <xf numFmtId="41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41" fontId="10" fillId="13" borderId="95" xfId="2" applyFont="1" applyFill="1" applyBorder="1" applyAlignment="1">
      <alignment horizontal="center" vertical="center"/>
    </xf>
    <xf numFmtId="41" fontId="10" fillId="13" borderId="111" xfId="2" applyFont="1" applyFill="1" applyBorder="1" applyAlignment="1">
      <alignment horizontal="center" vertical="center"/>
    </xf>
    <xf numFmtId="41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41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41" fontId="59" fillId="14" borderId="95" xfId="2" applyFont="1" applyFill="1" applyBorder="1" applyAlignment="1" applyProtection="1">
      <alignment vertical="center"/>
    </xf>
    <xf numFmtId="41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41" fontId="51" fillId="11" borderId="95" xfId="2" applyFont="1" applyFill="1" applyBorder="1" applyAlignment="1" applyProtection="1">
      <alignment horizontal="center" vertical="center"/>
    </xf>
    <xf numFmtId="41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41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41" fontId="0" fillId="5" borderId="1" xfId="2" quotePrefix="1" applyFont="1" applyFill="1" applyBorder="1" applyAlignment="1" applyProtection="1">
      <alignment horizontal="center"/>
      <protection hidden="1"/>
    </xf>
    <xf numFmtId="41" fontId="0" fillId="5" borderId="1" xfId="2" quotePrefix="1" applyFont="1" applyFill="1" applyBorder="1" applyAlignment="1" applyProtection="1">
      <alignment horizontal="left"/>
      <protection hidden="1"/>
    </xf>
    <xf numFmtId="41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70" fillId="4" borderId="0" xfId="0" applyFont="1" applyFill="1" applyAlignment="1">
      <alignment horizontal="center" vertical="center" wrapText="1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70" fillId="4" borderId="0" xfId="5" quotePrefix="1" applyFont="1" applyFill="1" applyAlignment="1" applyProtection="1">
      <alignment horizont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4" fillId="4" borderId="0" xfId="0" applyFont="1" applyFill="1" applyAlignment="1">
      <alignment horizontal="center" vertical="center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43" fontId="9" fillId="4" borderId="0" xfId="1" applyFont="1" applyFill="1" applyAlignment="1" applyProtection="1">
      <alignment horizontal="center"/>
      <protection hidden="1"/>
    </xf>
    <xf numFmtId="43" fontId="9" fillId="4" borderId="0" xfId="1" quotePrefix="1" applyFont="1" applyFill="1" applyAlignment="1" applyProtection="1">
      <alignment horizontal="center" vertical="center"/>
      <protection locked="0"/>
    </xf>
    <xf numFmtId="43" fontId="9" fillId="4" borderId="0" xfId="1" applyFont="1" applyFill="1" applyAlignment="1" applyProtection="1">
      <alignment horizontal="center" vertical="center"/>
      <protection locked="0"/>
    </xf>
    <xf numFmtId="43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6" fontId="5" fillId="7" borderId="8" xfId="0" applyNumberFormat="1" applyFont="1" applyFill="1" applyBorder="1" applyAlignment="1" applyProtection="1">
      <alignment horizontal="center" vertical="center"/>
      <protection locked="0"/>
    </xf>
    <xf numFmtId="166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166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7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7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6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43" fontId="16" fillId="2" borderId="8" xfId="1" quotePrefix="1" applyFont="1" applyFill="1" applyBorder="1" applyAlignment="1" applyProtection="1">
      <alignment horizontal="left" vertical="center"/>
      <protection hidden="1"/>
    </xf>
    <xf numFmtId="43" fontId="16" fillId="2" borderId="9" xfId="1" quotePrefix="1" applyFont="1" applyFill="1" applyBorder="1" applyAlignment="1" applyProtection="1">
      <alignment horizontal="left" vertical="center"/>
      <protection hidden="1"/>
    </xf>
    <xf numFmtId="41" fontId="5" fillId="2" borderId="77" xfId="2" quotePrefix="1" applyFont="1" applyFill="1" applyBorder="1" applyAlignment="1" applyProtection="1">
      <alignment horizontal="center" vertical="center"/>
      <protection locked="0"/>
    </xf>
    <xf numFmtId="41" fontId="5" fillId="2" borderId="2" xfId="2" quotePrefix="1" applyFont="1" applyFill="1" applyBorder="1" applyAlignment="1" applyProtection="1">
      <alignment horizontal="center" vertical="center"/>
      <protection locked="0"/>
    </xf>
    <xf numFmtId="164" fontId="5" fillId="2" borderId="44" xfId="1" applyNumberFormat="1" applyFont="1" applyFill="1" applyBorder="1" applyAlignment="1" applyProtection="1">
      <alignment horizontal="center" vertical="center"/>
      <protection locked="0"/>
    </xf>
    <xf numFmtId="164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4" xfId="1" applyNumberFormat="1" applyFont="1" applyFill="1" applyBorder="1" applyAlignment="1" applyProtection="1">
      <alignment horizontal="center" vertical="center"/>
      <protection locked="0"/>
    </xf>
    <xf numFmtId="164" fontId="5" fillId="2" borderId="75" xfId="1" applyNumberFormat="1" applyFont="1" applyFill="1" applyBorder="1" applyAlignment="1" applyProtection="1">
      <alignment horizontal="center" vertical="center"/>
      <protection locked="0"/>
    </xf>
    <xf numFmtId="166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7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7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43" fontId="23" fillId="0" borderId="11" xfId="1" applyFont="1" applyFill="1" applyBorder="1" applyAlignment="1" applyProtection="1">
      <alignment horizontal="left" vertical="center"/>
      <protection locked="0"/>
    </xf>
    <xf numFmtId="43" fontId="23" fillId="0" borderId="12" xfId="1" applyFont="1" applyFill="1" applyBorder="1" applyAlignment="1" applyProtection="1">
      <alignment horizontal="left" vertical="center"/>
      <protection locked="0"/>
    </xf>
    <xf numFmtId="167" fontId="2" fillId="4" borderId="0" xfId="0" quotePrefix="1" applyNumberFormat="1" applyFont="1" applyFill="1" applyAlignment="1" applyProtection="1">
      <alignment horizontal="center" vertical="top"/>
      <protection locked="0"/>
    </xf>
    <xf numFmtId="167" fontId="15" fillId="0" borderId="11" xfId="1" quotePrefix="1" applyNumberFormat="1" applyFont="1" applyBorder="1" applyAlignment="1" applyProtection="1">
      <alignment horizontal="center" vertical="center"/>
      <protection locked="0"/>
    </xf>
    <xf numFmtId="167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6" fontId="10" fillId="4" borderId="0" xfId="0" quotePrefix="1" applyNumberFormat="1" applyFont="1" applyFill="1" applyAlignment="1" applyProtection="1">
      <alignment horizontal="center" vertical="top"/>
      <protection hidden="1"/>
    </xf>
    <xf numFmtId="166" fontId="2" fillId="4" borderId="0" xfId="0" quotePrefix="1" applyNumberFormat="1" applyFont="1" applyFill="1" applyAlignment="1" applyProtection="1">
      <alignment horizontal="center" vertical="center"/>
      <protection hidden="1"/>
    </xf>
    <xf numFmtId="166" fontId="2" fillId="4" borderId="0" xfId="0" applyNumberFormat="1" applyFont="1" applyFill="1" applyAlignment="1" applyProtection="1">
      <alignment horizontal="center" vertical="center"/>
      <protection hidden="1"/>
    </xf>
    <xf numFmtId="164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25"/>
  <cols>
    <col min="1" max="1" width="14.28515625" customWidth="1"/>
    <col min="2" max="2" width="50" style="428" customWidth="1"/>
    <col min="3" max="3" width="1.140625" style="428" customWidth="1"/>
    <col min="4" max="4" width="20" style="428" customWidth="1"/>
    <col min="5" max="5" width="31.42578125" style="428" customWidth="1"/>
    <col min="6" max="6" width="50" style="428" customWidth="1"/>
    <col min="7" max="7" width="1.140625" style="428" customWidth="1"/>
    <col min="8" max="8" width="20" style="428" customWidth="1"/>
    <col min="9" max="9" width="1.140625" style="428" customWidth="1"/>
    <col min="10" max="10" width="20" style="428" customWidth="1"/>
    <col min="11" max="11" width="14.28515625" style="428" customWidth="1"/>
    <col min="12" max="12" width="24.85546875" customWidth="1"/>
    <col min="13" max="21" width="12.85546875" customWidth="1"/>
    <col min="22" max="25" width="15.7109375" customWidth="1"/>
    <col min="26" max="27" width="14.28515625" style="428" customWidth="1"/>
    <col min="28" max="30" width="14.28515625" hidden="1" customWidth="1"/>
    <col min="31" max="16384" width="9.140625" hidden="1"/>
  </cols>
  <sheetData>
    <row r="1" spans="1:27" ht="37.5" customHeight="1" x14ac:dyDescent="0.25">
      <c r="A1" s="441" t="s">
        <v>567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</row>
    <row r="2" spans="1:27" ht="60" customHeight="1" x14ac:dyDescent="0.25">
      <c r="A2" s="345"/>
      <c r="B2" s="345"/>
      <c r="C2" s="345"/>
      <c r="D2" s="345"/>
      <c r="E2" s="346"/>
      <c r="F2" s="347"/>
      <c r="G2" s="347"/>
      <c r="H2" s="347"/>
      <c r="I2" s="347"/>
      <c r="J2" s="347"/>
      <c r="K2" s="346"/>
      <c r="L2" s="474" t="s">
        <v>234</v>
      </c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346"/>
      <c r="AA2" s="346"/>
    </row>
    <row r="3" spans="1:27" ht="33.75" customHeight="1" x14ac:dyDescent="0.25">
      <c r="A3" s="348"/>
      <c r="B3" s="475" t="s">
        <v>349</v>
      </c>
      <c r="C3" s="476"/>
      <c r="D3" s="476"/>
      <c r="E3" s="346"/>
      <c r="F3" s="477" t="s">
        <v>235</v>
      </c>
      <c r="G3" s="478"/>
      <c r="H3" s="478"/>
      <c r="I3" s="478"/>
      <c r="J3" s="479"/>
      <c r="K3" s="346"/>
      <c r="L3" s="480" t="s">
        <v>236</v>
      </c>
      <c r="M3" s="483" t="s">
        <v>237</v>
      </c>
      <c r="N3" s="483"/>
      <c r="O3" s="483" t="s">
        <v>238</v>
      </c>
      <c r="P3" s="483"/>
      <c r="Q3" s="483" t="s">
        <v>239</v>
      </c>
      <c r="R3" s="483"/>
      <c r="S3" s="483" t="s">
        <v>240</v>
      </c>
      <c r="T3" s="483"/>
      <c r="U3" s="349" t="s">
        <v>241</v>
      </c>
      <c r="V3" s="464" t="s">
        <v>242</v>
      </c>
      <c r="W3" s="464" t="s">
        <v>243</v>
      </c>
      <c r="X3" s="464" t="s">
        <v>244</v>
      </c>
      <c r="Y3" s="467" t="s">
        <v>245</v>
      </c>
      <c r="Z3" s="346"/>
      <c r="AA3" s="346"/>
    </row>
    <row r="4" spans="1:27" s="351" customFormat="1" ht="5.25" customHeight="1" x14ac:dyDescent="0.25">
      <c r="A4" s="348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481"/>
      <c r="M4" s="470" t="s">
        <v>246</v>
      </c>
      <c r="N4" s="470" t="s">
        <v>247</v>
      </c>
      <c r="O4" s="470" t="s">
        <v>246</v>
      </c>
      <c r="P4" s="470" t="s">
        <v>247</v>
      </c>
      <c r="Q4" s="470" t="s">
        <v>246</v>
      </c>
      <c r="R4" s="470" t="s">
        <v>247</v>
      </c>
      <c r="S4" s="470" t="s">
        <v>246</v>
      </c>
      <c r="T4" s="470" t="s">
        <v>247</v>
      </c>
      <c r="U4" s="472" t="s">
        <v>248</v>
      </c>
      <c r="V4" s="465"/>
      <c r="W4" s="465"/>
      <c r="X4" s="465"/>
      <c r="Y4" s="468"/>
      <c r="Z4" s="346"/>
      <c r="AA4" s="346"/>
    </row>
    <row r="5" spans="1:27" s="351" customFormat="1" ht="26.25" customHeight="1" x14ac:dyDescent="0.3">
      <c r="A5" s="348"/>
      <c r="B5" s="352" t="s">
        <v>249</v>
      </c>
      <c r="C5" s="353"/>
      <c r="D5" s="354" t="s">
        <v>250</v>
      </c>
      <c r="E5" s="346"/>
      <c r="F5" s="355" t="s">
        <v>249</v>
      </c>
      <c r="G5" s="353"/>
      <c r="H5" s="356" t="s">
        <v>250</v>
      </c>
      <c r="I5" s="350"/>
      <c r="J5" s="356" t="s">
        <v>251</v>
      </c>
      <c r="K5" s="346"/>
      <c r="L5" s="482"/>
      <c r="M5" s="471"/>
      <c r="N5" s="471"/>
      <c r="O5" s="471"/>
      <c r="P5" s="471"/>
      <c r="Q5" s="471"/>
      <c r="R5" s="471"/>
      <c r="S5" s="471"/>
      <c r="T5" s="471"/>
      <c r="U5" s="473"/>
      <c r="V5" s="466"/>
      <c r="W5" s="466"/>
      <c r="X5" s="466"/>
      <c r="Y5" s="469"/>
      <c r="Z5" s="346"/>
      <c r="AA5" s="346"/>
    </row>
    <row r="6" spans="1:27" s="351" customFormat="1" ht="22.5" customHeight="1" x14ac:dyDescent="0.25">
      <c r="A6" s="348"/>
      <c r="B6" s="357" t="s">
        <v>252</v>
      </c>
      <c r="C6" s="346"/>
      <c r="D6" s="358" t="s">
        <v>253</v>
      </c>
      <c r="E6" s="346"/>
      <c r="F6" s="359" t="s">
        <v>252</v>
      </c>
      <c r="G6" s="346"/>
      <c r="H6" s="360" t="s">
        <v>253</v>
      </c>
      <c r="I6" s="361"/>
      <c r="J6" s="360" t="s">
        <v>253</v>
      </c>
      <c r="K6" s="346"/>
      <c r="L6" s="362" t="s">
        <v>254</v>
      </c>
      <c r="M6" s="363"/>
      <c r="N6" s="363"/>
      <c r="O6" s="364" t="s">
        <v>255</v>
      </c>
      <c r="P6" s="363"/>
      <c r="Q6" s="363"/>
      <c r="R6" s="363"/>
      <c r="S6" s="364" t="s">
        <v>256</v>
      </c>
      <c r="T6" s="363"/>
      <c r="U6" s="363"/>
      <c r="V6" s="365" t="s">
        <v>257</v>
      </c>
      <c r="W6" s="366" t="s">
        <v>258</v>
      </c>
      <c r="X6" s="367" t="s">
        <v>259</v>
      </c>
      <c r="Y6" s="368" t="s">
        <v>260</v>
      </c>
      <c r="Z6" s="346"/>
      <c r="AA6" s="346"/>
    </row>
    <row r="7" spans="1:27" s="351" customFormat="1" ht="22.5" customHeight="1" x14ac:dyDescent="0.25">
      <c r="A7" s="348"/>
      <c r="B7" s="357" t="s">
        <v>100</v>
      </c>
      <c r="C7" s="346"/>
      <c r="D7" s="358" t="s">
        <v>253</v>
      </c>
      <c r="E7" s="346"/>
      <c r="F7" s="369" t="s">
        <v>261</v>
      </c>
      <c r="G7" s="346"/>
      <c r="H7" s="358" t="s">
        <v>253</v>
      </c>
      <c r="I7" s="361"/>
      <c r="J7" s="358" t="s">
        <v>253</v>
      </c>
      <c r="K7" s="346"/>
      <c r="L7" s="370" t="s">
        <v>262</v>
      </c>
      <c r="M7" s="371"/>
      <c r="N7" s="371"/>
      <c r="O7" s="372" t="s">
        <v>255</v>
      </c>
      <c r="P7" s="371"/>
      <c r="Q7" s="371"/>
      <c r="R7" s="371"/>
      <c r="S7" s="371"/>
      <c r="T7" s="372" t="s">
        <v>263</v>
      </c>
      <c r="U7" s="371"/>
      <c r="V7" s="373" t="s">
        <v>257</v>
      </c>
      <c r="W7" s="374" t="s">
        <v>264</v>
      </c>
      <c r="X7" s="375" t="s">
        <v>259</v>
      </c>
      <c r="Y7" s="376" t="s">
        <v>265</v>
      </c>
      <c r="Z7" s="346"/>
      <c r="AA7" s="346"/>
    </row>
    <row r="8" spans="1:27" s="351" customFormat="1" ht="22.5" customHeight="1" x14ac:dyDescent="0.25">
      <c r="A8" s="348"/>
      <c r="B8" s="357" t="s">
        <v>166</v>
      </c>
      <c r="C8" s="346"/>
      <c r="D8" s="358" t="s">
        <v>253</v>
      </c>
      <c r="E8" s="346"/>
      <c r="F8" s="369" t="s">
        <v>552</v>
      </c>
      <c r="G8" s="346"/>
      <c r="H8" s="358" t="s">
        <v>253</v>
      </c>
      <c r="I8" s="361"/>
      <c r="J8" s="358" t="s">
        <v>266</v>
      </c>
      <c r="K8" s="346"/>
      <c r="L8" s="362" t="s">
        <v>268</v>
      </c>
      <c r="M8" s="363"/>
      <c r="N8" s="363"/>
      <c r="O8" s="363"/>
      <c r="P8" s="364" t="s">
        <v>256</v>
      </c>
      <c r="Q8" s="363"/>
      <c r="R8" s="363"/>
      <c r="S8" s="364" t="s">
        <v>256</v>
      </c>
      <c r="T8" s="363"/>
      <c r="U8" s="363"/>
      <c r="V8" s="365" t="s">
        <v>257</v>
      </c>
      <c r="W8" s="366" t="s">
        <v>264</v>
      </c>
      <c r="X8" s="367" t="s">
        <v>259</v>
      </c>
      <c r="Y8" s="368" t="s">
        <v>265</v>
      </c>
      <c r="Z8" s="346"/>
      <c r="AA8" s="346"/>
    </row>
    <row r="9" spans="1:27" s="351" customFormat="1" ht="22.5" customHeight="1" x14ac:dyDescent="0.25">
      <c r="A9" s="348"/>
      <c r="B9" s="357" t="s">
        <v>194</v>
      </c>
      <c r="C9" s="346"/>
      <c r="D9" s="358" t="s">
        <v>253</v>
      </c>
      <c r="E9" s="346"/>
      <c r="F9" s="369" t="s">
        <v>267</v>
      </c>
      <c r="G9" s="346"/>
      <c r="H9" s="358" t="s">
        <v>253</v>
      </c>
      <c r="I9" s="361"/>
      <c r="J9" s="358" t="s">
        <v>266</v>
      </c>
      <c r="K9" s="346"/>
      <c r="L9" s="370" t="s">
        <v>270</v>
      </c>
      <c r="M9" s="371"/>
      <c r="N9" s="371"/>
      <c r="O9" s="371"/>
      <c r="P9" s="372" t="s">
        <v>256</v>
      </c>
      <c r="Q9" s="371"/>
      <c r="R9" s="371"/>
      <c r="S9" s="371"/>
      <c r="T9" s="372" t="s">
        <v>263</v>
      </c>
      <c r="U9" s="371"/>
      <c r="V9" s="373" t="s">
        <v>257</v>
      </c>
      <c r="W9" s="374" t="s">
        <v>271</v>
      </c>
      <c r="X9" s="375" t="s">
        <v>259</v>
      </c>
      <c r="Y9" s="376" t="s">
        <v>272</v>
      </c>
      <c r="Z9" s="346"/>
      <c r="AA9" s="346"/>
    </row>
    <row r="10" spans="1:27" s="351" customFormat="1" ht="22.5" customHeight="1" x14ac:dyDescent="0.25">
      <c r="A10" s="348"/>
      <c r="B10" s="357" t="s">
        <v>269</v>
      </c>
      <c r="C10" s="346"/>
      <c r="D10" s="358" t="s">
        <v>253</v>
      </c>
      <c r="E10" s="346"/>
      <c r="F10" s="369" t="s">
        <v>553</v>
      </c>
      <c r="G10" s="346"/>
      <c r="H10" s="358" t="s">
        <v>253</v>
      </c>
      <c r="I10" s="361"/>
      <c r="J10" s="358" t="s">
        <v>266</v>
      </c>
      <c r="K10" s="346"/>
      <c r="L10" s="362" t="s">
        <v>274</v>
      </c>
      <c r="M10" s="363"/>
      <c r="N10" s="363"/>
      <c r="O10" s="363"/>
      <c r="P10" s="363"/>
      <c r="Q10" s="364" t="s">
        <v>255</v>
      </c>
      <c r="R10" s="363"/>
      <c r="S10" s="364" t="s">
        <v>256</v>
      </c>
      <c r="T10" s="363"/>
      <c r="U10" s="363"/>
      <c r="V10" s="365" t="s">
        <v>257</v>
      </c>
      <c r="W10" s="366" t="s">
        <v>258</v>
      </c>
      <c r="X10" s="367" t="s">
        <v>259</v>
      </c>
      <c r="Y10" s="368" t="s">
        <v>260</v>
      </c>
      <c r="Z10" s="346"/>
      <c r="AA10" s="346"/>
    </row>
    <row r="11" spans="1:27" s="351" customFormat="1" ht="22.5" customHeight="1" x14ac:dyDescent="0.25">
      <c r="A11" s="348"/>
      <c r="B11" s="357" t="s">
        <v>153</v>
      </c>
      <c r="C11" s="346"/>
      <c r="D11" s="358" t="s">
        <v>253</v>
      </c>
      <c r="E11" s="346"/>
      <c r="F11" s="369" t="s">
        <v>273</v>
      </c>
      <c r="G11" s="346"/>
      <c r="H11" s="358" t="s">
        <v>253</v>
      </c>
      <c r="I11" s="361"/>
      <c r="J11" s="358" t="s">
        <v>253</v>
      </c>
      <c r="K11" s="346"/>
      <c r="L11" s="370" t="s">
        <v>276</v>
      </c>
      <c r="M11" s="371"/>
      <c r="N11" s="371"/>
      <c r="O11" s="371"/>
      <c r="P11" s="371"/>
      <c r="Q11" s="372" t="s">
        <v>255</v>
      </c>
      <c r="R11" s="371"/>
      <c r="S11" s="371"/>
      <c r="T11" s="372" t="s">
        <v>263</v>
      </c>
      <c r="U11" s="371"/>
      <c r="V11" s="373" t="s">
        <v>257</v>
      </c>
      <c r="W11" s="374" t="s">
        <v>264</v>
      </c>
      <c r="X11" s="375" t="s">
        <v>259</v>
      </c>
      <c r="Y11" s="376" t="s">
        <v>265</v>
      </c>
      <c r="Z11" s="346"/>
      <c r="AA11" s="346"/>
    </row>
    <row r="12" spans="1:27" s="351" customFormat="1" ht="22.5" customHeight="1" x14ac:dyDescent="0.25">
      <c r="A12" s="348"/>
      <c r="B12" s="357" t="s">
        <v>275</v>
      </c>
      <c r="C12" s="346"/>
      <c r="D12" s="358" t="s">
        <v>253</v>
      </c>
      <c r="E12" s="346"/>
      <c r="F12" s="369" t="s">
        <v>554</v>
      </c>
      <c r="G12" s="346"/>
      <c r="H12" s="358" t="s">
        <v>253</v>
      </c>
      <c r="I12" s="361"/>
      <c r="J12" s="358" t="s">
        <v>253</v>
      </c>
      <c r="K12" s="346"/>
      <c r="L12" s="362" t="s">
        <v>277</v>
      </c>
      <c r="M12" s="363"/>
      <c r="N12" s="363"/>
      <c r="O12" s="363"/>
      <c r="P12" s="363"/>
      <c r="Q12" s="363"/>
      <c r="R12" s="364" t="s">
        <v>256</v>
      </c>
      <c r="S12" s="364" t="s">
        <v>256</v>
      </c>
      <c r="T12" s="363"/>
      <c r="U12" s="363"/>
      <c r="V12" s="365" t="s">
        <v>257</v>
      </c>
      <c r="W12" s="366" t="s">
        <v>264</v>
      </c>
      <c r="X12" s="367" t="s">
        <v>259</v>
      </c>
      <c r="Y12" s="368" t="s">
        <v>265</v>
      </c>
      <c r="Z12" s="346"/>
      <c r="AA12" s="346"/>
    </row>
    <row r="13" spans="1:27" s="351" customFormat="1" ht="22.5" customHeight="1" x14ac:dyDescent="0.25">
      <c r="A13" s="348"/>
      <c r="B13" s="357" t="s">
        <v>18</v>
      </c>
      <c r="C13" s="346"/>
      <c r="D13" s="358" t="s">
        <v>253</v>
      </c>
      <c r="E13" s="346"/>
      <c r="F13" s="369" t="s">
        <v>555</v>
      </c>
      <c r="G13" s="346"/>
      <c r="H13" s="358" t="s">
        <v>253</v>
      </c>
      <c r="I13" s="361"/>
      <c r="J13" s="358" t="s">
        <v>253</v>
      </c>
      <c r="K13" s="346"/>
      <c r="L13" s="370" t="s">
        <v>278</v>
      </c>
      <c r="M13" s="371"/>
      <c r="N13" s="371"/>
      <c r="O13" s="371"/>
      <c r="P13" s="371"/>
      <c r="Q13" s="371"/>
      <c r="R13" s="372" t="s">
        <v>256</v>
      </c>
      <c r="S13" s="371"/>
      <c r="T13" s="372" t="s">
        <v>263</v>
      </c>
      <c r="U13" s="371"/>
      <c r="V13" s="373" t="s">
        <v>257</v>
      </c>
      <c r="W13" s="374" t="s">
        <v>271</v>
      </c>
      <c r="X13" s="375" t="s">
        <v>259</v>
      </c>
      <c r="Y13" s="376" t="s">
        <v>272</v>
      </c>
      <c r="Z13" s="346"/>
      <c r="AA13" s="346"/>
    </row>
    <row r="14" spans="1:27" s="351" customFormat="1" ht="22.5" customHeight="1" x14ac:dyDescent="0.25">
      <c r="A14" s="348"/>
      <c r="B14" s="357" t="s">
        <v>19</v>
      </c>
      <c r="C14" s="346"/>
      <c r="D14" s="358" t="s">
        <v>253</v>
      </c>
      <c r="E14" s="346"/>
      <c r="F14" s="369" t="s">
        <v>566</v>
      </c>
      <c r="G14" s="346"/>
      <c r="H14" s="358" t="s">
        <v>253</v>
      </c>
      <c r="I14" s="361"/>
      <c r="J14" s="358" t="s">
        <v>266</v>
      </c>
      <c r="K14" s="346"/>
      <c r="L14" s="362" t="s">
        <v>279</v>
      </c>
      <c r="M14" s="363"/>
      <c r="N14" s="363"/>
      <c r="O14" s="363"/>
      <c r="P14" s="363"/>
      <c r="Q14" s="363"/>
      <c r="R14" s="363"/>
      <c r="S14" s="364" t="s">
        <v>256</v>
      </c>
      <c r="T14" s="363"/>
      <c r="U14" s="364" t="s">
        <v>263</v>
      </c>
      <c r="V14" s="365" t="s">
        <v>257</v>
      </c>
      <c r="W14" s="366" t="s">
        <v>271</v>
      </c>
      <c r="X14" s="367" t="s">
        <v>259</v>
      </c>
      <c r="Y14" s="368" t="s">
        <v>272</v>
      </c>
      <c r="Z14" s="346"/>
      <c r="AA14" s="346"/>
    </row>
    <row r="15" spans="1:27" s="351" customFormat="1" ht="22.5" customHeight="1" x14ac:dyDescent="0.25">
      <c r="A15" s="348"/>
      <c r="B15" s="357" t="s">
        <v>28</v>
      </c>
      <c r="C15" s="346"/>
      <c r="D15" s="358" t="s">
        <v>253</v>
      </c>
      <c r="E15" s="346"/>
      <c r="F15" s="369" t="s">
        <v>556</v>
      </c>
      <c r="G15" s="346"/>
      <c r="H15" s="358" t="s">
        <v>253</v>
      </c>
      <c r="I15" s="361"/>
      <c r="J15" s="358" t="s">
        <v>266</v>
      </c>
      <c r="K15" s="346"/>
      <c r="L15" s="370" t="s">
        <v>281</v>
      </c>
      <c r="M15" s="371"/>
      <c r="N15" s="371"/>
      <c r="O15" s="371"/>
      <c r="P15" s="371"/>
      <c r="Q15" s="371"/>
      <c r="R15" s="371"/>
      <c r="S15" s="371"/>
      <c r="T15" s="372" t="s">
        <v>263</v>
      </c>
      <c r="U15" s="372" t="s">
        <v>263</v>
      </c>
      <c r="V15" s="373" t="s">
        <v>257</v>
      </c>
      <c r="W15" s="374" t="s">
        <v>282</v>
      </c>
      <c r="X15" s="375" t="s">
        <v>259</v>
      </c>
      <c r="Y15" s="376" t="s">
        <v>283</v>
      </c>
      <c r="Z15" s="346"/>
      <c r="AA15" s="346"/>
    </row>
    <row r="16" spans="1:27" s="351" customFormat="1" ht="22.5" customHeight="1" x14ac:dyDescent="0.25">
      <c r="A16" s="348"/>
      <c r="B16" s="357" t="s">
        <v>26</v>
      </c>
      <c r="C16" s="346"/>
      <c r="D16" s="358" t="s">
        <v>253</v>
      </c>
      <c r="E16" s="346"/>
      <c r="F16" s="369" t="s">
        <v>557</v>
      </c>
      <c r="G16" s="346"/>
      <c r="H16" s="358" t="s">
        <v>253</v>
      </c>
      <c r="I16" s="361"/>
      <c r="J16" s="358" t="s">
        <v>253</v>
      </c>
      <c r="K16" s="346"/>
      <c r="L16" s="362" t="s">
        <v>284</v>
      </c>
      <c r="M16" s="364" t="s">
        <v>255</v>
      </c>
      <c r="N16" s="363"/>
      <c r="O16" s="364" t="s">
        <v>255</v>
      </c>
      <c r="P16" s="363"/>
      <c r="Q16" s="364" t="s">
        <v>255</v>
      </c>
      <c r="R16" s="363"/>
      <c r="S16" s="363"/>
      <c r="T16" s="363"/>
      <c r="U16" s="363"/>
      <c r="V16" s="365" t="s">
        <v>257</v>
      </c>
      <c r="W16" s="366" t="s">
        <v>285</v>
      </c>
      <c r="X16" s="367" t="s">
        <v>286</v>
      </c>
      <c r="Y16" s="368" t="s">
        <v>287</v>
      </c>
      <c r="Z16" s="346"/>
      <c r="AA16" s="346"/>
    </row>
    <row r="17" spans="1:27" s="351" customFormat="1" ht="22.5" customHeight="1" x14ac:dyDescent="0.25">
      <c r="A17" s="348"/>
      <c r="B17" s="357" t="s">
        <v>27</v>
      </c>
      <c r="C17" s="346"/>
      <c r="D17" s="358" t="s">
        <v>253</v>
      </c>
      <c r="E17" s="346"/>
      <c r="F17" s="369" t="s">
        <v>558</v>
      </c>
      <c r="G17" s="346"/>
      <c r="H17" s="358" t="s">
        <v>253</v>
      </c>
      <c r="I17" s="361"/>
      <c r="J17" s="358" t="s">
        <v>266</v>
      </c>
      <c r="K17" s="346"/>
      <c r="L17" s="377" t="s">
        <v>289</v>
      </c>
      <c r="M17" s="378"/>
      <c r="N17" s="379" t="s">
        <v>256</v>
      </c>
      <c r="O17" s="378"/>
      <c r="P17" s="379" t="s">
        <v>256</v>
      </c>
      <c r="Q17" s="378"/>
      <c r="R17" s="379" t="s">
        <v>256</v>
      </c>
      <c r="S17" s="378"/>
      <c r="T17" s="378"/>
      <c r="U17" s="378"/>
      <c r="V17" s="380" t="s">
        <v>257</v>
      </c>
      <c r="W17" s="381" t="s">
        <v>290</v>
      </c>
      <c r="X17" s="382" t="s">
        <v>286</v>
      </c>
      <c r="Y17" s="383" t="s">
        <v>291</v>
      </c>
      <c r="Z17" s="346"/>
      <c r="AA17" s="346"/>
    </row>
    <row r="18" spans="1:27" s="351" customFormat="1" ht="22.5" customHeight="1" x14ac:dyDescent="0.25">
      <c r="A18" s="348"/>
      <c r="B18" s="357" t="s">
        <v>80</v>
      </c>
      <c r="C18" s="346"/>
      <c r="D18" s="358" t="s">
        <v>253</v>
      </c>
      <c r="E18" s="346"/>
      <c r="F18" s="369" t="s">
        <v>559</v>
      </c>
      <c r="G18" s="346"/>
      <c r="H18" s="358" t="s">
        <v>253</v>
      </c>
      <c r="I18" s="361"/>
      <c r="J18" s="358" t="s">
        <v>266</v>
      </c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</row>
    <row r="19" spans="1:27" s="351" customFormat="1" ht="22.5" customHeight="1" x14ac:dyDescent="0.25">
      <c r="A19" s="348"/>
      <c r="B19" s="357" t="s">
        <v>292</v>
      </c>
      <c r="C19" s="346"/>
      <c r="D19" s="358" t="s">
        <v>253</v>
      </c>
      <c r="E19" s="346"/>
      <c r="F19" s="369" t="s">
        <v>560</v>
      </c>
      <c r="G19" s="346"/>
      <c r="H19" s="358" t="s">
        <v>253</v>
      </c>
      <c r="I19" s="361"/>
      <c r="J19" s="358" t="s">
        <v>266</v>
      </c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</row>
    <row r="20" spans="1:27" s="351" customFormat="1" ht="22.5" customHeight="1" x14ac:dyDescent="0.25">
      <c r="A20" s="348"/>
      <c r="B20" s="357" t="s">
        <v>196</v>
      </c>
      <c r="C20" s="346"/>
      <c r="D20" s="358" t="s">
        <v>253</v>
      </c>
      <c r="E20" s="346"/>
      <c r="F20" s="369" t="s">
        <v>561</v>
      </c>
      <c r="G20" s="346"/>
      <c r="H20" s="358" t="s">
        <v>253</v>
      </c>
      <c r="I20" s="361"/>
      <c r="J20" s="358" t="s">
        <v>266</v>
      </c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</row>
    <row r="21" spans="1:27" s="351" customFormat="1" ht="22.5" customHeight="1" x14ac:dyDescent="0.25">
      <c r="A21" s="348"/>
      <c r="B21" s="357" t="s">
        <v>48</v>
      </c>
      <c r="C21" s="346"/>
      <c r="D21" s="358" t="s">
        <v>253</v>
      </c>
      <c r="E21" s="346"/>
      <c r="F21" s="369" t="s">
        <v>288</v>
      </c>
      <c r="G21" s="346"/>
      <c r="H21" s="358" t="s">
        <v>253</v>
      </c>
      <c r="I21" s="361"/>
      <c r="J21" s="358" t="s">
        <v>266</v>
      </c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</row>
    <row r="22" spans="1:27" s="351" customFormat="1" ht="22.5" customHeight="1" x14ac:dyDescent="0.25">
      <c r="A22" s="348"/>
      <c r="B22" s="357" t="s">
        <v>191</v>
      </c>
      <c r="C22" s="346"/>
      <c r="D22" s="358" t="s">
        <v>253</v>
      </c>
      <c r="E22" s="346"/>
      <c r="F22" s="369" t="s">
        <v>280</v>
      </c>
      <c r="G22" s="346"/>
      <c r="H22" s="358" t="s">
        <v>253</v>
      </c>
      <c r="I22" s="361"/>
      <c r="J22" s="358" t="s">
        <v>266</v>
      </c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</row>
    <row r="23" spans="1:27" s="351" customFormat="1" ht="22.5" customHeight="1" x14ac:dyDescent="0.25">
      <c r="A23" s="348"/>
      <c r="B23" s="357" t="s">
        <v>12</v>
      </c>
      <c r="C23" s="346"/>
      <c r="D23" s="358" t="s">
        <v>253</v>
      </c>
      <c r="E23" s="346"/>
      <c r="F23" s="369" t="s">
        <v>562</v>
      </c>
      <c r="G23" s="346"/>
      <c r="H23" s="358" t="s">
        <v>253</v>
      </c>
      <c r="I23" s="361"/>
      <c r="J23" s="358" t="s">
        <v>266</v>
      </c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</row>
    <row r="24" spans="1:27" s="351" customFormat="1" ht="22.5" customHeight="1" x14ac:dyDescent="0.25">
      <c r="A24" s="348"/>
      <c r="B24" s="357" t="s">
        <v>13</v>
      </c>
      <c r="C24" s="346"/>
      <c r="D24" s="358" t="s">
        <v>253</v>
      </c>
      <c r="E24" s="346"/>
      <c r="F24" s="369" t="s">
        <v>563</v>
      </c>
      <c r="G24" s="346"/>
      <c r="H24" s="358" t="s">
        <v>253</v>
      </c>
      <c r="I24" s="361"/>
      <c r="J24" s="358" t="s">
        <v>266</v>
      </c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</row>
    <row r="25" spans="1:27" s="351" customFormat="1" ht="22.5" customHeight="1" x14ac:dyDescent="0.25">
      <c r="A25" s="348"/>
      <c r="B25" s="357" t="s">
        <v>293</v>
      </c>
      <c r="C25" s="346"/>
      <c r="D25" s="358" t="s">
        <v>253</v>
      </c>
      <c r="E25" s="346"/>
      <c r="F25" s="369"/>
      <c r="G25" s="346"/>
      <c r="H25" s="384"/>
      <c r="I25" s="361"/>
      <c r="J25" s="385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</row>
    <row r="26" spans="1:27" s="351" customFormat="1" ht="7.5" customHeight="1" x14ac:dyDescent="0.25">
      <c r="A26" s="348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</row>
    <row r="27" spans="1:27" ht="26.25" customHeight="1" x14ac:dyDescent="0.25">
      <c r="A27" s="348"/>
      <c r="B27" s="386" t="s">
        <v>564</v>
      </c>
      <c r="C27" s="387"/>
      <c r="D27" s="354" t="s">
        <v>250</v>
      </c>
      <c r="E27" s="346"/>
      <c r="F27" s="356" t="s">
        <v>564</v>
      </c>
      <c r="G27" s="387"/>
      <c r="H27" s="356" t="s">
        <v>250</v>
      </c>
      <c r="I27" s="350"/>
      <c r="J27" s="356" t="s">
        <v>251</v>
      </c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</row>
    <row r="28" spans="1:27" ht="22.5" customHeight="1" x14ac:dyDescent="0.25">
      <c r="A28" s="348"/>
      <c r="B28" s="369" t="s">
        <v>294</v>
      </c>
      <c r="C28" s="346"/>
      <c r="D28" s="388" t="s">
        <v>253</v>
      </c>
      <c r="E28" s="346"/>
      <c r="F28" s="359" t="s">
        <v>294</v>
      </c>
      <c r="G28" s="346"/>
      <c r="H28" s="389" t="s">
        <v>253</v>
      </c>
      <c r="I28" s="361"/>
      <c r="J28" s="389" t="s">
        <v>253</v>
      </c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</row>
    <row r="29" spans="1:27" ht="22.5" customHeight="1" x14ac:dyDescent="0.25">
      <c r="A29" s="348"/>
      <c r="B29" s="369" t="s">
        <v>295</v>
      </c>
      <c r="C29" s="346">
        <v>5</v>
      </c>
      <c r="D29" s="388" t="s">
        <v>253</v>
      </c>
      <c r="E29" s="346"/>
      <c r="F29" s="369" t="s">
        <v>295</v>
      </c>
      <c r="G29" s="346">
        <v>5</v>
      </c>
      <c r="H29" s="388" t="s">
        <v>253</v>
      </c>
      <c r="I29" s="361"/>
      <c r="J29" s="388" t="s">
        <v>253</v>
      </c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</row>
    <row r="30" spans="1:27" ht="22.5" customHeight="1" x14ac:dyDescent="0.25">
      <c r="A30" s="348"/>
      <c r="B30" s="369" t="s">
        <v>296</v>
      </c>
      <c r="C30" s="346"/>
      <c r="D30" s="388" t="s">
        <v>253</v>
      </c>
      <c r="E30" s="346"/>
      <c r="F30" s="369" t="s">
        <v>296</v>
      </c>
      <c r="G30" s="346"/>
      <c r="H30" s="388" t="s">
        <v>253</v>
      </c>
      <c r="I30" s="361"/>
      <c r="J30" s="388" t="s">
        <v>253</v>
      </c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</row>
    <row r="31" spans="1:27" ht="22.5" customHeight="1" x14ac:dyDescent="0.25">
      <c r="A31" s="348"/>
      <c r="B31" s="369" t="s">
        <v>297</v>
      </c>
      <c r="C31" s="346"/>
      <c r="D31" s="388" t="s">
        <v>253</v>
      </c>
      <c r="E31" s="346"/>
      <c r="F31" s="369" t="s">
        <v>297</v>
      </c>
      <c r="G31" s="346"/>
      <c r="H31" s="388" t="s">
        <v>253</v>
      </c>
      <c r="I31" s="361"/>
      <c r="J31" s="388" t="s">
        <v>253</v>
      </c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</row>
    <row r="32" spans="1:27" ht="22.5" customHeight="1" x14ac:dyDescent="0.25">
      <c r="A32" s="348"/>
      <c r="B32" s="369" t="s">
        <v>298</v>
      </c>
      <c r="C32" s="346"/>
      <c r="D32" s="388" t="s">
        <v>253</v>
      </c>
      <c r="E32" s="346"/>
      <c r="F32" s="369" t="s">
        <v>298</v>
      </c>
      <c r="G32" s="346"/>
      <c r="H32" s="388" t="s">
        <v>253</v>
      </c>
      <c r="I32" s="361"/>
      <c r="J32" s="388" t="s">
        <v>253</v>
      </c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</row>
    <row r="33" spans="1:27" ht="22.5" customHeight="1" x14ac:dyDescent="0.25">
      <c r="A33" s="348"/>
      <c r="B33" s="369" t="s">
        <v>299</v>
      </c>
      <c r="C33" s="346"/>
      <c r="D33" s="388" t="s">
        <v>253</v>
      </c>
      <c r="E33" s="346"/>
      <c r="F33" s="369" t="s">
        <v>299</v>
      </c>
      <c r="G33" s="346"/>
      <c r="H33" s="388" t="s">
        <v>253</v>
      </c>
      <c r="I33" s="361"/>
      <c r="J33" s="388" t="s">
        <v>253</v>
      </c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</row>
    <row r="34" spans="1:27" ht="22.5" customHeight="1" x14ac:dyDescent="0.25">
      <c r="A34" s="348"/>
      <c r="B34" s="369" t="s">
        <v>300</v>
      </c>
      <c r="C34" s="346"/>
      <c r="D34" s="388" t="s">
        <v>253</v>
      </c>
      <c r="E34" s="346"/>
      <c r="F34" s="369" t="s">
        <v>300</v>
      </c>
      <c r="G34" s="346"/>
      <c r="H34" s="388" t="s">
        <v>253</v>
      </c>
      <c r="I34" s="361"/>
      <c r="J34" s="388" t="s">
        <v>253</v>
      </c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</row>
    <row r="35" spans="1:27" ht="22.5" customHeight="1" x14ac:dyDescent="0.25">
      <c r="A35" s="348"/>
      <c r="B35" s="369" t="s">
        <v>301</v>
      </c>
      <c r="C35" s="346"/>
      <c r="D35" s="388" t="s">
        <v>253</v>
      </c>
      <c r="E35" s="346"/>
      <c r="F35" s="369" t="s">
        <v>301</v>
      </c>
      <c r="G35" s="346"/>
      <c r="H35" s="388" t="s">
        <v>253</v>
      </c>
      <c r="I35" s="361"/>
      <c r="J35" s="388" t="s">
        <v>253</v>
      </c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</row>
    <row r="36" spans="1:27" ht="22.5" customHeight="1" x14ac:dyDescent="0.25">
      <c r="A36" s="348"/>
      <c r="B36" s="369" t="s">
        <v>302</v>
      </c>
      <c r="C36" s="346"/>
      <c r="D36" s="388" t="s">
        <v>253</v>
      </c>
      <c r="E36" s="346"/>
      <c r="F36" s="369" t="s">
        <v>302</v>
      </c>
      <c r="G36" s="346"/>
      <c r="H36" s="388" t="s">
        <v>253</v>
      </c>
      <c r="I36" s="361"/>
      <c r="J36" s="388" t="s">
        <v>253</v>
      </c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</row>
    <row r="37" spans="1:27" ht="22.5" customHeight="1" x14ac:dyDescent="0.25">
      <c r="A37" s="348"/>
      <c r="B37" s="369" t="s">
        <v>303</v>
      </c>
      <c r="C37" s="346"/>
      <c r="D37" s="388" t="s">
        <v>253</v>
      </c>
      <c r="E37" s="346"/>
      <c r="F37" s="369" t="s">
        <v>303</v>
      </c>
      <c r="G37" s="346"/>
      <c r="H37" s="388" t="s">
        <v>253</v>
      </c>
      <c r="I37" s="361"/>
      <c r="J37" s="388" t="s">
        <v>253</v>
      </c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</row>
    <row r="38" spans="1:27" ht="22.5" customHeight="1" x14ac:dyDescent="0.25">
      <c r="A38" s="348"/>
      <c r="B38" s="369" t="s">
        <v>304</v>
      </c>
      <c r="C38" s="346"/>
      <c r="D38" s="388" t="s">
        <v>253</v>
      </c>
      <c r="E38" s="346"/>
      <c r="F38" s="369" t="s">
        <v>304</v>
      </c>
      <c r="G38" s="346"/>
      <c r="H38" s="388" t="s">
        <v>253</v>
      </c>
      <c r="I38" s="361"/>
      <c r="J38" s="388" t="s">
        <v>253</v>
      </c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</row>
    <row r="39" spans="1:27" ht="22.5" customHeight="1" x14ac:dyDescent="0.25">
      <c r="A39" s="348"/>
      <c r="B39" s="369" t="s">
        <v>305</v>
      </c>
      <c r="C39" s="346"/>
      <c r="D39" s="388" t="s">
        <v>253</v>
      </c>
      <c r="E39" s="346"/>
      <c r="F39" s="369" t="s">
        <v>305</v>
      </c>
      <c r="G39" s="346"/>
      <c r="H39" s="388" t="s">
        <v>253</v>
      </c>
      <c r="I39" s="361"/>
      <c r="J39" s="388" t="s">
        <v>253</v>
      </c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</row>
    <row r="40" spans="1:27" ht="22.5" customHeight="1" x14ac:dyDescent="0.25">
      <c r="A40" s="348"/>
      <c r="B40" s="369" t="s">
        <v>306</v>
      </c>
      <c r="C40" s="346"/>
      <c r="D40" s="388" t="s">
        <v>253</v>
      </c>
      <c r="E40" s="346"/>
      <c r="F40" s="369" t="s">
        <v>306</v>
      </c>
      <c r="G40" s="346"/>
      <c r="H40" s="388" t="s">
        <v>253</v>
      </c>
      <c r="I40" s="361"/>
      <c r="J40" s="388" t="s">
        <v>253</v>
      </c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</row>
    <row r="41" spans="1:27" ht="22.5" customHeight="1" x14ac:dyDescent="0.25">
      <c r="A41" s="348"/>
      <c r="B41" s="369" t="s">
        <v>307</v>
      </c>
      <c r="C41" s="346"/>
      <c r="D41" s="388" t="s">
        <v>253</v>
      </c>
      <c r="E41" s="346"/>
      <c r="F41" s="369" t="s">
        <v>307</v>
      </c>
      <c r="G41" s="346"/>
      <c r="H41" s="388" t="s">
        <v>253</v>
      </c>
      <c r="I41" s="361"/>
      <c r="J41" s="388" t="s">
        <v>253</v>
      </c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</row>
    <row r="42" spans="1:27" ht="22.5" customHeight="1" x14ac:dyDescent="0.25">
      <c r="A42" s="348"/>
      <c r="B42" s="369" t="s">
        <v>308</v>
      </c>
      <c r="C42" s="346"/>
      <c r="D42" s="388" t="s">
        <v>253</v>
      </c>
      <c r="E42" s="346"/>
      <c r="F42" s="369" t="s">
        <v>308</v>
      </c>
      <c r="G42" s="346"/>
      <c r="H42" s="388" t="s">
        <v>253</v>
      </c>
      <c r="I42" s="361"/>
      <c r="J42" s="388" t="s">
        <v>253</v>
      </c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</row>
    <row r="43" spans="1:27" ht="22.5" customHeight="1" x14ac:dyDescent="0.25">
      <c r="A43" s="348"/>
      <c r="B43" s="369" t="s">
        <v>309</v>
      </c>
      <c r="C43" s="346"/>
      <c r="D43" s="388" t="s">
        <v>253</v>
      </c>
      <c r="E43" s="346"/>
      <c r="F43" s="369" t="s">
        <v>309</v>
      </c>
      <c r="G43" s="346"/>
      <c r="H43" s="388" t="s">
        <v>253</v>
      </c>
      <c r="I43" s="361"/>
      <c r="J43" s="388" t="s">
        <v>253</v>
      </c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</row>
    <row r="44" spans="1:27" s="351" customFormat="1" ht="7.5" customHeight="1" x14ac:dyDescent="0.25">
      <c r="A44" s="348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</row>
    <row r="45" spans="1:27" s="351" customFormat="1" ht="26.25" customHeight="1" x14ac:dyDescent="0.3">
      <c r="A45" s="348"/>
      <c r="B45" s="352" t="s">
        <v>310</v>
      </c>
      <c r="C45" s="353"/>
      <c r="D45" s="354" t="s">
        <v>250</v>
      </c>
      <c r="E45" s="346"/>
      <c r="F45" s="355" t="s">
        <v>310</v>
      </c>
      <c r="G45" s="353"/>
      <c r="H45" s="356" t="s">
        <v>250</v>
      </c>
      <c r="I45" s="350"/>
      <c r="J45" s="356" t="s">
        <v>251</v>
      </c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</row>
    <row r="46" spans="1:27" s="351" customFormat="1" ht="3.75" customHeight="1" x14ac:dyDescent="0.25">
      <c r="A46" s="348"/>
      <c r="B46" s="346"/>
      <c r="C46" s="346"/>
      <c r="D46" s="346"/>
      <c r="E46" s="346"/>
      <c r="F46" s="346"/>
      <c r="G46" s="346"/>
      <c r="H46" s="346"/>
      <c r="I46" s="350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</row>
    <row r="47" spans="1:27" s="396" customFormat="1" ht="26.25" customHeight="1" x14ac:dyDescent="0.25">
      <c r="A47" s="348"/>
      <c r="B47" s="390" t="s">
        <v>311</v>
      </c>
      <c r="C47" s="391"/>
      <c r="D47" s="392" t="s">
        <v>312</v>
      </c>
      <c r="E47" s="346"/>
      <c r="F47" s="390" t="s">
        <v>311</v>
      </c>
      <c r="G47" s="391"/>
      <c r="H47" s="392" t="s">
        <v>313</v>
      </c>
      <c r="I47" s="393"/>
      <c r="J47" s="392" t="s">
        <v>314</v>
      </c>
      <c r="K47" s="394"/>
      <c r="L47" s="394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</row>
    <row r="48" spans="1:27" s="396" customFormat="1" ht="26.25" customHeight="1" x14ac:dyDescent="0.25">
      <c r="A48" s="348"/>
      <c r="B48" s="397" t="s">
        <v>315</v>
      </c>
      <c r="C48" s="395"/>
      <c r="D48" s="398" t="s">
        <v>316</v>
      </c>
      <c r="E48" s="346"/>
      <c r="F48" s="397" t="s">
        <v>315</v>
      </c>
      <c r="G48" s="395"/>
      <c r="H48" s="398" t="s">
        <v>317</v>
      </c>
      <c r="I48" s="399"/>
      <c r="J48" s="398" t="s">
        <v>318</v>
      </c>
      <c r="K48" s="394"/>
      <c r="L48" s="394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</row>
    <row r="49" spans="1:27" s="403" customFormat="1" ht="26.25" customHeight="1" x14ac:dyDescent="0.25">
      <c r="A49" s="348"/>
      <c r="B49" s="397" t="s">
        <v>319</v>
      </c>
      <c r="C49" s="400"/>
      <c r="D49" s="398" t="s">
        <v>320</v>
      </c>
      <c r="E49" s="346"/>
      <c r="F49" s="397" t="s">
        <v>319</v>
      </c>
      <c r="G49" s="400"/>
      <c r="H49" s="398" t="s">
        <v>320</v>
      </c>
      <c r="I49" s="401"/>
      <c r="J49" s="398" t="s">
        <v>320</v>
      </c>
      <c r="K49" s="402"/>
      <c r="L49" s="394"/>
      <c r="M49" s="402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</row>
    <row r="50" spans="1:27" s="403" customFormat="1" ht="3.75" customHeight="1" x14ac:dyDescent="0.25">
      <c r="A50" s="348"/>
      <c r="B50" s="400"/>
      <c r="C50" s="400"/>
      <c r="D50" s="400"/>
      <c r="E50" s="346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</row>
    <row r="51" spans="1:27" s="408" customFormat="1" ht="30" customHeight="1" x14ac:dyDescent="0.25">
      <c r="A51" s="348"/>
      <c r="B51" s="404" t="s">
        <v>321</v>
      </c>
      <c r="C51" s="400"/>
      <c r="D51" s="405" t="s">
        <v>322</v>
      </c>
      <c r="E51" s="406"/>
      <c r="F51" s="355" t="s">
        <v>321</v>
      </c>
      <c r="G51" s="400"/>
      <c r="H51" s="407" t="s">
        <v>323</v>
      </c>
      <c r="I51" s="401"/>
      <c r="J51" s="407" t="s">
        <v>324</v>
      </c>
      <c r="K51" s="402"/>
      <c r="L51" s="402"/>
      <c r="M51" s="402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</row>
    <row r="52" spans="1:27" ht="52.5" customHeight="1" x14ac:dyDescent="0.25">
      <c r="A52" s="348"/>
      <c r="B52" s="348"/>
      <c r="C52" s="348"/>
      <c r="D52" s="348"/>
      <c r="E52" s="406"/>
      <c r="F52" s="406"/>
      <c r="G52" s="406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</row>
    <row r="53" spans="1:27" ht="37.5" customHeight="1" x14ac:dyDescent="0.25">
      <c r="A53" s="348"/>
      <c r="B53" s="460" t="s">
        <v>568</v>
      </c>
      <c r="C53" s="460"/>
      <c r="D53" s="460"/>
      <c r="E53" s="406"/>
      <c r="F53" s="461" t="s">
        <v>325</v>
      </c>
      <c r="G53" s="461"/>
      <c r="H53" s="461"/>
      <c r="I53" s="461"/>
      <c r="J53" s="461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</row>
    <row r="54" spans="1:27" ht="18.75" customHeight="1" x14ac:dyDescent="0.25">
      <c r="A54" s="348"/>
      <c r="B54" s="348"/>
      <c r="C54" s="348"/>
      <c r="D54" s="348"/>
      <c r="E54" s="406"/>
      <c r="F54" s="348"/>
      <c r="G54" s="348"/>
      <c r="H54" s="348"/>
      <c r="I54" s="348"/>
      <c r="J54" s="348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</row>
    <row r="55" spans="1:27" ht="18.75" customHeight="1" x14ac:dyDescent="0.25">
      <c r="A55" s="348"/>
      <c r="B55" s="348"/>
      <c r="C55" s="348"/>
      <c r="D55" s="348"/>
      <c r="E55" s="406"/>
      <c r="F55" s="348"/>
      <c r="G55" s="348"/>
      <c r="H55" s="348"/>
      <c r="I55" s="348"/>
      <c r="J55" s="348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  <c r="AA55" s="406"/>
    </row>
    <row r="56" spans="1:27" ht="18.75" customHeight="1" x14ac:dyDescent="0.25">
      <c r="A56" s="348"/>
      <c r="B56" s="348"/>
      <c r="C56" s="348"/>
      <c r="D56" s="348"/>
      <c r="E56" s="406"/>
      <c r="F56" s="348"/>
      <c r="G56" s="348"/>
      <c r="H56" s="348"/>
      <c r="I56" s="348"/>
      <c r="J56" s="348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</row>
    <row r="57" spans="1:27" ht="18.75" customHeight="1" x14ac:dyDescent="0.25">
      <c r="A57" s="348"/>
      <c r="B57" s="348"/>
      <c r="C57" s="348"/>
      <c r="D57" s="348"/>
      <c r="E57" s="406"/>
      <c r="F57" s="348"/>
      <c r="G57" s="348"/>
      <c r="H57" s="348"/>
      <c r="I57" s="348"/>
      <c r="J57" s="348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</row>
    <row r="58" spans="1:27" ht="22.5" customHeight="1" x14ac:dyDescent="0.25">
      <c r="A58" s="348"/>
      <c r="B58" s="454" t="s">
        <v>326</v>
      </c>
      <c r="C58" s="454"/>
      <c r="D58" s="454"/>
      <c r="E58" s="406"/>
      <c r="F58" s="455" t="s">
        <v>326</v>
      </c>
      <c r="G58" s="455"/>
      <c r="H58" s="455"/>
      <c r="I58" s="455"/>
      <c r="J58" s="455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</row>
    <row r="59" spans="1:27" ht="22.5" customHeight="1" x14ac:dyDescent="0.25">
      <c r="A59" s="348"/>
      <c r="B59" s="409"/>
      <c r="C59" s="409"/>
      <c r="D59" s="409"/>
      <c r="E59" s="406"/>
      <c r="F59" s="456"/>
      <c r="G59" s="456"/>
      <c r="H59" s="456"/>
      <c r="I59" s="456"/>
      <c r="J59" s="45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</row>
    <row r="60" spans="1:27" ht="22.5" customHeight="1" x14ac:dyDescent="0.25">
      <c r="A60" s="348"/>
      <c r="B60" s="462" t="s">
        <v>350</v>
      </c>
      <c r="C60" s="462"/>
      <c r="D60" s="462"/>
      <c r="E60" s="406"/>
      <c r="F60" s="462" t="s">
        <v>351</v>
      </c>
      <c r="G60" s="462"/>
      <c r="H60" s="462"/>
      <c r="I60" s="462"/>
      <c r="J60" s="462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</row>
    <row r="61" spans="1:27" ht="22.5" customHeight="1" x14ac:dyDescent="0.25">
      <c r="A61" s="348"/>
      <c r="B61" s="456" t="s">
        <v>327</v>
      </c>
      <c r="C61" s="456"/>
      <c r="D61" s="456"/>
      <c r="E61" s="406"/>
      <c r="F61" s="456" t="s">
        <v>328</v>
      </c>
      <c r="G61" s="456"/>
      <c r="H61" s="456"/>
      <c r="I61" s="456"/>
      <c r="J61" s="45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</row>
    <row r="62" spans="1:27" ht="22.5" customHeight="1" x14ac:dyDescent="0.25">
      <c r="A62" s="348"/>
      <c r="B62" s="456" t="s">
        <v>329</v>
      </c>
      <c r="C62" s="456"/>
      <c r="D62" s="456"/>
      <c r="E62" s="406"/>
      <c r="F62" s="456" t="s">
        <v>329</v>
      </c>
      <c r="G62" s="456"/>
      <c r="H62" s="456"/>
      <c r="I62" s="456"/>
      <c r="J62" s="45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</row>
    <row r="63" spans="1:27" ht="22.5" customHeight="1" x14ac:dyDescent="0.25">
      <c r="A63" s="348"/>
      <c r="B63" s="410"/>
      <c r="C63" s="410"/>
      <c r="D63" s="410"/>
      <c r="E63" s="406"/>
      <c r="F63" s="410"/>
      <c r="G63" s="410"/>
      <c r="H63" s="410"/>
      <c r="I63" s="410"/>
      <c r="J63" s="410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</row>
    <row r="64" spans="1:27" ht="22.5" customHeight="1" x14ac:dyDescent="0.25">
      <c r="A64" s="348"/>
      <c r="B64" s="456" t="s">
        <v>330</v>
      </c>
      <c r="C64" s="456"/>
      <c r="D64" s="456"/>
      <c r="E64" s="406"/>
      <c r="F64" s="456" t="s">
        <v>330</v>
      </c>
      <c r="G64" s="456"/>
      <c r="H64" s="456"/>
      <c r="I64" s="456"/>
      <c r="J64" s="45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  <c r="AA64" s="406"/>
    </row>
    <row r="65" spans="1:27" ht="30" customHeight="1" x14ac:dyDescent="0.25">
      <c r="A65" s="348"/>
      <c r="B65" s="463" t="s">
        <v>331</v>
      </c>
      <c r="C65" s="463"/>
      <c r="D65" s="463"/>
      <c r="E65" s="406"/>
      <c r="F65" s="463" t="s">
        <v>332</v>
      </c>
      <c r="G65" s="463"/>
      <c r="H65" s="463"/>
      <c r="I65" s="463"/>
      <c r="J65" s="463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</row>
    <row r="66" spans="1:27" ht="22.5" customHeight="1" x14ac:dyDescent="0.25">
      <c r="A66" s="348"/>
      <c r="B66" s="411"/>
      <c r="C66" s="411"/>
      <c r="D66" s="411"/>
      <c r="E66" s="406"/>
      <c r="F66" s="456" t="s">
        <v>333</v>
      </c>
      <c r="G66" s="456"/>
      <c r="H66" s="456"/>
      <c r="I66" s="456"/>
      <c r="J66" s="45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  <c r="AA66" s="406"/>
    </row>
    <row r="67" spans="1:27" ht="22.5" customHeight="1" x14ac:dyDescent="0.25">
      <c r="A67" s="348"/>
      <c r="B67" s="411"/>
      <c r="C67" s="411"/>
      <c r="D67" s="411"/>
      <c r="E67" s="406"/>
      <c r="F67" s="410"/>
      <c r="G67" s="410"/>
      <c r="H67" s="410"/>
      <c r="I67" s="410"/>
      <c r="J67" s="410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</row>
    <row r="68" spans="1:27" ht="22.5" customHeight="1" x14ac:dyDescent="0.25">
      <c r="A68" s="348"/>
      <c r="B68" s="454" t="s">
        <v>334</v>
      </c>
      <c r="C68" s="454"/>
      <c r="D68" s="454"/>
      <c r="E68" s="406"/>
      <c r="F68" s="455" t="s">
        <v>334</v>
      </c>
      <c r="G68" s="455"/>
      <c r="H68" s="455"/>
      <c r="I68" s="455"/>
      <c r="J68" s="455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</row>
    <row r="69" spans="1:27" ht="22.5" customHeight="1" x14ac:dyDescent="0.25">
      <c r="A69" s="348"/>
      <c r="B69" s="412"/>
      <c r="C69" s="412"/>
      <c r="D69" s="412"/>
      <c r="E69" s="406"/>
      <c r="F69" s="412"/>
      <c r="G69" s="412"/>
      <c r="H69" s="412"/>
      <c r="I69" s="412"/>
      <c r="J69" s="412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</row>
    <row r="70" spans="1:27" s="414" customFormat="1" ht="22.5" customHeight="1" x14ac:dyDescent="0.3">
      <c r="A70" s="413"/>
      <c r="B70" s="459" t="s">
        <v>335</v>
      </c>
      <c r="C70" s="459"/>
      <c r="D70" s="459"/>
      <c r="E70" s="406"/>
      <c r="F70" s="459" t="s">
        <v>335</v>
      </c>
      <c r="G70" s="459"/>
      <c r="H70" s="459"/>
      <c r="I70" s="459"/>
      <c r="J70" s="459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  <c r="AA70" s="406"/>
    </row>
    <row r="71" spans="1:27" s="414" customFormat="1" ht="22.5" customHeight="1" x14ac:dyDescent="0.3">
      <c r="A71" s="413"/>
      <c r="B71" s="459" t="s">
        <v>336</v>
      </c>
      <c r="C71" s="459"/>
      <c r="D71" s="459"/>
      <c r="E71" s="406"/>
      <c r="F71" s="459" t="s">
        <v>336</v>
      </c>
      <c r="G71" s="459"/>
      <c r="H71" s="459"/>
      <c r="I71" s="459"/>
      <c r="J71" s="459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</row>
    <row r="72" spans="1:27" s="414" customFormat="1" ht="22.5" customHeight="1" x14ac:dyDescent="0.3">
      <c r="A72" s="413"/>
      <c r="B72" s="459" t="s">
        <v>337</v>
      </c>
      <c r="C72" s="459"/>
      <c r="D72" s="459"/>
      <c r="E72" s="406"/>
      <c r="F72" s="459" t="s">
        <v>337</v>
      </c>
      <c r="G72" s="459"/>
      <c r="H72" s="459"/>
      <c r="I72" s="459"/>
      <c r="J72" s="459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</row>
    <row r="73" spans="1:27" s="414" customFormat="1" ht="22.5" customHeight="1" x14ac:dyDescent="0.3">
      <c r="A73" s="413"/>
      <c r="B73" s="459" t="s">
        <v>338</v>
      </c>
      <c r="C73" s="459"/>
      <c r="D73" s="459"/>
      <c r="E73" s="406"/>
      <c r="F73" s="459" t="s">
        <v>338</v>
      </c>
      <c r="G73" s="459"/>
      <c r="H73" s="459"/>
      <c r="I73" s="459"/>
      <c r="J73" s="459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</row>
    <row r="74" spans="1:27" ht="22.5" customHeight="1" x14ac:dyDescent="0.25">
      <c r="A74" s="348"/>
      <c r="B74" s="411"/>
      <c r="C74" s="411"/>
      <c r="D74" s="411"/>
      <c r="E74" s="406"/>
      <c r="F74" s="411"/>
      <c r="G74" s="411"/>
      <c r="H74" s="411"/>
      <c r="I74" s="411"/>
      <c r="J74" s="411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</row>
    <row r="75" spans="1:27" ht="22.5" customHeight="1" x14ac:dyDescent="0.3">
      <c r="A75" s="348"/>
      <c r="B75" s="415"/>
      <c r="C75" s="415"/>
      <c r="D75" s="415"/>
      <c r="E75" s="406"/>
      <c r="F75" s="415"/>
      <c r="G75" s="415"/>
      <c r="H75" s="415"/>
      <c r="I75" s="415"/>
      <c r="J75" s="415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</row>
    <row r="76" spans="1:27" ht="22.5" customHeight="1" x14ac:dyDescent="0.25">
      <c r="A76" s="348"/>
      <c r="B76" s="454" t="s">
        <v>339</v>
      </c>
      <c r="C76" s="454"/>
      <c r="D76" s="454"/>
      <c r="E76" s="406"/>
      <c r="F76" s="455" t="s">
        <v>339</v>
      </c>
      <c r="G76" s="455"/>
      <c r="H76" s="455"/>
      <c r="I76" s="455"/>
      <c r="J76" s="455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</row>
    <row r="77" spans="1:27" ht="22.5" customHeight="1" x14ac:dyDescent="0.25">
      <c r="A77" s="348"/>
      <c r="B77" s="456"/>
      <c r="C77" s="456"/>
      <c r="D77" s="456"/>
      <c r="E77" s="406"/>
      <c r="F77" s="456"/>
      <c r="G77" s="456"/>
      <c r="H77" s="456"/>
      <c r="I77" s="456"/>
      <c r="J77" s="45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</row>
    <row r="78" spans="1:27" ht="22.5" customHeight="1" x14ac:dyDescent="0.25">
      <c r="A78" s="348"/>
      <c r="B78" s="457" t="s">
        <v>340</v>
      </c>
      <c r="C78" s="457"/>
      <c r="D78" s="457"/>
      <c r="E78" s="406"/>
      <c r="F78" s="456" t="s">
        <v>340</v>
      </c>
      <c r="G78" s="456"/>
      <c r="H78" s="456"/>
      <c r="I78" s="456"/>
      <c r="J78" s="45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</row>
    <row r="79" spans="1:27" s="417" customFormat="1" ht="22.5" customHeight="1" x14ac:dyDescent="0.35">
      <c r="A79" s="416"/>
      <c r="B79" s="458" t="s">
        <v>341</v>
      </c>
      <c r="C79" s="458"/>
      <c r="D79" s="458"/>
      <c r="E79" s="406"/>
      <c r="F79" s="458" t="s">
        <v>341</v>
      </c>
      <c r="G79" s="458"/>
      <c r="H79" s="458"/>
      <c r="I79" s="458"/>
      <c r="J79" s="458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</row>
    <row r="80" spans="1:27" s="417" customFormat="1" ht="22.5" customHeight="1" x14ac:dyDescent="0.35">
      <c r="A80" s="416"/>
      <c r="B80" s="453"/>
      <c r="C80" s="453"/>
      <c r="D80" s="453"/>
      <c r="E80" s="406"/>
      <c r="F80" s="453"/>
      <c r="G80" s="453"/>
      <c r="H80" s="453"/>
      <c r="I80" s="453"/>
      <c r="J80" s="453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</row>
    <row r="81" spans="1:27" ht="22.5" customHeight="1" x14ac:dyDescent="0.25">
      <c r="A81" s="348"/>
      <c r="B81" s="411"/>
      <c r="C81" s="411"/>
      <c r="D81" s="411"/>
      <c r="E81" s="406"/>
      <c r="F81" s="411"/>
      <c r="G81" s="411"/>
      <c r="H81" s="411"/>
      <c r="I81" s="411"/>
      <c r="J81" s="411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</row>
    <row r="82" spans="1:27" ht="22.5" customHeight="1" x14ac:dyDescent="0.3">
      <c r="A82" s="348"/>
      <c r="B82" s="415"/>
      <c r="C82" s="415"/>
      <c r="D82" s="415"/>
      <c r="E82" s="406"/>
      <c r="F82" s="415"/>
      <c r="G82" s="415"/>
      <c r="H82" s="415"/>
      <c r="I82" s="415"/>
      <c r="J82" s="415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</row>
    <row r="83" spans="1:27" ht="22.5" customHeight="1" x14ac:dyDescent="0.25">
      <c r="A83" s="348"/>
      <c r="B83" s="454" t="s">
        <v>342</v>
      </c>
      <c r="C83" s="454"/>
      <c r="D83" s="454"/>
      <c r="E83" s="406"/>
      <c r="F83" s="455" t="s">
        <v>342</v>
      </c>
      <c r="G83" s="455"/>
      <c r="H83" s="455"/>
      <c r="I83" s="455"/>
      <c r="J83" s="455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</row>
    <row r="84" spans="1:27" ht="22.5" customHeight="1" x14ac:dyDescent="0.25">
      <c r="A84" s="348"/>
      <c r="B84" s="410"/>
      <c r="C84" s="410"/>
      <c r="D84" s="410"/>
      <c r="E84" s="406"/>
      <c r="F84" s="410"/>
      <c r="G84" s="410"/>
      <c r="H84" s="410"/>
      <c r="I84" s="410"/>
      <c r="J84" s="410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</row>
    <row r="85" spans="1:27" ht="22.5" customHeight="1" x14ac:dyDescent="0.25">
      <c r="A85" s="348"/>
      <c r="B85" s="446" t="s">
        <v>343</v>
      </c>
      <c r="C85" s="446"/>
      <c r="D85" s="446"/>
      <c r="E85" s="406"/>
      <c r="F85" s="446" t="s">
        <v>343</v>
      </c>
      <c r="G85" s="446"/>
      <c r="H85" s="446"/>
      <c r="I85" s="446"/>
      <c r="J85" s="44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</row>
    <row r="86" spans="1:27" ht="37.5" customHeight="1" x14ac:dyDescent="0.25">
      <c r="A86" s="348"/>
      <c r="B86" s="446" t="s">
        <v>344</v>
      </c>
      <c r="C86" s="446"/>
      <c r="D86" s="446"/>
      <c r="E86" s="406"/>
      <c r="F86" s="446" t="s">
        <v>344</v>
      </c>
      <c r="G86" s="446"/>
      <c r="H86" s="446"/>
      <c r="I86" s="446"/>
      <c r="J86" s="44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</row>
    <row r="87" spans="1:27" ht="22.5" customHeight="1" x14ac:dyDescent="0.25">
      <c r="A87" s="348"/>
      <c r="B87" s="418"/>
      <c r="C87" s="418"/>
      <c r="D87" s="418"/>
      <c r="E87" s="406"/>
      <c r="F87" s="418"/>
      <c r="G87" s="418"/>
      <c r="H87" s="418"/>
      <c r="I87" s="418"/>
      <c r="J87" s="418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</row>
    <row r="88" spans="1:27" ht="75" customHeight="1" thickBot="1" x14ac:dyDescent="0.3">
      <c r="A88" s="348"/>
      <c r="B88" s="348"/>
      <c r="C88" s="348"/>
      <c r="D88" s="348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</row>
    <row r="89" spans="1:27" ht="22.5" customHeight="1" thickBot="1" x14ac:dyDescent="0.3">
      <c r="A89" s="348"/>
      <c r="B89" s="447" t="s">
        <v>345</v>
      </c>
      <c r="C89" s="448"/>
      <c r="D89" s="449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</row>
    <row r="90" spans="1:27" ht="22.5" customHeight="1" x14ac:dyDescent="0.25">
      <c r="A90" s="348"/>
      <c r="B90" s="419"/>
      <c r="C90" s="420"/>
      <c r="D90" s="421"/>
      <c r="E90" s="406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</row>
    <row r="91" spans="1:27" ht="22.5" customHeight="1" x14ac:dyDescent="0.25">
      <c r="A91" s="348"/>
      <c r="B91" s="450" t="s">
        <v>346</v>
      </c>
      <c r="C91" s="451"/>
      <c r="D91" s="452"/>
      <c r="E91" s="406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</row>
    <row r="92" spans="1:27" ht="22.5" customHeight="1" x14ac:dyDescent="0.25">
      <c r="A92" s="348"/>
      <c r="B92" s="450" t="s">
        <v>347</v>
      </c>
      <c r="C92" s="451"/>
      <c r="D92" s="452"/>
      <c r="E92" s="406"/>
      <c r="F92" s="406"/>
      <c r="G92" s="406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</row>
    <row r="93" spans="1:27" ht="22.5" customHeight="1" x14ac:dyDescent="0.25">
      <c r="A93" s="348"/>
      <c r="B93" s="442" t="s">
        <v>348</v>
      </c>
      <c r="C93" s="443"/>
      <c r="D93" s="444"/>
      <c r="E93" s="406"/>
      <c r="F93" s="406"/>
      <c r="G93" s="406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</row>
    <row r="94" spans="1:27" ht="22.5" customHeight="1" thickBot="1" x14ac:dyDescent="0.3">
      <c r="A94" s="348"/>
      <c r="B94" s="422"/>
      <c r="C94" s="423"/>
      <c r="D94" s="424"/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</row>
    <row r="95" spans="1:27" ht="22.5" customHeight="1" x14ac:dyDescent="0.25">
      <c r="A95" s="348"/>
      <c r="B95" s="445"/>
      <c r="C95" s="445"/>
      <c r="D95" s="445"/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</row>
    <row r="96" spans="1:27" ht="150" customHeight="1" x14ac:dyDescent="0.25">
      <c r="A96" s="348"/>
      <c r="B96" s="425"/>
      <c r="C96" s="425"/>
      <c r="D96" s="425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</row>
    <row r="97" spans="2:27" ht="18.75" hidden="1" x14ac:dyDescent="0.3">
      <c r="B97"/>
      <c r="C97"/>
      <c r="D97"/>
      <c r="E97"/>
      <c r="F97"/>
      <c r="G97"/>
      <c r="H97"/>
      <c r="I97"/>
      <c r="J97"/>
      <c r="K97"/>
      <c r="L97" s="426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/>
      <c r="AA97"/>
    </row>
    <row r="98" spans="2:27" ht="18.75" hidden="1" x14ac:dyDescent="0.3">
      <c r="B98"/>
      <c r="C98"/>
      <c r="D98"/>
      <c r="E98"/>
      <c r="F98"/>
      <c r="G98"/>
      <c r="H98"/>
      <c r="I98"/>
      <c r="J98"/>
      <c r="K98"/>
      <c r="L98" s="426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/>
      <c r="AA98"/>
    </row>
    <row r="99" spans="2:27" ht="18.75" hidden="1" x14ac:dyDescent="0.3">
      <c r="B99"/>
      <c r="C99"/>
      <c r="D99"/>
      <c r="E99"/>
      <c r="F99"/>
      <c r="G99"/>
      <c r="H99"/>
      <c r="I99"/>
      <c r="J99"/>
      <c r="K99"/>
      <c r="L99" s="426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/>
      <c r="AA99"/>
    </row>
    <row r="100" spans="2:27" ht="18.75" hidden="1" x14ac:dyDescent="0.3">
      <c r="B100"/>
      <c r="C100"/>
      <c r="D100"/>
      <c r="E100"/>
      <c r="F100"/>
      <c r="G100"/>
      <c r="H100"/>
      <c r="I100"/>
      <c r="J100"/>
      <c r="K100"/>
      <c r="L100" s="426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/>
      <c r="AA100"/>
    </row>
    <row r="101" spans="2:27" ht="18.75" hidden="1" x14ac:dyDescent="0.3">
      <c r="B101"/>
      <c r="C101"/>
      <c r="D101"/>
      <c r="E101"/>
      <c r="F101"/>
      <c r="G101"/>
      <c r="H101"/>
      <c r="I101"/>
      <c r="J101"/>
      <c r="K101"/>
      <c r="L101" s="426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/>
      <c r="AA101"/>
    </row>
    <row r="102" spans="2:27" ht="18.75" hidden="1" x14ac:dyDescent="0.3">
      <c r="B102"/>
      <c r="C102"/>
      <c r="D102"/>
      <c r="E102"/>
      <c r="F102"/>
      <c r="G102"/>
      <c r="H102"/>
      <c r="I102"/>
      <c r="J102"/>
      <c r="K102"/>
      <c r="L102" s="426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/>
      <c r="AA102"/>
    </row>
    <row r="103" spans="2:27" ht="18.75" hidden="1" x14ac:dyDescent="0.3">
      <c r="B103"/>
      <c r="C103"/>
      <c r="D103"/>
      <c r="E103"/>
      <c r="F103"/>
      <c r="G103"/>
      <c r="H103"/>
      <c r="I103"/>
      <c r="J103"/>
      <c r="K103"/>
      <c r="L103" s="426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/>
      <c r="AA103"/>
    </row>
    <row r="104" spans="2:27" ht="18.75" hidden="1" x14ac:dyDescent="0.3">
      <c r="B104"/>
      <c r="C104"/>
      <c r="D104"/>
      <c r="E104"/>
      <c r="F104"/>
      <c r="G104"/>
      <c r="H104"/>
      <c r="I104"/>
      <c r="J104"/>
      <c r="K104"/>
      <c r="L104" s="426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/>
      <c r="AA104"/>
    </row>
    <row r="105" spans="2:27" ht="18.75" hidden="1" x14ac:dyDescent="0.3">
      <c r="B105"/>
      <c r="C105"/>
      <c r="D105"/>
      <c r="E105"/>
      <c r="F105"/>
      <c r="G105"/>
      <c r="H105"/>
      <c r="I105"/>
      <c r="J105"/>
      <c r="K105"/>
      <c r="L105" s="426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/>
      <c r="AA105"/>
    </row>
    <row r="106" spans="2:27" ht="18.75" hidden="1" x14ac:dyDescent="0.3">
      <c r="B106"/>
      <c r="C106"/>
      <c r="D106"/>
      <c r="E106"/>
      <c r="F106"/>
      <c r="G106"/>
      <c r="H106"/>
      <c r="I106"/>
      <c r="J106"/>
      <c r="K106"/>
      <c r="L106" s="426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/>
      <c r="AA106"/>
    </row>
    <row r="107" spans="2:27" ht="18.75" hidden="1" x14ac:dyDescent="0.3">
      <c r="B107"/>
      <c r="C107"/>
      <c r="D107"/>
      <c r="E107"/>
      <c r="F107"/>
      <c r="G107"/>
      <c r="H107"/>
      <c r="I107"/>
      <c r="J107"/>
      <c r="K107"/>
      <c r="L107" s="426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/>
      <c r="AA107"/>
    </row>
    <row r="108" spans="2:27" ht="18.75" hidden="1" x14ac:dyDescent="0.3">
      <c r="B108"/>
      <c r="C108"/>
      <c r="D108"/>
      <c r="E108"/>
      <c r="F108"/>
      <c r="G108"/>
      <c r="H108"/>
      <c r="I108"/>
      <c r="J108"/>
      <c r="K108"/>
      <c r="L108" s="426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/>
      <c r="AA108"/>
    </row>
    <row r="109" spans="2:27" ht="18.75" hidden="1" x14ac:dyDescent="0.3">
      <c r="B109"/>
      <c r="C109"/>
      <c r="D109"/>
      <c r="E109"/>
      <c r="F109"/>
      <c r="G109"/>
      <c r="H109"/>
      <c r="I109"/>
      <c r="J109"/>
      <c r="K109"/>
      <c r="L109" s="426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/>
      <c r="AA109"/>
    </row>
    <row r="110" spans="2:27" ht="18.75" hidden="1" x14ac:dyDescent="0.3">
      <c r="B110"/>
      <c r="C110"/>
      <c r="D110"/>
      <c r="E110"/>
      <c r="F110"/>
      <c r="G110"/>
      <c r="H110"/>
      <c r="I110"/>
      <c r="J110"/>
      <c r="K110"/>
      <c r="L110" s="426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/>
      <c r="AA110"/>
    </row>
    <row r="111" spans="2:27" ht="18.75" hidden="1" x14ac:dyDescent="0.3">
      <c r="B111"/>
      <c r="C111"/>
      <c r="D111"/>
      <c r="E111"/>
      <c r="F111"/>
      <c r="G111"/>
      <c r="H111"/>
      <c r="I111"/>
      <c r="J111"/>
      <c r="K111"/>
      <c r="L111" s="426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/>
      <c r="AA111"/>
    </row>
    <row r="112" spans="2:27" ht="18.75" hidden="1" x14ac:dyDescent="0.3">
      <c r="B112"/>
      <c r="C112"/>
      <c r="D112"/>
      <c r="E112"/>
      <c r="F112"/>
      <c r="G112"/>
      <c r="H112"/>
      <c r="I112"/>
      <c r="J112"/>
      <c r="K112"/>
      <c r="L112" s="426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/>
      <c r="AA112"/>
    </row>
    <row r="113" spans="2:27" ht="18.75" hidden="1" x14ac:dyDescent="0.3">
      <c r="B113"/>
      <c r="C113"/>
      <c r="D113"/>
      <c r="E113"/>
      <c r="F113"/>
      <c r="G113"/>
      <c r="H113"/>
      <c r="I113"/>
      <c r="J113"/>
      <c r="K113"/>
      <c r="L113" s="426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/>
      <c r="AA113"/>
    </row>
    <row r="114" spans="2:27" ht="18.75" hidden="1" x14ac:dyDescent="0.3">
      <c r="B114"/>
      <c r="C114"/>
      <c r="D114"/>
      <c r="E114"/>
      <c r="F114"/>
      <c r="G114"/>
      <c r="H114"/>
      <c r="I114"/>
      <c r="J114"/>
      <c r="K114"/>
      <c r="L114" s="426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/>
      <c r="AA114"/>
    </row>
    <row r="115" spans="2:27" ht="18.75" hidden="1" x14ac:dyDescent="0.3">
      <c r="B115"/>
      <c r="C115"/>
      <c r="D115"/>
      <c r="E115"/>
      <c r="F115"/>
      <c r="G115"/>
      <c r="H115"/>
      <c r="I115"/>
      <c r="J115"/>
      <c r="K115"/>
      <c r="L115" s="426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/>
      <c r="AA115"/>
    </row>
    <row r="116" spans="2:27" ht="18.75" hidden="1" x14ac:dyDescent="0.3">
      <c r="B116"/>
      <c r="C116"/>
      <c r="D116"/>
      <c r="E116"/>
      <c r="F116"/>
      <c r="G116"/>
      <c r="H116"/>
      <c r="I116"/>
      <c r="J116"/>
      <c r="K116"/>
      <c r="L116" s="426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/>
      <c r="AA116"/>
    </row>
    <row r="117" spans="2:27" ht="18.75" hidden="1" x14ac:dyDescent="0.3">
      <c r="B117"/>
      <c r="C117"/>
      <c r="D117"/>
      <c r="E117"/>
      <c r="F117"/>
      <c r="G117"/>
      <c r="H117"/>
      <c r="I117"/>
      <c r="J117"/>
      <c r="K117"/>
      <c r="L117" s="426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/>
      <c r="AA117"/>
    </row>
    <row r="118" spans="2:27" ht="18.75" hidden="1" x14ac:dyDescent="0.3">
      <c r="B118"/>
      <c r="C118"/>
      <c r="D118"/>
      <c r="E118"/>
      <c r="F118"/>
      <c r="G118"/>
      <c r="H118"/>
      <c r="I118"/>
      <c r="J118"/>
      <c r="K118"/>
      <c r="L118" s="426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/>
      <c r="AA118"/>
    </row>
    <row r="119" spans="2:27" ht="18.75" hidden="1" x14ac:dyDescent="0.3">
      <c r="B119"/>
      <c r="C119"/>
      <c r="D119"/>
      <c r="E119"/>
      <c r="F119"/>
      <c r="G119"/>
      <c r="H119"/>
      <c r="I119"/>
      <c r="J119"/>
      <c r="K119"/>
      <c r="L119" s="426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/>
      <c r="AA119"/>
    </row>
    <row r="120" spans="2:27" ht="18.75" hidden="1" x14ac:dyDescent="0.3">
      <c r="B120"/>
      <c r="C120"/>
      <c r="D120"/>
      <c r="E120"/>
      <c r="F120"/>
      <c r="G120"/>
      <c r="H120"/>
      <c r="I120"/>
      <c r="J120"/>
      <c r="K120"/>
      <c r="L120" s="426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/>
      <c r="AA120"/>
    </row>
    <row r="121" spans="2:27" ht="18.75" hidden="1" x14ac:dyDescent="0.3">
      <c r="B121"/>
      <c r="C121"/>
      <c r="D121"/>
      <c r="E121"/>
      <c r="F121"/>
      <c r="G121"/>
      <c r="H121"/>
      <c r="I121"/>
      <c r="J121"/>
      <c r="K121"/>
      <c r="L121" s="426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/>
      <c r="AA121"/>
    </row>
    <row r="122" spans="2:27" ht="18.75" hidden="1" x14ac:dyDescent="0.3">
      <c r="B122"/>
      <c r="C122"/>
      <c r="D122"/>
      <c r="E122"/>
      <c r="F122"/>
      <c r="G122"/>
      <c r="H122"/>
      <c r="I122"/>
      <c r="J122"/>
      <c r="K122"/>
      <c r="L122" s="426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/>
      <c r="AA122"/>
    </row>
    <row r="123" spans="2:27" ht="18.75" hidden="1" x14ac:dyDescent="0.3">
      <c r="B123"/>
      <c r="C123"/>
      <c r="D123"/>
      <c r="E123"/>
      <c r="F123"/>
      <c r="G123"/>
      <c r="H123"/>
      <c r="I123"/>
      <c r="J123"/>
      <c r="K123"/>
      <c r="L123" s="426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/>
      <c r="AA123"/>
    </row>
    <row r="124" spans="2:27" ht="18.75" hidden="1" x14ac:dyDescent="0.3">
      <c r="B124"/>
      <c r="C124"/>
      <c r="D124"/>
      <c r="E124"/>
      <c r="F124"/>
      <c r="G124"/>
      <c r="H124"/>
      <c r="I124"/>
      <c r="J124"/>
      <c r="K124"/>
      <c r="L124" s="426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/>
      <c r="AA124"/>
    </row>
    <row r="125" spans="2:27" ht="18.75" hidden="1" x14ac:dyDescent="0.3">
      <c r="B125"/>
      <c r="C125"/>
      <c r="D125"/>
      <c r="E125"/>
      <c r="F125"/>
      <c r="G125"/>
      <c r="H125"/>
      <c r="I125"/>
      <c r="J125"/>
      <c r="K125"/>
      <c r="L125" s="426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/>
      <c r="AA125"/>
    </row>
    <row r="126" spans="2:27" ht="18.75" hidden="1" x14ac:dyDescent="0.3">
      <c r="B126"/>
      <c r="C126"/>
      <c r="D126"/>
      <c r="E126"/>
      <c r="F126"/>
      <c r="G126"/>
      <c r="H126"/>
      <c r="I126"/>
      <c r="J126"/>
      <c r="K126"/>
      <c r="L126" s="426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/>
      <c r="AA126"/>
    </row>
    <row r="127" spans="2:27" ht="18.75" hidden="1" x14ac:dyDescent="0.3">
      <c r="B127"/>
      <c r="C127"/>
      <c r="D127"/>
      <c r="E127"/>
      <c r="F127"/>
      <c r="G127"/>
      <c r="H127"/>
      <c r="I127"/>
      <c r="J127"/>
      <c r="K127"/>
      <c r="L127" s="426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/>
      <c r="AA127"/>
    </row>
    <row r="128" spans="2:27" ht="18.75" hidden="1" x14ac:dyDescent="0.3">
      <c r="B128"/>
      <c r="C128"/>
      <c r="D128"/>
      <c r="E128"/>
      <c r="F128"/>
      <c r="G128"/>
      <c r="H128"/>
      <c r="I128"/>
      <c r="J128"/>
      <c r="K128"/>
      <c r="L128" s="426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/>
      <c r="AA128"/>
    </row>
    <row r="129" spans="2:27" ht="18.75" hidden="1" x14ac:dyDescent="0.3">
      <c r="B129"/>
      <c r="C129"/>
      <c r="D129"/>
      <c r="E129"/>
      <c r="F129"/>
      <c r="G129"/>
      <c r="H129"/>
      <c r="I129"/>
      <c r="J129"/>
      <c r="K129"/>
      <c r="L129" s="426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/>
      <c r="AA129"/>
    </row>
    <row r="130" spans="2:27" ht="18.75" hidden="1" x14ac:dyDescent="0.3">
      <c r="B130"/>
      <c r="C130"/>
      <c r="D130"/>
      <c r="E130"/>
      <c r="F130"/>
      <c r="G130"/>
      <c r="H130"/>
      <c r="I130"/>
      <c r="J130"/>
      <c r="K130"/>
      <c r="L130" s="426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/>
      <c r="AA130"/>
    </row>
    <row r="131" spans="2:27" ht="18.75" hidden="1" x14ac:dyDescent="0.3">
      <c r="B131"/>
      <c r="C131"/>
      <c r="D131"/>
      <c r="E131"/>
      <c r="F131"/>
      <c r="G131"/>
      <c r="H131"/>
      <c r="I131"/>
      <c r="J131"/>
      <c r="K131"/>
      <c r="L131" s="426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/>
      <c r="AA131"/>
    </row>
    <row r="132" spans="2:27" ht="18.75" hidden="1" x14ac:dyDescent="0.3">
      <c r="B132"/>
      <c r="C132"/>
      <c r="D132"/>
      <c r="E132"/>
      <c r="F132"/>
      <c r="G132"/>
      <c r="H132"/>
      <c r="I132"/>
      <c r="J132"/>
      <c r="K132"/>
      <c r="L132" s="426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/>
      <c r="AA132"/>
    </row>
    <row r="133" spans="2:27" ht="18.75" hidden="1" x14ac:dyDescent="0.3">
      <c r="B133"/>
      <c r="C133"/>
      <c r="D133"/>
      <c r="E133"/>
      <c r="F133"/>
      <c r="G133"/>
      <c r="H133"/>
      <c r="I133"/>
      <c r="J133"/>
      <c r="K133"/>
      <c r="L133" s="426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/>
      <c r="AA133"/>
    </row>
    <row r="134" spans="2:27" ht="18.75" hidden="1" x14ac:dyDescent="0.3">
      <c r="B134"/>
      <c r="C134"/>
      <c r="D134"/>
      <c r="E134"/>
      <c r="F134"/>
      <c r="G134"/>
      <c r="H134"/>
      <c r="I134"/>
      <c r="J134"/>
      <c r="K134"/>
      <c r="L134" s="426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/>
      <c r="AA134"/>
    </row>
    <row r="135" spans="2:27" ht="18.75" hidden="1" x14ac:dyDescent="0.3">
      <c r="B135"/>
      <c r="C135"/>
      <c r="D135"/>
      <c r="E135"/>
      <c r="F135"/>
      <c r="G135"/>
      <c r="H135"/>
      <c r="I135"/>
      <c r="J135"/>
      <c r="K135"/>
      <c r="L135" s="426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/>
      <c r="AA135"/>
    </row>
    <row r="136" spans="2:27" ht="18.75" hidden="1" x14ac:dyDescent="0.3">
      <c r="B136"/>
      <c r="C136"/>
      <c r="D136"/>
      <c r="E136"/>
      <c r="F136"/>
      <c r="G136"/>
      <c r="H136"/>
      <c r="I136"/>
      <c r="J136"/>
      <c r="K136"/>
      <c r="L136" s="426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/>
      <c r="AA136"/>
    </row>
    <row r="137" spans="2:27" ht="18.75" hidden="1" x14ac:dyDescent="0.3">
      <c r="B137"/>
      <c r="C137"/>
      <c r="D137"/>
      <c r="E137"/>
      <c r="F137"/>
      <c r="G137"/>
      <c r="H137"/>
      <c r="I137"/>
      <c r="J137"/>
      <c r="K137"/>
      <c r="L137" s="426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/>
      <c r="AA137"/>
    </row>
    <row r="138" spans="2:27" ht="18.75" hidden="1" x14ac:dyDescent="0.3">
      <c r="B138"/>
      <c r="C138"/>
      <c r="D138"/>
      <c r="E138"/>
      <c r="F138"/>
      <c r="G138"/>
      <c r="H138"/>
      <c r="I138"/>
      <c r="J138"/>
      <c r="K138"/>
      <c r="L138" s="426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/>
      <c r="AA138"/>
    </row>
    <row r="139" spans="2:27" ht="18.75" hidden="1" x14ac:dyDescent="0.3">
      <c r="B139"/>
      <c r="C139"/>
      <c r="D139"/>
      <c r="E139"/>
      <c r="F139"/>
      <c r="G139"/>
      <c r="H139"/>
      <c r="I139"/>
      <c r="J139"/>
      <c r="K139"/>
      <c r="L139" s="426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/>
      <c r="AA139"/>
    </row>
    <row r="140" spans="2:27" ht="18.75" hidden="1" x14ac:dyDescent="0.3">
      <c r="B140"/>
      <c r="C140"/>
      <c r="D140"/>
      <c r="E140"/>
      <c r="F140"/>
      <c r="G140"/>
      <c r="H140"/>
      <c r="I140"/>
      <c r="J140"/>
      <c r="K140"/>
      <c r="L140" s="426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/>
      <c r="AA140"/>
    </row>
    <row r="141" spans="2:27" ht="18.75" hidden="1" x14ac:dyDescent="0.3">
      <c r="B141"/>
      <c r="C141"/>
      <c r="D141"/>
      <c r="E141"/>
      <c r="F141"/>
      <c r="G141"/>
      <c r="H141"/>
      <c r="I141"/>
      <c r="J141"/>
      <c r="K141"/>
      <c r="L141" s="426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/>
      <c r="AA141"/>
    </row>
    <row r="142" spans="2:27" ht="18.75" hidden="1" x14ac:dyDescent="0.3">
      <c r="B142"/>
      <c r="C142"/>
      <c r="D142"/>
      <c r="E142"/>
      <c r="F142"/>
      <c r="G142"/>
      <c r="H142"/>
      <c r="I142"/>
      <c r="J142"/>
      <c r="K142"/>
      <c r="L142" s="426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/>
      <c r="AA142"/>
    </row>
    <row r="143" spans="2:27" ht="18.75" hidden="1" x14ac:dyDescent="0.3">
      <c r="B143"/>
      <c r="C143"/>
      <c r="D143"/>
      <c r="E143"/>
      <c r="F143"/>
      <c r="G143"/>
      <c r="H143"/>
      <c r="I143"/>
      <c r="J143"/>
      <c r="K143"/>
      <c r="L143" s="426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/>
      <c r="AA143"/>
    </row>
    <row r="144" spans="2:27" ht="18.75" hidden="1" x14ac:dyDescent="0.3">
      <c r="B144"/>
      <c r="C144"/>
      <c r="D144"/>
      <c r="E144"/>
      <c r="F144"/>
      <c r="G144"/>
      <c r="H144"/>
      <c r="I144"/>
      <c r="J144"/>
      <c r="K144"/>
      <c r="L144" s="426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/>
      <c r="AA144"/>
    </row>
    <row r="145" spans="2:27" ht="18.75" hidden="1" x14ac:dyDescent="0.3">
      <c r="B145"/>
      <c r="C145"/>
      <c r="D145"/>
      <c r="E145"/>
      <c r="F145"/>
      <c r="G145"/>
      <c r="H145"/>
      <c r="I145"/>
      <c r="J145"/>
      <c r="K145"/>
      <c r="L145" s="426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/>
      <c r="AA145"/>
    </row>
    <row r="146" spans="2:27" ht="18.75" hidden="1" x14ac:dyDescent="0.3">
      <c r="B146"/>
      <c r="C146"/>
      <c r="D146"/>
      <c r="E146"/>
      <c r="F146"/>
      <c r="G146"/>
      <c r="H146"/>
      <c r="I146"/>
      <c r="J146"/>
      <c r="K146"/>
      <c r="L146" s="426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/>
      <c r="AA146"/>
    </row>
    <row r="147" spans="2:27" ht="18.75" hidden="1" x14ac:dyDescent="0.3">
      <c r="B147"/>
      <c r="C147"/>
      <c r="D147"/>
      <c r="E147"/>
      <c r="F147"/>
      <c r="G147"/>
      <c r="H147"/>
      <c r="I147"/>
      <c r="J147"/>
      <c r="K147"/>
      <c r="L147" s="426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/>
      <c r="AA147"/>
    </row>
    <row r="148" spans="2:27" ht="18.75" hidden="1" x14ac:dyDescent="0.3">
      <c r="B148"/>
      <c r="C148"/>
      <c r="D148"/>
      <c r="E148"/>
      <c r="F148"/>
      <c r="G148"/>
      <c r="H148"/>
      <c r="I148"/>
      <c r="J148"/>
      <c r="K148"/>
      <c r="L148" s="426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/>
      <c r="AA148"/>
    </row>
    <row r="149" spans="2:27" ht="18.75" hidden="1" x14ac:dyDescent="0.3">
      <c r="B149"/>
      <c r="C149"/>
      <c r="D149"/>
      <c r="E149"/>
      <c r="F149"/>
      <c r="G149"/>
      <c r="H149"/>
      <c r="I149"/>
      <c r="J149"/>
      <c r="K149"/>
      <c r="L149" s="426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/>
      <c r="AA149"/>
    </row>
    <row r="150" spans="2:27" ht="18.75" hidden="1" x14ac:dyDescent="0.3">
      <c r="B150"/>
      <c r="C150"/>
      <c r="D150"/>
      <c r="E150"/>
      <c r="F150"/>
      <c r="G150"/>
      <c r="H150"/>
      <c r="I150"/>
      <c r="J150"/>
      <c r="K150"/>
      <c r="L150" s="426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/>
      <c r="AA150"/>
    </row>
    <row r="151" spans="2:27" ht="18.75" hidden="1" x14ac:dyDescent="0.3">
      <c r="B151"/>
      <c r="C151"/>
      <c r="D151"/>
      <c r="E151"/>
      <c r="F151"/>
      <c r="G151"/>
      <c r="H151"/>
      <c r="I151"/>
      <c r="J151"/>
      <c r="K151"/>
      <c r="L151" s="426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/>
      <c r="AA151"/>
    </row>
    <row r="152" spans="2:27" ht="18.75" hidden="1" x14ac:dyDescent="0.3">
      <c r="B152"/>
      <c r="C152"/>
      <c r="D152"/>
      <c r="E152"/>
      <c r="F152"/>
      <c r="G152"/>
      <c r="H152"/>
      <c r="I152"/>
      <c r="J152"/>
      <c r="K152"/>
      <c r="L152" s="426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/>
      <c r="AA152"/>
    </row>
    <row r="153" spans="2:27" ht="18.75" hidden="1" x14ac:dyDescent="0.3">
      <c r="B153"/>
      <c r="C153"/>
      <c r="D153"/>
      <c r="E153"/>
      <c r="F153"/>
      <c r="G153"/>
      <c r="H153"/>
      <c r="I153"/>
      <c r="J153"/>
      <c r="K153"/>
      <c r="L153" s="426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/>
      <c r="AA153"/>
    </row>
    <row r="154" spans="2:27" ht="18.75" hidden="1" x14ac:dyDescent="0.3">
      <c r="B154"/>
      <c r="C154"/>
      <c r="D154"/>
      <c r="E154"/>
      <c r="F154"/>
      <c r="G154"/>
      <c r="H154"/>
      <c r="I154"/>
      <c r="J154"/>
      <c r="K154"/>
      <c r="L154" s="426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/>
      <c r="AA154"/>
    </row>
    <row r="155" spans="2:27" ht="18.75" hidden="1" x14ac:dyDescent="0.3">
      <c r="B155"/>
      <c r="C155"/>
      <c r="D155"/>
      <c r="E155"/>
      <c r="F155"/>
      <c r="G155"/>
      <c r="H155"/>
      <c r="I155"/>
      <c r="J155"/>
      <c r="K155"/>
      <c r="L155" s="426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/>
      <c r="AA155"/>
    </row>
    <row r="156" spans="2:27" ht="18.75" hidden="1" x14ac:dyDescent="0.3">
      <c r="B156"/>
      <c r="C156"/>
      <c r="D156"/>
      <c r="E156"/>
      <c r="F156"/>
      <c r="G156"/>
      <c r="H156"/>
      <c r="I156"/>
      <c r="J156"/>
      <c r="K156"/>
      <c r="L156" s="426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/>
      <c r="AA156"/>
    </row>
    <row r="157" spans="2:27" ht="18.75" hidden="1" x14ac:dyDescent="0.3">
      <c r="B157"/>
      <c r="C157"/>
      <c r="D157"/>
      <c r="E157"/>
      <c r="F157"/>
      <c r="G157"/>
      <c r="H157"/>
      <c r="I157"/>
      <c r="J157"/>
      <c r="K157"/>
      <c r="L157" s="426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/>
      <c r="AA157"/>
    </row>
    <row r="158" spans="2:27" ht="18.75" hidden="1" x14ac:dyDescent="0.3">
      <c r="B158"/>
      <c r="C158"/>
      <c r="D158"/>
      <c r="E158"/>
      <c r="F158"/>
      <c r="G158"/>
      <c r="H158"/>
      <c r="I158"/>
      <c r="J158"/>
      <c r="K158"/>
      <c r="L158" s="426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/>
      <c r="AA158"/>
    </row>
    <row r="159" spans="2:27" ht="18.75" hidden="1" x14ac:dyDescent="0.3">
      <c r="B159"/>
      <c r="C159"/>
      <c r="D159"/>
      <c r="E159"/>
      <c r="F159"/>
      <c r="G159"/>
      <c r="H159"/>
      <c r="I159"/>
      <c r="J159"/>
      <c r="K159"/>
      <c r="L159" s="426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/>
      <c r="AA159"/>
    </row>
    <row r="160" spans="2:27" ht="18.75" hidden="1" x14ac:dyDescent="0.3">
      <c r="B160"/>
      <c r="C160"/>
      <c r="D160"/>
      <c r="E160"/>
      <c r="F160"/>
      <c r="G160"/>
      <c r="H160"/>
      <c r="I160"/>
      <c r="J160"/>
      <c r="K160"/>
      <c r="L160" s="426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/>
      <c r="AA160"/>
    </row>
    <row r="161" spans="2:27" ht="18.75" hidden="1" x14ac:dyDescent="0.3">
      <c r="B161"/>
      <c r="C161"/>
      <c r="D161"/>
      <c r="E161"/>
      <c r="F161"/>
      <c r="G161"/>
      <c r="H161"/>
      <c r="I161"/>
      <c r="J161"/>
      <c r="K161"/>
      <c r="L161" s="426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/>
      <c r="AA161"/>
    </row>
    <row r="162" spans="2:27" ht="18.75" hidden="1" x14ac:dyDescent="0.3">
      <c r="B162"/>
      <c r="C162"/>
      <c r="D162"/>
      <c r="E162"/>
      <c r="F162"/>
      <c r="G162"/>
      <c r="H162"/>
      <c r="I162"/>
      <c r="J162"/>
      <c r="K162"/>
      <c r="L162" s="426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/>
      <c r="AA162"/>
    </row>
    <row r="163" spans="2:27" ht="18.75" hidden="1" x14ac:dyDescent="0.3">
      <c r="B163"/>
      <c r="C163"/>
      <c r="D163"/>
      <c r="E163"/>
      <c r="F163"/>
      <c r="G163"/>
      <c r="H163"/>
      <c r="I163"/>
      <c r="J163"/>
      <c r="K163"/>
      <c r="L163" s="426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/>
      <c r="AA163"/>
    </row>
    <row r="164" spans="2:27" ht="18.75" hidden="1" x14ac:dyDescent="0.3">
      <c r="B164"/>
      <c r="C164"/>
      <c r="D164"/>
      <c r="E164"/>
      <c r="F164"/>
      <c r="G164"/>
      <c r="H164"/>
      <c r="I164"/>
      <c r="J164"/>
      <c r="K164"/>
      <c r="L164" s="426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/>
      <c r="AA164"/>
    </row>
    <row r="165" spans="2:27" ht="18.75" hidden="1" x14ac:dyDescent="0.3">
      <c r="B165"/>
      <c r="C165"/>
      <c r="D165"/>
      <c r="E165"/>
      <c r="F165"/>
      <c r="G165"/>
      <c r="H165"/>
      <c r="I165"/>
      <c r="J165"/>
      <c r="K165"/>
      <c r="L165" s="426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/>
      <c r="AA165"/>
    </row>
    <row r="166" spans="2:27" ht="18.75" hidden="1" x14ac:dyDescent="0.3">
      <c r="B166"/>
      <c r="C166"/>
      <c r="D166"/>
      <c r="E166"/>
      <c r="F166"/>
      <c r="G166"/>
      <c r="H166"/>
      <c r="I166"/>
      <c r="J166"/>
      <c r="K166"/>
      <c r="L166" s="426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/>
      <c r="AA166"/>
    </row>
    <row r="167" spans="2:27" ht="18.75" hidden="1" x14ac:dyDescent="0.3">
      <c r="B167"/>
      <c r="C167"/>
      <c r="D167"/>
      <c r="E167"/>
      <c r="F167"/>
      <c r="G167"/>
      <c r="H167"/>
      <c r="I167"/>
      <c r="J167"/>
      <c r="K167"/>
      <c r="L167" s="426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/>
      <c r="AA167"/>
    </row>
    <row r="168" spans="2:27" ht="18.75" hidden="1" x14ac:dyDescent="0.3">
      <c r="B168"/>
      <c r="C168"/>
      <c r="D168"/>
      <c r="E168"/>
      <c r="F168"/>
      <c r="G168"/>
      <c r="H168"/>
      <c r="I168"/>
      <c r="J168"/>
      <c r="K168"/>
      <c r="L168" s="426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/>
      <c r="AA168"/>
    </row>
    <row r="169" spans="2:27" ht="18.75" hidden="1" x14ac:dyDescent="0.3">
      <c r="B169"/>
      <c r="C169"/>
      <c r="D169"/>
      <c r="E169"/>
      <c r="F169"/>
      <c r="G169"/>
      <c r="H169"/>
      <c r="I169"/>
      <c r="J169"/>
      <c r="K169"/>
      <c r="L169" s="426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/>
      <c r="AA169"/>
    </row>
    <row r="170" spans="2:27" ht="18.75" hidden="1" x14ac:dyDescent="0.3">
      <c r="B170"/>
      <c r="C170"/>
      <c r="D170"/>
      <c r="E170"/>
      <c r="F170"/>
      <c r="G170"/>
      <c r="H170"/>
      <c r="I170"/>
      <c r="J170"/>
      <c r="K170"/>
      <c r="L170" s="426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/>
      <c r="AA170"/>
    </row>
    <row r="171" spans="2:27" ht="18.75" hidden="1" x14ac:dyDescent="0.3">
      <c r="B171"/>
      <c r="C171"/>
      <c r="D171"/>
      <c r="E171"/>
      <c r="F171"/>
      <c r="G171"/>
      <c r="H171"/>
      <c r="I171"/>
      <c r="J171"/>
      <c r="K171"/>
      <c r="L171" s="426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/>
      <c r="AA171"/>
    </row>
    <row r="172" spans="2:27" ht="18.75" hidden="1" x14ac:dyDescent="0.3">
      <c r="B172"/>
      <c r="C172"/>
      <c r="D172"/>
      <c r="E172"/>
      <c r="F172"/>
      <c r="G172"/>
      <c r="H172"/>
      <c r="I172"/>
      <c r="J172"/>
      <c r="K172"/>
      <c r="L172" s="426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/>
      <c r="AA172"/>
    </row>
    <row r="173" spans="2:27" ht="18.75" hidden="1" x14ac:dyDescent="0.3">
      <c r="B173"/>
      <c r="C173"/>
      <c r="D173"/>
      <c r="E173"/>
      <c r="F173"/>
      <c r="G173"/>
      <c r="H173"/>
      <c r="I173"/>
      <c r="J173"/>
      <c r="K173"/>
      <c r="L173" s="426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/>
      <c r="AA173"/>
    </row>
    <row r="174" spans="2:27" ht="18.75" hidden="1" x14ac:dyDescent="0.3">
      <c r="B174"/>
      <c r="C174"/>
      <c r="D174"/>
      <c r="E174"/>
      <c r="F174"/>
      <c r="G174"/>
      <c r="H174"/>
      <c r="I174"/>
      <c r="J174"/>
      <c r="K174"/>
      <c r="L174" s="426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/>
      <c r="AA174"/>
    </row>
    <row r="175" spans="2:27" ht="18.75" hidden="1" x14ac:dyDescent="0.3">
      <c r="B175"/>
      <c r="C175"/>
      <c r="D175"/>
      <c r="E175"/>
      <c r="F175"/>
      <c r="G175"/>
      <c r="H175"/>
      <c r="I175"/>
      <c r="J175"/>
      <c r="K175"/>
      <c r="L175" s="426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/>
      <c r="AA175"/>
    </row>
    <row r="176" spans="2:27" ht="18.75" hidden="1" x14ac:dyDescent="0.3">
      <c r="B176"/>
      <c r="C176"/>
      <c r="D176"/>
      <c r="E176"/>
      <c r="F176"/>
      <c r="G176"/>
      <c r="H176"/>
      <c r="I176"/>
      <c r="J176"/>
      <c r="K176"/>
      <c r="L176" s="426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/>
      <c r="AA176"/>
    </row>
    <row r="177" spans="2:27" ht="18.75" hidden="1" x14ac:dyDescent="0.3">
      <c r="B177"/>
      <c r="C177"/>
      <c r="D177"/>
      <c r="E177"/>
      <c r="F177"/>
      <c r="G177"/>
      <c r="H177"/>
      <c r="I177"/>
      <c r="J177"/>
      <c r="K177"/>
      <c r="L177" s="426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/>
      <c r="AA177"/>
    </row>
    <row r="178" spans="2:27" ht="18.75" hidden="1" x14ac:dyDescent="0.3">
      <c r="B178"/>
      <c r="C178"/>
      <c r="D178"/>
      <c r="E178"/>
      <c r="F178"/>
      <c r="G178"/>
      <c r="H178"/>
      <c r="I178"/>
      <c r="J178"/>
      <c r="K178"/>
      <c r="L178" s="426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/>
      <c r="AA178"/>
    </row>
    <row r="179" spans="2:27" ht="18.75" hidden="1" x14ac:dyDescent="0.3">
      <c r="B179"/>
      <c r="C179"/>
      <c r="D179"/>
      <c r="E179"/>
      <c r="F179"/>
      <c r="G179"/>
      <c r="H179"/>
      <c r="I179"/>
      <c r="J179"/>
      <c r="K179"/>
      <c r="L179" s="426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/>
      <c r="AA179"/>
    </row>
    <row r="180" spans="2:27" ht="18.75" hidden="1" x14ac:dyDescent="0.3">
      <c r="B180"/>
      <c r="C180"/>
      <c r="D180"/>
      <c r="E180"/>
      <c r="F180"/>
      <c r="G180"/>
      <c r="H180"/>
      <c r="I180"/>
      <c r="J180"/>
      <c r="K180"/>
      <c r="L180" s="426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/>
      <c r="AA180"/>
    </row>
    <row r="181" spans="2:27" ht="18.75" hidden="1" x14ac:dyDescent="0.3">
      <c r="B181"/>
      <c r="C181"/>
      <c r="D181"/>
      <c r="E181"/>
      <c r="F181"/>
      <c r="G181"/>
      <c r="H181"/>
      <c r="I181"/>
      <c r="J181"/>
      <c r="K181"/>
      <c r="L181" s="426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/>
      <c r="AA181"/>
    </row>
    <row r="182" spans="2:27" ht="18.75" hidden="1" x14ac:dyDescent="0.3">
      <c r="B182"/>
      <c r="C182"/>
      <c r="D182"/>
      <c r="E182"/>
      <c r="F182"/>
      <c r="G182"/>
      <c r="H182"/>
      <c r="I182"/>
      <c r="J182"/>
      <c r="K182"/>
      <c r="L182" s="426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/>
      <c r="AA182"/>
    </row>
    <row r="183" spans="2:27" ht="18.75" hidden="1" x14ac:dyDescent="0.3">
      <c r="B183"/>
      <c r="C183"/>
      <c r="D183"/>
      <c r="E183"/>
      <c r="F183"/>
      <c r="G183"/>
      <c r="H183"/>
      <c r="I183"/>
      <c r="J183"/>
      <c r="K183"/>
      <c r="L183" s="426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/>
      <c r="AA183"/>
    </row>
    <row r="184" spans="2:27" ht="18.75" hidden="1" x14ac:dyDescent="0.3">
      <c r="B184"/>
      <c r="C184"/>
      <c r="D184"/>
      <c r="E184"/>
      <c r="F184"/>
      <c r="G184"/>
      <c r="H184"/>
      <c r="I184"/>
      <c r="J184"/>
      <c r="K184"/>
      <c r="L184" s="426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/>
      <c r="AA184"/>
    </row>
    <row r="185" spans="2:27" ht="18.75" hidden="1" x14ac:dyDescent="0.3">
      <c r="B185"/>
      <c r="C185"/>
      <c r="D185"/>
      <c r="E185"/>
      <c r="F185"/>
      <c r="G185"/>
      <c r="H185"/>
      <c r="I185"/>
      <c r="J185"/>
      <c r="K185"/>
      <c r="L185" s="426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/>
      <c r="AA185"/>
    </row>
    <row r="186" spans="2:27" ht="18.75" hidden="1" x14ac:dyDescent="0.3">
      <c r="B186"/>
      <c r="C186"/>
      <c r="D186"/>
      <c r="E186"/>
      <c r="F186"/>
      <c r="G186"/>
      <c r="H186"/>
      <c r="I186"/>
      <c r="J186"/>
      <c r="K186"/>
      <c r="L186" s="426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/>
      <c r="AA186"/>
    </row>
    <row r="187" spans="2:27" ht="18.75" hidden="1" x14ac:dyDescent="0.3">
      <c r="B187"/>
      <c r="C187"/>
      <c r="D187"/>
      <c r="E187"/>
      <c r="F187"/>
      <c r="G187"/>
      <c r="H187"/>
      <c r="I187"/>
      <c r="J187"/>
      <c r="K187"/>
      <c r="L187" s="426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/>
      <c r="AA187"/>
    </row>
    <row r="188" spans="2:27" ht="18.75" hidden="1" x14ac:dyDescent="0.3">
      <c r="B188"/>
      <c r="C188"/>
      <c r="D188"/>
      <c r="E188"/>
      <c r="F188"/>
      <c r="G188"/>
      <c r="H188"/>
      <c r="I188"/>
      <c r="J188"/>
      <c r="K188"/>
      <c r="L188" s="426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/>
      <c r="AA188"/>
    </row>
    <row r="189" spans="2:27" ht="18.75" hidden="1" x14ac:dyDescent="0.3">
      <c r="B189"/>
      <c r="C189"/>
      <c r="D189"/>
      <c r="E189"/>
      <c r="F189"/>
      <c r="G189"/>
      <c r="H189"/>
      <c r="I189"/>
      <c r="J189"/>
      <c r="K189"/>
      <c r="L189" s="426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/>
      <c r="AA189"/>
    </row>
    <row r="190" spans="2:27" ht="18.75" hidden="1" x14ac:dyDescent="0.3">
      <c r="B190"/>
      <c r="C190"/>
      <c r="D190"/>
      <c r="E190"/>
      <c r="F190"/>
      <c r="G190"/>
      <c r="H190"/>
      <c r="I190"/>
      <c r="J190"/>
      <c r="K190"/>
      <c r="L190" s="426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/>
      <c r="AA190"/>
    </row>
    <row r="191" spans="2:27" ht="18.75" hidden="1" x14ac:dyDescent="0.3">
      <c r="B191"/>
      <c r="C191"/>
      <c r="D191"/>
      <c r="E191"/>
      <c r="F191"/>
      <c r="G191"/>
      <c r="H191"/>
      <c r="I191"/>
      <c r="J191"/>
      <c r="K191"/>
      <c r="L191" s="426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/>
      <c r="AA191"/>
    </row>
    <row r="192" spans="2:27" ht="18.75" hidden="1" x14ac:dyDescent="0.3">
      <c r="B192"/>
      <c r="C192"/>
      <c r="D192"/>
      <c r="E192"/>
      <c r="F192"/>
      <c r="G192"/>
      <c r="H192"/>
      <c r="I192"/>
      <c r="J192"/>
      <c r="K192"/>
      <c r="L192" s="426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/>
      <c r="AA192"/>
    </row>
    <row r="193" spans="2:27" ht="18.75" hidden="1" x14ac:dyDescent="0.3">
      <c r="B193"/>
      <c r="C193"/>
      <c r="D193"/>
      <c r="E193"/>
      <c r="F193"/>
      <c r="G193"/>
      <c r="H193"/>
      <c r="I193"/>
      <c r="J193"/>
      <c r="K193"/>
      <c r="L193" s="426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/>
      <c r="AA193"/>
    </row>
    <row r="194" spans="2:27" ht="18.75" hidden="1" x14ac:dyDescent="0.3">
      <c r="B194"/>
      <c r="C194"/>
      <c r="D194"/>
      <c r="E194"/>
      <c r="F194"/>
      <c r="G194"/>
      <c r="H194"/>
      <c r="I194"/>
      <c r="J194"/>
      <c r="K194"/>
      <c r="L194" s="426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/>
      <c r="AA194"/>
    </row>
    <row r="195" spans="2:27" ht="18.75" hidden="1" x14ac:dyDescent="0.3">
      <c r="B195"/>
      <c r="C195"/>
      <c r="D195"/>
      <c r="E195"/>
      <c r="F195"/>
      <c r="G195"/>
      <c r="H195"/>
      <c r="I195"/>
      <c r="J195"/>
      <c r="K195"/>
      <c r="L195" s="426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/>
      <c r="AA195"/>
    </row>
    <row r="196" spans="2:27" ht="18.75" hidden="1" x14ac:dyDescent="0.3">
      <c r="B196"/>
      <c r="C196"/>
      <c r="D196"/>
      <c r="E196"/>
      <c r="F196"/>
      <c r="G196"/>
      <c r="H196"/>
      <c r="I196"/>
      <c r="J196"/>
      <c r="K196"/>
      <c r="L196" s="426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/>
      <c r="AA196"/>
    </row>
    <row r="197" spans="2:27" ht="18.75" hidden="1" x14ac:dyDescent="0.3">
      <c r="B197"/>
      <c r="C197"/>
      <c r="D197"/>
      <c r="E197"/>
      <c r="F197"/>
      <c r="G197"/>
      <c r="H197"/>
      <c r="I197"/>
      <c r="J197"/>
      <c r="K197"/>
      <c r="L197" s="426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/>
      <c r="AA197"/>
    </row>
    <row r="198" spans="2:27" ht="18.75" hidden="1" x14ac:dyDescent="0.3">
      <c r="B198"/>
      <c r="C198"/>
      <c r="D198"/>
      <c r="E198"/>
      <c r="F198"/>
      <c r="G198"/>
      <c r="H198"/>
      <c r="I198"/>
      <c r="J198"/>
      <c r="K198"/>
      <c r="L198" s="426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/>
      <c r="AA198"/>
    </row>
    <row r="199" spans="2:27" ht="18.75" hidden="1" x14ac:dyDescent="0.3">
      <c r="B199"/>
      <c r="C199"/>
      <c r="D199"/>
      <c r="E199"/>
      <c r="F199"/>
      <c r="G199"/>
      <c r="H199"/>
      <c r="I199"/>
      <c r="J199"/>
      <c r="K199"/>
      <c r="L199" s="426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/>
      <c r="AA199"/>
    </row>
    <row r="200" spans="2:27" ht="18.75" hidden="1" x14ac:dyDescent="0.3">
      <c r="B200"/>
      <c r="C200"/>
      <c r="D200"/>
      <c r="E200"/>
      <c r="F200"/>
      <c r="G200"/>
      <c r="H200"/>
      <c r="I200"/>
      <c r="J200"/>
      <c r="K200"/>
      <c r="L200" s="426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/>
      <c r="AA200"/>
    </row>
    <row r="201" spans="2:27" ht="18.75" hidden="1" x14ac:dyDescent="0.3">
      <c r="B201"/>
      <c r="C201"/>
      <c r="D201"/>
      <c r="E201"/>
      <c r="F201"/>
      <c r="G201"/>
      <c r="H201"/>
      <c r="I201"/>
      <c r="J201"/>
      <c r="K201"/>
      <c r="L201" s="426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/>
      <c r="AA201"/>
    </row>
    <row r="202" spans="2:27" ht="18.75" hidden="1" x14ac:dyDescent="0.3">
      <c r="B202"/>
      <c r="C202"/>
      <c r="D202"/>
      <c r="E202"/>
      <c r="F202"/>
      <c r="G202"/>
      <c r="H202"/>
      <c r="I202"/>
      <c r="J202"/>
      <c r="K202"/>
      <c r="L202" s="426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/>
      <c r="AA202"/>
    </row>
    <row r="203" spans="2:27" ht="18.75" hidden="1" x14ac:dyDescent="0.3">
      <c r="B203"/>
      <c r="C203"/>
      <c r="D203"/>
      <c r="E203"/>
      <c r="F203"/>
      <c r="G203"/>
      <c r="H203"/>
      <c r="I203"/>
      <c r="J203"/>
      <c r="K203"/>
      <c r="L203" s="426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/>
      <c r="AA203"/>
    </row>
    <row r="204" spans="2:27" ht="18.75" hidden="1" x14ac:dyDescent="0.3">
      <c r="B204"/>
      <c r="C204"/>
      <c r="D204"/>
      <c r="E204"/>
      <c r="F204"/>
      <c r="G204"/>
      <c r="H204"/>
      <c r="I204"/>
      <c r="J204"/>
      <c r="K204"/>
      <c r="L204" s="426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/>
      <c r="AA204"/>
    </row>
    <row r="205" spans="2:27" ht="18.75" hidden="1" x14ac:dyDescent="0.3">
      <c r="B205"/>
      <c r="C205"/>
      <c r="D205"/>
      <c r="E205"/>
      <c r="F205"/>
      <c r="G205"/>
      <c r="H205"/>
      <c r="I205"/>
      <c r="J205"/>
      <c r="K205"/>
      <c r="L205" s="426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/>
      <c r="AA205"/>
    </row>
    <row r="206" spans="2:27" ht="18.75" hidden="1" x14ac:dyDescent="0.3">
      <c r="B206"/>
      <c r="C206"/>
      <c r="D206"/>
      <c r="E206"/>
      <c r="F206"/>
      <c r="G206"/>
      <c r="H206"/>
      <c r="I206"/>
      <c r="J206"/>
      <c r="K206"/>
      <c r="L206" s="426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/>
      <c r="AA206"/>
    </row>
    <row r="207" spans="2:27" ht="18.75" hidden="1" x14ac:dyDescent="0.3">
      <c r="B207"/>
      <c r="C207"/>
      <c r="D207"/>
      <c r="E207"/>
      <c r="F207"/>
      <c r="G207"/>
      <c r="H207"/>
      <c r="I207"/>
      <c r="J207"/>
      <c r="K207"/>
      <c r="L207" s="426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/>
      <c r="AA207"/>
    </row>
    <row r="208" spans="2:27" ht="18.75" hidden="1" x14ac:dyDescent="0.3">
      <c r="B208"/>
      <c r="C208"/>
      <c r="D208"/>
      <c r="E208"/>
      <c r="F208"/>
      <c r="G208"/>
      <c r="H208"/>
      <c r="I208"/>
      <c r="J208"/>
      <c r="K208"/>
      <c r="L208" s="426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/>
      <c r="AA208"/>
    </row>
    <row r="209" spans="2:27" ht="18.75" hidden="1" x14ac:dyDescent="0.3">
      <c r="B209"/>
      <c r="C209"/>
      <c r="D209"/>
      <c r="E209"/>
      <c r="F209"/>
      <c r="G209"/>
      <c r="H209"/>
      <c r="I209"/>
      <c r="J209"/>
      <c r="K209"/>
      <c r="L209" s="426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/>
      <c r="AA209"/>
    </row>
    <row r="210" spans="2:27" ht="18.75" hidden="1" x14ac:dyDescent="0.3">
      <c r="B210"/>
      <c r="C210"/>
      <c r="D210"/>
      <c r="E210"/>
      <c r="F210"/>
      <c r="G210"/>
      <c r="H210"/>
      <c r="I210"/>
      <c r="J210"/>
      <c r="K210"/>
      <c r="L210" s="426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/>
      <c r="AA210"/>
    </row>
    <row r="211" spans="2:27" ht="18.75" hidden="1" x14ac:dyDescent="0.3">
      <c r="B211"/>
      <c r="C211"/>
      <c r="D211"/>
      <c r="E211"/>
      <c r="F211"/>
      <c r="G211"/>
      <c r="H211"/>
      <c r="I211"/>
      <c r="J211"/>
      <c r="K211"/>
      <c r="L211" s="426"/>
      <c r="M211" s="427"/>
      <c r="N211" s="427"/>
      <c r="O211" s="427"/>
      <c r="P211" s="427"/>
      <c r="Q211" s="427"/>
      <c r="R211" s="427"/>
      <c r="S211" s="427"/>
      <c r="T211" s="427"/>
      <c r="U211" s="427"/>
      <c r="V211" s="427"/>
      <c r="W211" s="427"/>
      <c r="X211" s="427"/>
      <c r="Y211" s="427"/>
      <c r="Z211"/>
      <c r="AA211"/>
    </row>
    <row r="212" spans="2:27" ht="18.75" hidden="1" x14ac:dyDescent="0.3">
      <c r="B212"/>
      <c r="C212"/>
      <c r="D212"/>
      <c r="E212"/>
      <c r="F212"/>
      <c r="G212"/>
      <c r="H212"/>
      <c r="I212"/>
      <c r="J212"/>
      <c r="K212"/>
      <c r="L212" s="426"/>
      <c r="M212" s="427"/>
      <c r="N212" s="427"/>
      <c r="O212" s="427"/>
      <c r="P212" s="427"/>
      <c r="Q212" s="427"/>
      <c r="R212" s="427"/>
      <c r="S212" s="427"/>
      <c r="T212" s="427"/>
      <c r="U212" s="427"/>
      <c r="V212" s="427"/>
      <c r="W212" s="427"/>
      <c r="X212" s="427"/>
      <c r="Y212" s="427"/>
      <c r="Z212"/>
      <c r="AA212"/>
    </row>
    <row r="213" spans="2:27" ht="18.75" hidden="1" x14ac:dyDescent="0.3">
      <c r="B213"/>
      <c r="C213"/>
      <c r="D213"/>
      <c r="E213"/>
      <c r="F213"/>
      <c r="G213"/>
      <c r="H213"/>
      <c r="I213"/>
      <c r="J213"/>
      <c r="K213"/>
      <c r="L213" s="426"/>
      <c r="M213" s="427"/>
      <c r="N213" s="427"/>
      <c r="O213" s="427"/>
      <c r="P213" s="427"/>
      <c r="Q213" s="427"/>
      <c r="R213" s="427"/>
      <c r="S213" s="427"/>
      <c r="T213" s="427"/>
      <c r="U213" s="427"/>
      <c r="V213" s="427"/>
      <c r="W213" s="427"/>
      <c r="X213" s="427"/>
      <c r="Y213" s="427"/>
      <c r="Z213"/>
      <c r="AA213"/>
    </row>
    <row r="214" spans="2:27" ht="18.75" hidden="1" x14ac:dyDescent="0.3">
      <c r="B214"/>
      <c r="C214"/>
      <c r="D214"/>
      <c r="E214"/>
      <c r="F214"/>
      <c r="G214"/>
      <c r="H214"/>
      <c r="I214"/>
      <c r="J214"/>
      <c r="K214"/>
      <c r="L214" s="426"/>
      <c r="M214" s="427"/>
      <c r="N214" s="427"/>
      <c r="O214" s="427"/>
      <c r="P214" s="427"/>
      <c r="Q214" s="427"/>
      <c r="R214" s="427"/>
      <c r="S214" s="427"/>
      <c r="T214" s="427"/>
      <c r="U214" s="427"/>
      <c r="V214" s="427"/>
      <c r="W214" s="427"/>
      <c r="X214" s="427"/>
      <c r="Y214" s="427"/>
      <c r="Z214"/>
      <c r="AA214"/>
    </row>
    <row r="215" spans="2:27" ht="18.75" hidden="1" x14ac:dyDescent="0.3">
      <c r="B215"/>
      <c r="C215"/>
      <c r="D215"/>
      <c r="E215"/>
      <c r="F215"/>
      <c r="G215"/>
      <c r="H215"/>
      <c r="I215"/>
      <c r="J215"/>
      <c r="K215"/>
      <c r="L215" s="426"/>
      <c r="M215" s="427"/>
      <c r="N215" s="427"/>
      <c r="O215" s="427"/>
      <c r="P215" s="427"/>
      <c r="Q215" s="427"/>
      <c r="R215" s="427"/>
      <c r="S215" s="427"/>
      <c r="T215" s="427"/>
      <c r="U215" s="427"/>
      <c r="V215" s="427"/>
      <c r="W215" s="427"/>
      <c r="X215" s="427"/>
      <c r="Y215" s="427"/>
      <c r="Z215"/>
      <c r="AA215"/>
    </row>
    <row r="216" spans="2:27" ht="18.75" hidden="1" x14ac:dyDescent="0.3">
      <c r="B216"/>
      <c r="C216"/>
      <c r="D216"/>
      <c r="E216"/>
      <c r="F216"/>
      <c r="G216"/>
      <c r="H216"/>
      <c r="I216"/>
      <c r="J216"/>
      <c r="K216"/>
      <c r="L216" s="426"/>
      <c r="M216" s="427"/>
      <c r="N216" s="427"/>
      <c r="O216" s="427"/>
      <c r="P216" s="427"/>
      <c r="Q216" s="427"/>
      <c r="R216" s="427"/>
      <c r="S216" s="427"/>
      <c r="T216" s="427"/>
      <c r="U216" s="427"/>
      <c r="V216" s="427"/>
      <c r="W216" s="427"/>
      <c r="X216" s="427"/>
      <c r="Y216" s="427"/>
      <c r="Z216"/>
      <c r="AA216"/>
    </row>
    <row r="217" spans="2:27" ht="18.75" hidden="1" x14ac:dyDescent="0.3">
      <c r="B217"/>
      <c r="C217"/>
      <c r="D217"/>
      <c r="E217"/>
      <c r="F217"/>
      <c r="G217"/>
      <c r="H217"/>
      <c r="I217"/>
      <c r="J217"/>
      <c r="K217"/>
      <c r="L217" s="426"/>
      <c r="M217" s="427"/>
      <c r="N217" s="427"/>
      <c r="O217" s="427"/>
      <c r="P217" s="427"/>
      <c r="Q217" s="427"/>
      <c r="R217" s="427"/>
      <c r="S217" s="427"/>
      <c r="T217" s="427"/>
      <c r="U217" s="427"/>
      <c r="V217" s="427"/>
      <c r="W217" s="427"/>
      <c r="X217" s="427"/>
      <c r="Y217" s="427"/>
      <c r="Z217"/>
      <c r="AA217"/>
    </row>
    <row r="218" spans="2:27" ht="18.75" hidden="1" x14ac:dyDescent="0.3">
      <c r="B218"/>
      <c r="C218"/>
      <c r="D218"/>
      <c r="E218"/>
      <c r="F218"/>
      <c r="G218"/>
      <c r="H218"/>
      <c r="I218"/>
      <c r="J218"/>
      <c r="K218"/>
      <c r="L218" s="426"/>
      <c r="M218" s="427"/>
      <c r="N218" s="427"/>
      <c r="O218" s="427"/>
      <c r="P218" s="427"/>
      <c r="Q218" s="427"/>
      <c r="R218" s="427"/>
      <c r="S218" s="427"/>
      <c r="T218" s="427"/>
      <c r="U218" s="427"/>
      <c r="V218" s="427"/>
      <c r="W218" s="427"/>
      <c r="X218" s="427"/>
      <c r="Y218" s="427"/>
      <c r="Z218"/>
      <c r="AA218"/>
    </row>
    <row r="219" spans="2:27" ht="18.75" hidden="1" x14ac:dyDescent="0.3">
      <c r="B219"/>
      <c r="C219"/>
      <c r="D219"/>
      <c r="E219"/>
      <c r="F219"/>
      <c r="G219"/>
      <c r="H219"/>
      <c r="I219"/>
      <c r="J219"/>
      <c r="K219"/>
      <c r="L219" s="426"/>
      <c r="M219" s="427"/>
      <c r="N219" s="427"/>
      <c r="O219" s="427"/>
      <c r="P219" s="427"/>
      <c r="Q219" s="427"/>
      <c r="R219" s="427"/>
      <c r="S219" s="427"/>
      <c r="T219" s="427"/>
      <c r="U219" s="427"/>
      <c r="V219" s="427"/>
      <c r="W219" s="427"/>
      <c r="X219" s="427"/>
      <c r="Y219" s="427"/>
      <c r="Z219"/>
      <c r="AA219"/>
    </row>
    <row r="220" spans="2:27" ht="18.75" hidden="1" x14ac:dyDescent="0.3">
      <c r="B220"/>
      <c r="C220"/>
      <c r="D220"/>
      <c r="E220"/>
      <c r="F220"/>
      <c r="G220"/>
      <c r="H220"/>
      <c r="I220"/>
      <c r="J220"/>
      <c r="K220"/>
      <c r="L220" s="426"/>
      <c r="M220" s="427"/>
      <c r="N220" s="427"/>
      <c r="O220" s="427"/>
      <c r="P220" s="427"/>
      <c r="Q220" s="427"/>
      <c r="R220" s="427"/>
      <c r="S220" s="427"/>
      <c r="T220" s="427"/>
      <c r="U220" s="427"/>
      <c r="V220" s="427"/>
      <c r="W220" s="427"/>
      <c r="X220" s="427"/>
      <c r="Y220" s="427"/>
      <c r="Z220"/>
      <c r="AA220"/>
    </row>
    <row r="221" spans="2:27" ht="18.75" hidden="1" x14ac:dyDescent="0.3">
      <c r="B221"/>
      <c r="C221"/>
      <c r="D221"/>
      <c r="E221"/>
      <c r="F221"/>
      <c r="G221"/>
      <c r="H221"/>
      <c r="I221"/>
      <c r="J221"/>
      <c r="K221"/>
      <c r="L221" s="426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/>
      <c r="AA221"/>
    </row>
    <row r="222" spans="2:27" ht="18.75" hidden="1" x14ac:dyDescent="0.3">
      <c r="B222"/>
      <c r="C222"/>
      <c r="D222"/>
      <c r="E222"/>
      <c r="F222"/>
      <c r="G222"/>
      <c r="H222"/>
      <c r="I222"/>
      <c r="J222"/>
      <c r="K222"/>
      <c r="L222" s="426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/>
      <c r="AA222"/>
    </row>
    <row r="223" spans="2:27" ht="18.75" hidden="1" x14ac:dyDescent="0.3">
      <c r="B223"/>
      <c r="C223"/>
      <c r="D223"/>
      <c r="E223"/>
      <c r="F223"/>
      <c r="G223"/>
      <c r="H223"/>
      <c r="I223"/>
      <c r="J223"/>
      <c r="K223"/>
      <c r="L223" s="426"/>
      <c r="M223" s="427"/>
      <c r="N223" s="427"/>
      <c r="O223" s="427"/>
      <c r="P223" s="427"/>
      <c r="Q223" s="427"/>
      <c r="R223" s="427"/>
      <c r="S223" s="427"/>
      <c r="T223" s="427"/>
      <c r="U223" s="427"/>
      <c r="V223" s="427"/>
      <c r="W223" s="427"/>
      <c r="X223" s="427"/>
      <c r="Y223" s="427"/>
      <c r="Z223"/>
      <c r="AA223"/>
    </row>
    <row r="224" spans="2:27" ht="18.75" hidden="1" x14ac:dyDescent="0.3">
      <c r="B224"/>
      <c r="C224"/>
      <c r="D224"/>
      <c r="E224"/>
      <c r="F224"/>
      <c r="G224"/>
      <c r="H224"/>
      <c r="I224"/>
      <c r="J224"/>
      <c r="K224"/>
      <c r="L224" s="426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/>
      <c r="AA224"/>
    </row>
    <row r="225" spans="2:27" ht="18.75" hidden="1" x14ac:dyDescent="0.3">
      <c r="B225"/>
      <c r="C225"/>
      <c r="D225"/>
      <c r="E225"/>
      <c r="F225"/>
      <c r="G225"/>
      <c r="H225"/>
      <c r="I225"/>
      <c r="J225"/>
      <c r="K225"/>
      <c r="L225" s="426"/>
      <c r="M225" s="427"/>
      <c r="N225" s="427"/>
      <c r="O225" s="427"/>
      <c r="P225" s="427"/>
      <c r="Q225" s="427"/>
      <c r="R225" s="427"/>
      <c r="S225" s="427"/>
      <c r="T225" s="427"/>
      <c r="U225" s="427"/>
      <c r="V225" s="427"/>
      <c r="W225" s="427"/>
      <c r="X225" s="427"/>
      <c r="Y225" s="427"/>
      <c r="Z225"/>
      <c r="AA225"/>
    </row>
    <row r="226" spans="2:27" ht="18.75" hidden="1" x14ac:dyDescent="0.3">
      <c r="B226"/>
      <c r="C226"/>
      <c r="D226"/>
      <c r="E226"/>
      <c r="F226"/>
      <c r="G226"/>
      <c r="H226"/>
      <c r="I226"/>
      <c r="J226"/>
      <c r="K226"/>
      <c r="L226" s="426"/>
      <c r="M226" s="427"/>
      <c r="N226" s="427"/>
      <c r="O226" s="427"/>
      <c r="P226" s="427"/>
      <c r="Q226" s="427"/>
      <c r="R226" s="427"/>
      <c r="S226" s="427"/>
      <c r="T226" s="427"/>
      <c r="U226" s="427"/>
      <c r="V226" s="427"/>
      <c r="W226" s="427"/>
      <c r="X226" s="427"/>
      <c r="Y226" s="427"/>
      <c r="Z226"/>
      <c r="AA226"/>
    </row>
    <row r="227" spans="2:27" ht="18.75" hidden="1" x14ac:dyDescent="0.3">
      <c r="B227"/>
      <c r="C227"/>
      <c r="D227"/>
      <c r="E227"/>
      <c r="F227"/>
      <c r="G227"/>
      <c r="H227"/>
      <c r="I227"/>
      <c r="J227"/>
      <c r="K227"/>
      <c r="L227" s="426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/>
      <c r="AA227"/>
    </row>
    <row r="228" spans="2:27" ht="18.75" hidden="1" x14ac:dyDescent="0.3">
      <c r="B228"/>
      <c r="C228"/>
      <c r="D228"/>
      <c r="E228"/>
      <c r="F228"/>
      <c r="G228"/>
      <c r="H228"/>
      <c r="I228"/>
      <c r="J228"/>
      <c r="K228"/>
      <c r="L228" s="426"/>
      <c r="M228" s="427"/>
      <c r="N228" s="427"/>
      <c r="O228" s="427"/>
      <c r="P228" s="427"/>
      <c r="Q228" s="427"/>
      <c r="R228" s="427"/>
      <c r="S228" s="427"/>
      <c r="T228" s="427"/>
      <c r="U228" s="427"/>
      <c r="V228" s="427"/>
      <c r="W228" s="427"/>
      <c r="X228" s="427"/>
      <c r="Y228" s="427"/>
      <c r="Z228"/>
      <c r="AA228"/>
    </row>
    <row r="229" spans="2:27" ht="18.75" hidden="1" x14ac:dyDescent="0.3">
      <c r="B229"/>
      <c r="C229"/>
      <c r="D229"/>
      <c r="E229"/>
      <c r="F229"/>
      <c r="G229"/>
      <c r="H229"/>
      <c r="I229"/>
      <c r="J229"/>
      <c r="K229"/>
      <c r="L229" s="426"/>
      <c r="M229" s="427"/>
      <c r="N229" s="427"/>
      <c r="O229" s="427"/>
      <c r="P229" s="427"/>
      <c r="Q229" s="427"/>
      <c r="R229" s="427"/>
      <c r="S229" s="427"/>
      <c r="T229" s="427"/>
      <c r="U229" s="427"/>
      <c r="V229" s="427"/>
      <c r="W229" s="427"/>
      <c r="X229" s="427"/>
      <c r="Y229" s="427"/>
      <c r="Z229"/>
      <c r="AA229"/>
    </row>
    <row r="230" spans="2:27" ht="18.75" hidden="1" x14ac:dyDescent="0.3">
      <c r="B230"/>
      <c r="C230"/>
      <c r="D230"/>
      <c r="E230"/>
      <c r="F230"/>
      <c r="G230"/>
      <c r="H230"/>
      <c r="I230"/>
      <c r="J230"/>
      <c r="K230"/>
      <c r="L230" s="426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/>
      <c r="AA230"/>
    </row>
    <row r="231" spans="2:27" ht="18.75" hidden="1" x14ac:dyDescent="0.3">
      <c r="B231"/>
      <c r="C231"/>
      <c r="D231"/>
      <c r="E231"/>
      <c r="F231"/>
      <c r="G231"/>
      <c r="H231"/>
      <c r="I231"/>
      <c r="J231"/>
      <c r="K231"/>
      <c r="L231" s="426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/>
      <c r="AA231"/>
    </row>
    <row r="232" spans="2:27" ht="18.75" hidden="1" x14ac:dyDescent="0.3">
      <c r="B232"/>
      <c r="C232"/>
      <c r="D232"/>
      <c r="E232"/>
      <c r="F232"/>
      <c r="G232"/>
      <c r="H232"/>
      <c r="I232"/>
      <c r="J232"/>
      <c r="K232"/>
      <c r="L232" s="426"/>
      <c r="M232" s="427"/>
      <c r="N232" s="427"/>
      <c r="O232" s="427"/>
      <c r="P232" s="427"/>
      <c r="Q232" s="427"/>
      <c r="R232" s="427"/>
      <c r="S232" s="427"/>
      <c r="T232" s="427"/>
      <c r="U232" s="427"/>
      <c r="V232" s="427"/>
      <c r="W232" s="427"/>
      <c r="X232" s="427"/>
      <c r="Y232" s="427"/>
      <c r="Z232"/>
      <c r="AA232"/>
    </row>
    <row r="233" spans="2:27" ht="18.75" hidden="1" x14ac:dyDescent="0.3">
      <c r="B233"/>
      <c r="C233"/>
      <c r="D233"/>
      <c r="E233"/>
      <c r="F233"/>
      <c r="G233"/>
      <c r="H233"/>
      <c r="I233"/>
      <c r="J233"/>
      <c r="K233"/>
      <c r="L233" s="426"/>
      <c r="M233" s="427"/>
      <c r="N233" s="427"/>
      <c r="O233" s="427"/>
      <c r="P233" s="427"/>
      <c r="Q233" s="427"/>
      <c r="R233" s="427"/>
      <c r="S233" s="427"/>
      <c r="T233" s="427"/>
      <c r="U233" s="427"/>
      <c r="V233" s="427"/>
      <c r="W233" s="427"/>
      <c r="X233" s="427"/>
      <c r="Y233" s="427"/>
      <c r="Z233"/>
      <c r="AA233"/>
    </row>
    <row r="234" spans="2:27" ht="18.75" hidden="1" x14ac:dyDescent="0.3">
      <c r="B234"/>
      <c r="C234"/>
      <c r="D234"/>
      <c r="E234"/>
      <c r="F234"/>
      <c r="G234"/>
      <c r="H234"/>
      <c r="I234"/>
      <c r="J234"/>
      <c r="K234"/>
      <c r="L234" s="426"/>
      <c r="M234" s="427"/>
      <c r="N234" s="427"/>
      <c r="O234" s="427"/>
      <c r="P234" s="427"/>
      <c r="Q234" s="427"/>
      <c r="R234" s="427"/>
      <c r="S234" s="427"/>
      <c r="T234" s="427"/>
      <c r="U234" s="427"/>
      <c r="V234" s="427"/>
      <c r="W234" s="427"/>
      <c r="X234" s="427"/>
      <c r="Y234" s="427"/>
      <c r="Z234"/>
      <c r="AA234"/>
    </row>
    <row r="235" spans="2:27" ht="18.75" hidden="1" x14ac:dyDescent="0.3">
      <c r="B235"/>
      <c r="C235"/>
      <c r="D235"/>
      <c r="E235"/>
      <c r="F235"/>
      <c r="G235"/>
      <c r="H235"/>
      <c r="I235"/>
      <c r="J235"/>
      <c r="K235"/>
      <c r="L235" s="426"/>
      <c r="M235" s="427"/>
      <c r="N235" s="427"/>
      <c r="O235" s="427"/>
      <c r="P235" s="427"/>
      <c r="Q235" s="427"/>
      <c r="R235" s="427"/>
      <c r="S235" s="427"/>
      <c r="T235" s="427"/>
      <c r="U235" s="427"/>
      <c r="V235" s="427"/>
      <c r="W235" s="427"/>
      <c r="X235" s="427"/>
      <c r="Y235" s="427"/>
      <c r="Z235"/>
      <c r="AA235"/>
    </row>
    <row r="236" spans="2:27" ht="18.75" hidden="1" x14ac:dyDescent="0.3">
      <c r="B236"/>
      <c r="C236"/>
      <c r="D236"/>
      <c r="E236"/>
      <c r="F236"/>
      <c r="G236"/>
      <c r="H236"/>
      <c r="I236"/>
      <c r="J236"/>
      <c r="K236"/>
      <c r="L236" s="426"/>
      <c r="M236" s="427"/>
      <c r="N236" s="427"/>
      <c r="O236" s="427"/>
      <c r="P236" s="427"/>
      <c r="Q236" s="427"/>
      <c r="R236" s="427"/>
      <c r="S236" s="427"/>
      <c r="T236" s="427"/>
      <c r="U236" s="427"/>
      <c r="V236" s="427"/>
      <c r="W236" s="427"/>
      <c r="X236" s="427"/>
      <c r="Y236" s="427"/>
      <c r="Z236"/>
      <c r="AA236"/>
    </row>
    <row r="237" spans="2:27" ht="18.75" hidden="1" x14ac:dyDescent="0.3">
      <c r="B237"/>
      <c r="C237"/>
      <c r="D237"/>
      <c r="E237"/>
      <c r="F237"/>
      <c r="G237"/>
      <c r="H237"/>
      <c r="I237"/>
      <c r="J237"/>
      <c r="K237"/>
      <c r="L237" s="426"/>
      <c r="M237" s="427"/>
      <c r="N237" s="427"/>
      <c r="O237" s="427"/>
      <c r="P237" s="427"/>
      <c r="Q237" s="427"/>
      <c r="R237" s="427"/>
      <c r="S237" s="427"/>
      <c r="T237" s="427"/>
      <c r="U237" s="427"/>
      <c r="V237" s="427"/>
      <c r="W237" s="427"/>
      <c r="X237" s="427"/>
      <c r="Y237" s="427"/>
      <c r="Z237"/>
      <c r="AA237"/>
    </row>
    <row r="238" spans="2:27" ht="18.75" hidden="1" x14ac:dyDescent="0.3">
      <c r="B238"/>
      <c r="C238"/>
      <c r="D238"/>
      <c r="E238"/>
      <c r="F238"/>
      <c r="G238"/>
      <c r="H238"/>
      <c r="I238"/>
      <c r="J238"/>
      <c r="K238"/>
      <c r="L238" s="426"/>
      <c r="M238" s="427"/>
      <c r="N238" s="427"/>
      <c r="O238" s="427"/>
      <c r="P238" s="427"/>
      <c r="Q238" s="427"/>
      <c r="R238" s="427"/>
      <c r="S238" s="427"/>
      <c r="T238" s="427"/>
      <c r="U238" s="427"/>
      <c r="V238" s="427"/>
      <c r="W238" s="427"/>
      <c r="X238" s="427"/>
      <c r="Y238" s="427"/>
      <c r="Z238"/>
      <c r="AA238"/>
    </row>
    <row r="239" spans="2:27" ht="18.75" hidden="1" x14ac:dyDescent="0.3">
      <c r="B239"/>
      <c r="C239"/>
      <c r="D239"/>
      <c r="E239"/>
      <c r="F239"/>
      <c r="G239"/>
      <c r="H239"/>
      <c r="I239"/>
      <c r="J239"/>
      <c r="K239"/>
      <c r="L239" s="426"/>
      <c r="M239" s="427"/>
      <c r="N239" s="427"/>
      <c r="O239" s="427"/>
      <c r="P239" s="427"/>
      <c r="Q239" s="427"/>
      <c r="R239" s="427"/>
      <c r="S239" s="427"/>
      <c r="T239" s="427"/>
      <c r="U239" s="427"/>
      <c r="V239" s="427"/>
      <c r="W239" s="427"/>
      <c r="X239" s="427"/>
      <c r="Y239" s="427"/>
      <c r="Z239"/>
      <c r="AA239"/>
    </row>
    <row r="240" spans="2:27" ht="18.75" hidden="1" x14ac:dyDescent="0.3">
      <c r="B240"/>
      <c r="C240"/>
      <c r="D240"/>
      <c r="E240"/>
      <c r="F240"/>
      <c r="G240"/>
      <c r="H240"/>
      <c r="I240"/>
      <c r="J240"/>
      <c r="K240"/>
      <c r="L240" s="426"/>
      <c r="M240" s="427"/>
      <c r="N240" s="427"/>
      <c r="O240" s="427"/>
      <c r="P240" s="427"/>
      <c r="Q240" s="427"/>
      <c r="R240" s="427"/>
      <c r="S240" s="427"/>
      <c r="T240" s="427"/>
      <c r="U240" s="427"/>
      <c r="V240" s="427"/>
      <c r="W240" s="427"/>
      <c r="X240" s="427"/>
      <c r="Y240" s="427"/>
      <c r="Z240"/>
      <c r="AA240"/>
    </row>
    <row r="241" spans="2:27" ht="18.75" hidden="1" x14ac:dyDescent="0.3">
      <c r="B241"/>
      <c r="C241"/>
      <c r="D241"/>
      <c r="E241"/>
      <c r="F241"/>
      <c r="G241"/>
      <c r="H241"/>
      <c r="I241"/>
      <c r="J241"/>
      <c r="K241"/>
      <c r="L241" s="426"/>
      <c r="M241" s="427"/>
      <c r="N241" s="427"/>
      <c r="O241" s="427"/>
      <c r="P241" s="427"/>
      <c r="Q241" s="427"/>
      <c r="R241" s="427"/>
      <c r="S241" s="427"/>
      <c r="T241" s="427"/>
      <c r="U241" s="427"/>
      <c r="V241" s="427"/>
      <c r="W241" s="427"/>
      <c r="X241" s="427"/>
      <c r="Y241" s="427"/>
      <c r="Z241"/>
      <c r="AA241"/>
    </row>
    <row r="242" spans="2:27" ht="18.75" hidden="1" x14ac:dyDescent="0.3">
      <c r="B242"/>
      <c r="C242"/>
      <c r="D242"/>
      <c r="E242"/>
      <c r="F242"/>
      <c r="G242"/>
      <c r="H242"/>
      <c r="I242"/>
      <c r="J242"/>
      <c r="K242"/>
      <c r="L242" s="426"/>
      <c r="M242" s="427"/>
      <c r="N242" s="427"/>
      <c r="O242" s="427"/>
      <c r="P242" s="427"/>
      <c r="Q242" s="427"/>
      <c r="R242" s="427"/>
      <c r="S242" s="427"/>
      <c r="T242" s="427"/>
      <c r="U242" s="427"/>
      <c r="V242" s="427"/>
      <c r="W242" s="427"/>
      <c r="X242" s="427"/>
      <c r="Y242" s="427"/>
      <c r="Z242"/>
      <c r="AA242"/>
    </row>
    <row r="243" spans="2:27" ht="18.75" hidden="1" x14ac:dyDescent="0.3">
      <c r="B243"/>
      <c r="C243"/>
      <c r="D243"/>
      <c r="E243"/>
      <c r="F243"/>
      <c r="G243"/>
      <c r="H243"/>
      <c r="I243"/>
      <c r="J243"/>
      <c r="K243"/>
      <c r="L243" s="426"/>
      <c r="M243" s="427"/>
      <c r="N243" s="427"/>
      <c r="O243" s="427"/>
      <c r="P243" s="427"/>
      <c r="Q243" s="427"/>
      <c r="R243" s="427"/>
      <c r="S243" s="427"/>
      <c r="T243" s="427"/>
      <c r="U243" s="427"/>
      <c r="V243" s="427"/>
      <c r="W243" s="427"/>
      <c r="X243" s="427"/>
      <c r="Y243" s="427"/>
      <c r="Z243"/>
      <c r="AA243"/>
    </row>
    <row r="244" spans="2:27" ht="18.75" hidden="1" x14ac:dyDescent="0.3">
      <c r="B244"/>
      <c r="C244"/>
      <c r="D244"/>
      <c r="E244"/>
      <c r="F244"/>
      <c r="G244"/>
      <c r="H244"/>
      <c r="I244"/>
      <c r="J244"/>
      <c r="K244"/>
      <c r="L244" s="426"/>
      <c r="M244" s="427"/>
      <c r="N244" s="427"/>
      <c r="O244" s="427"/>
      <c r="P244" s="427"/>
      <c r="Q244" s="427"/>
      <c r="R244" s="427"/>
      <c r="S244" s="427"/>
      <c r="T244" s="427"/>
      <c r="U244" s="427"/>
      <c r="V244" s="427"/>
      <c r="W244" s="427"/>
      <c r="X244" s="427"/>
      <c r="Y244" s="427"/>
      <c r="Z244"/>
      <c r="AA244"/>
    </row>
    <row r="245" spans="2:27" ht="18.75" hidden="1" x14ac:dyDescent="0.3">
      <c r="B245"/>
      <c r="C245"/>
      <c r="D245"/>
      <c r="E245"/>
      <c r="F245"/>
      <c r="G245"/>
      <c r="H245"/>
      <c r="I245"/>
      <c r="J245"/>
      <c r="K245"/>
      <c r="L245" s="426"/>
      <c r="M245" s="427"/>
      <c r="N245" s="427"/>
      <c r="O245" s="427"/>
      <c r="P245" s="427"/>
      <c r="Q245" s="427"/>
      <c r="R245" s="427"/>
      <c r="S245" s="427"/>
      <c r="T245" s="427"/>
      <c r="U245" s="427"/>
      <c r="V245" s="427"/>
      <c r="W245" s="427"/>
      <c r="X245" s="427"/>
      <c r="Y245" s="427"/>
      <c r="Z245"/>
      <c r="AA245"/>
    </row>
    <row r="246" spans="2:27" ht="18.75" hidden="1" x14ac:dyDescent="0.3">
      <c r="B246"/>
      <c r="C246"/>
      <c r="D246"/>
      <c r="E246"/>
      <c r="F246"/>
      <c r="G246"/>
      <c r="H246"/>
      <c r="I246"/>
      <c r="J246"/>
      <c r="K246"/>
      <c r="L246" s="426"/>
      <c r="M246" s="427"/>
      <c r="N246" s="427"/>
      <c r="O246" s="427"/>
      <c r="P246" s="427"/>
      <c r="Q246" s="427"/>
      <c r="R246" s="427"/>
      <c r="S246" s="427"/>
      <c r="T246" s="427"/>
      <c r="U246" s="427"/>
      <c r="V246" s="427"/>
      <c r="W246" s="427"/>
      <c r="X246" s="427"/>
      <c r="Y246" s="427"/>
      <c r="Z246"/>
      <c r="AA246"/>
    </row>
    <row r="247" spans="2:27" ht="18.75" hidden="1" x14ac:dyDescent="0.3">
      <c r="B247"/>
      <c r="C247"/>
      <c r="D247"/>
      <c r="E247"/>
      <c r="F247"/>
      <c r="G247"/>
      <c r="H247"/>
      <c r="I247"/>
      <c r="J247"/>
      <c r="K247"/>
      <c r="L247" s="426"/>
      <c r="M247" s="427"/>
      <c r="N247" s="427"/>
      <c r="O247" s="427"/>
      <c r="P247" s="427"/>
      <c r="Q247" s="427"/>
      <c r="R247" s="427"/>
      <c r="S247" s="427"/>
      <c r="T247" s="427"/>
      <c r="U247" s="427"/>
      <c r="V247" s="427"/>
      <c r="W247" s="427"/>
      <c r="X247" s="427"/>
      <c r="Y247" s="427"/>
      <c r="Z247"/>
      <c r="AA247"/>
    </row>
    <row r="248" spans="2:27" ht="18.75" hidden="1" x14ac:dyDescent="0.3">
      <c r="B248"/>
      <c r="C248"/>
      <c r="D248"/>
      <c r="E248"/>
      <c r="F248"/>
      <c r="G248"/>
      <c r="H248"/>
      <c r="I248"/>
      <c r="J248"/>
      <c r="K248"/>
      <c r="L248" s="426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/>
      <c r="AA248"/>
    </row>
    <row r="249" spans="2:27" ht="18.75" hidden="1" x14ac:dyDescent="0.3">
      <c r="B249"/>
      <c r="C249"/>
      <c r="D249"/>
      <c r="E249"/>
      <c r="F249"/>
      <c r="G249"/>
      <c r="H249"/>
      <c r="I249"/>
      <c r="J249"/>
      <c r="K249"/>
      <c r="L249" s="426"/>
      <c r="M249" s="427"/>
      <c r="N249" s="427"/>
      <c r="O249" s="427"/>
      <c r="P249" s="427"/>
      <c r="Q249" s="427"/>
      <c r="R249" s="427"/>
      <c r="S249" s="427"/>
      <c r="T249" s="427"/>
      <c r="U249" s="427"/>
      <c r="V249" s="427"/>
      <c r="W249" s="427"/>
      <c r="X249" s="427"/>
      <c r="Y249" s="427"/>
      <c r="Z249"/>
      <c r="AA249"/>
    </row>
    <row r="250" spans="2:27" ht="18.75" hidden="1" x14ac:dyDescent="0.3">
      <c r="B250"/>
      <c r="C250"/>
      <c r="D250"/>
      <c r="E250"/>
      <c r="F250"/>
      <c r="G250"/>
      <c r="H250"/>
      <c r="I250"/>
      <c r="J250"/>
      <c r="K250"/>
      <c r="L250" s="426"/>
      <c r="M250" s="427"/>
      <c r="N250" s="427"/>
      <c r="O250" s="427"/>
      <c r="P250" s="427"/>
      <c r="Q250" s="427"/>
      <c r="R250" s="427"/>
      <c r="S250" s="427"/>
      <c r="T250" s="427"/>
      <c r="U250" s="427"/>
      <c r="V250" s="427"/>
      <c r="W250" s="427"/>
      <c r="X250" s="427"/>
      <c r="Y250" s="427"/>
      <c r="Z250"/>
      <c r="AA250"/>
    </row>
    <row r="251" spans="2:27" ht="18.75" hidden="1" x14ac:dyDescent="0.3">
      <c r="B251"/>
      <c r="C251"/>
      <c r="D251"/>
      <c r="E251"/>
      <c r="F251"/>
      <c r="G251"/>
      <c r="H251"/>
      <c r="I251"/>
      <c r="J251"/>
      <c r="K251"/>
      <c r="L251" s="426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/>
      <c r="AA251"/>
    </row>
    <row r="252" spans="2:27" ht="18.75" hidden="1" x14ac:dyDescent="0.3">
      <c r="B252"/>
      <c r="C252"/>
      <c r="D252"/>
      <c r="E252"/>
      <c r="F252"/>
      <c r="G252"/>
      <c r="H252"/>
      <c r="I252"/>
      <c r="J252"/>
      <c r="K252"/>
      <c r="L252" s="426"/>
      <c r="M252" s="427"/>
      <c r="N252" s="427"/>
      <c r="O252" s="427"/>
      <c r="P252" s="427"/>
      <c r="Q252" s="427"/>
      <c r="R252" s="427"/>
      <c r="S252" s="427"/>
      <c r="T252" s="427"/>
      <c r="U252" s="427"/>
      <c r="V252" s="427"/>
      <c r="W252" s="427"/>
      <c r="X252" s="427"/>
      <c r="Y252" s="427"/>
      <c r="Z252"/>
      <c r="AA252"/>
    </row>
    <row r="253" spans="2:27" ht="18.75" hidden="1" x14ac:dyDescent="0.3">
      <c r="B253"/>
      <c r="C253"/>
      <c r="D253"/>
      <c r="E253"/>
      <c r="F253"/>
      <c r="G253"/>
      <c r="H253"/>
      <c r="I253"/>
      <c r="J253"/>
      <c r="K253"/>
      <c r="L253" s="426"/>
      <c r="M253" s="427"/>
      <c r="N253" s="427"/>
      <c r="O253" s="427"/>
      <c r="P253" s="427"/>
      <c r="Q253" s="427"/>
      <c r="R253" s="427"/>
      <c r="S253" s="427"/>
      <c r="T253" s="427"/>
      <c r="U253" s="427"/>
      <c r="V253" s="427"/>
      <c r="W253" s="427"/>
      <c r="X253" s="427"/>
      <c r="Y253" s="427"/>
      <c r="Z253"/>
      <c r="AA253"/>
    </row>
    <row r="254" spans="2:27" ht="18.75" hidden="1" x14ac:dyDescent="0.3">
      <c r="B254"/>
      <c r="C254"/>
      <c r="D254"/>
      <c r="E254"/>
      <c r="F254"/>
      <c r="G254"/>
      <c r="H254"/>
      <c r="I254"/>
      <c r="J254"/>
      <c r="K254"/>
      <c r="L254" s="426"/>
      <c r="M254" s="427"/>
      <c r="N254" s="427"/>
      <c r="O254" s="427"/>
      <c r="P254" s="427"/>
      <c r="Q254" s="427"/>
      <c r="R254" s="427"/>
      <c r="S254" s="427"/>
      <c r="T254" s="427"/>
      <c r="U254" s="427"/>
      <c r="V254" s="427"/>
      <c r="W254" s="427"/>
      <c r="X254" s="427"/>
      <c r="Y254" s="427"/>
      <c r="Z254"/>
      <c r="AA254"/>
    </row>
    <row r="255" spans="2:27" ht="18.75" hidden="1" x14ac:dyDescent="0.3">
      <c r="B255"/>
      <c r="C255"/>
      <c r="D255"/>
      <c r="E255"/>
      <c r="F255"/>
      <c r="G255"/>
      <c r="H255"/>
      <c r="I255"/>
      <c r="J255"/>
      <c r="K255"/>
      <c r="L255" s="426"/>
      <c r="M255" s="427"/>
      <c r="N255" s="427"/>
      <c r="O255" s="427"/>
      <c r="P255" s="427"/>
      <c r="Q255" s="427"/>
      <c r="R255" s="427"/>
      <c r="S255" s="427"/>
      <c r="T255" s="427"/>
      <c r="U255" s="427"/>
      <c r="V255" s="427"/>
      <c r="W255" s="427"/>
      <c r="X255" s="427"/>
      <c r="Y255" s="427"/>
      <c r="Z255"/>
      <c r="AA255"/>
    </row>
    <row r="256" spans="2:27" ht="18.75" hidden="1" x14ac:dyDescent="0.3">
      <c r="B256"/>
      <c r="C256"/>
      <c r="D256"/>
      <c r="E256"/>
      <c r="F256"/>
      <c r="G256"/>
      <c r="H256"/>
      <c r="I256"/>
      <c r="J256"/>
      <c r="K256"/>
      <c r="L256" s="426"/>
      <c r="M256" s="427"/>
      <c r="N256" s="427"/>
      <c r="O256" s="427"/>
      <c r="P256" s="427"/>
      <c r="Q256" s="427"/>
      <c r="R256" s="427"/>
      <c r="S256" s="427"/>
      <c r="T256" s="427"/>
      <c r="U256" s="427"/>
      <c r="V256" s="427"/>
      <c r="W256" s="427"/>
      <c r="X256" s="427"/>
      <c r="Y256" s="427"/>
      <c r="Z256"/>
      <c r="AA256"/>
    </row>
    <row r="257" spans="2:27" ht="18.75" hidden="1" x14ac:dyDescent="0.3">
      <c r="B257"/>
      <c r="C257"/>
      <c r="D257"/>
      <c r="E257"/>
      <c r="F257"/>
      <c r="G257"/>
      <c r="H257"/>
      <c r="I257"/>
      <c r="J257"/>
      <c r="K257"/>
      <c r="L257" s="426"/>
      <c r="M257" s="427"/>
      <c r="N257" s="427"/>
      <c r="O257" s="427"/>
      <c r="P257" s="427"/>
      <c r="Q257" s="427"/>
      <c r="R257" s="427"/>
      <c r="S257" s="427"/>
      <c r="T257" s="427"/>
      <c r="U257" s="427"/>
      <c r="V257" s="427"/>
      <c r="W257" s="427"/>
      <c r="X257" s="427"/>
      <c r="Y257" s="427"/>
      <c r="Z257"/>
      <c r="AA257"/>
    </row>
    <row r="258" spans="2:27" ht="18.75" hidden="1" x14ac:dyDescent="0.3">
      <c r="B258"/>
      <c r="C258"/>
      <c r="D258"/>
      <c r="E258"/>
      <c r="F258"/>
      <c r="G258"/>
      <c r="H258"/>
      <c r="I258"/>
      <c r="J258"/>
      <c r="K258"/>
      <c r="L258" s="426"/>
      <c r="M258" s="427"/>
      <c r="N258" s="427"/>
      <c r="O258" s="427"/>
      <c r="P258" s="427"/>
      <c r="Q258" s="427"/>
      <c r="R258" s="427"/>
      <c r="S258" s="427"/>
      <c r="T258" s="427"/>
      <c r="U258" s="427"/>
      <c r="V258" s="427"/>
      <c r="W258" s="427"/>
      <c r="X258" s="427"/>
      <c r="Y258" s="427"/>
      <c r="Z258"/>
      <c r="AA258"/>
    </row>
    <row r="259" spans="2:27" ht="18.75" hidden="1" x14ac:dyDescent="0.3">
      <c r="B259"/>
      <c r="C259"/>
      <c r="D259"/>
      <c r="E259"/>
      <c r="F259"/>
      <c r="G259"/>
      <c r="H259"/>
      <c r="I259"/>
      <c r="J259"/>
      <c r="K259"/>
      <c r="L259" s="426"/>
      <c r="M259" s="427"/>
      <c r="N259" s="427"/>
      <c r="O259" s="427"/>
      <c r="P259" s="427"/>
      <c r="Q259" s="427"/>
      <c r="R259" s="427"/>
      <c r="S259" s="427"/>
      <c r="T259" s="427"/>
      <c r="U259" s="427"/>
      <c r="V259" s="427"/>
      <c r="W259" s="427"/>
      <c r="X259" s="427"/>
      <c r="Y259" s="427"/>
      <c r="Z259"/>
      <c r="AA259"/>
    </row>
    <row r="260" spans="2:27" ht="18.75" hidden="1" x14ac:dyDescent="0.3">
      <c r="B260"/>
      <c r="C260"/>
      <c r="D260"/>
      <c r="E260"/>
      <c r="F260"/>
      <c r="G260"/>
      <c r="H260"/>
      <c r="I260"/>
      <c r="J260"/>
      <c r="K260"/>
      <c r="L260" s="426"/>
      <c r="M260" s="427"/>
      <c r="N260" s="427"/>
      <c r="O260" s="427"/>
      <c r="P260" s="427"/>
      <c r="Q260" s="427"/>
      <c r="R260" s="427"/>
      <c r="S260" s="427"/>
      <c r="T260" s="427"/>
      <c r="U260" s="427"/>
      <c r="V260" s="427"/>
      <c r="W260" s="427"/>
      <c r="X260" s="427"/>
      <c r="Y260" s="427"/>
      <c r="Z260"/>
      <c r="AA260"/>
    </row>
    <row r="261" spans="2:27" ht="18.75" hidden="1" x14ac:dyDescent="0.3">
      <c r="B261"/>
      <c r="C261"/>
      <c r="D261"/>
      <c r="E261"/>
      <c r="F261"/>
      <c r="G261"/>
      <c r="H261"/>
      <c r="I261"/>
      <c r="J261"/>
      <c r="K261"/>
      <c r="L261" s="426"/>
      <c r="M261" s="427"/>
      <c r="N261" s="427"/>
      <c r="O261" s="427"/>
      <c r="P261" s="427"/>
      <c r="Q261" s="427"/>
      <c r="R261" s="427"/>
      <c r="S261" s="427"/>
      <c r="T261" s="427"/>
      <c r="U261" s="427"/>
      <c r="V261" s="427"/>
      <c r="W261" s="427"/>
      <c r="X261" s="427"/>
      <c r="Y261" s="427"/>
      <c r="Z261"/>
      <c r="AA261"/>
    </row>
    <row r="262" spans="2:27" ht="18.75" hidden="1" x14ac:dyDescent="0.3">
      <c r="B262"/>
      <c r="C262"/>
      <c r="D262"/>
      <c r="E262"/>
      <c r="F262"/>
      <c r="G262"/>
      <c r="H262"/>
      <c r="I262"/>
      <c r="J262"/>
      <c r="K262"/>
      <c r="L262" s="426"/>
      <c r="M262" s="427"/>
      <c r="N262" s="427"/>
      <c r="O262" s="427"/>
      <c r="P262" s="427"/>
      <c r="Q262" s="427"/>
      <c r="R262" s="427"/>
      <c r="S262" s="427"/>
      <c r="T262" s="427"/>
      <c r="U262" s="427"/>
      <c r="V262" s="427"/>
      <c r="W262" s="427"/>
      <c r="X262" s="427"/>
      <c r="Y262" s="427"/>
      <c r="Z262"/>
      <c r="AA262"/>
    </row>
    <row r="263" spans="2:27" ht="18.75" hidden="1" x14ac:dyDescent="0.3">
      <c r="B263"/>
      <c r="C263"/>
      <c r="D263"/>
      <c r="E263"/>
      <c r="F263"/>
      <c r="G263"/>
      <c r="H263"/>
      <c r="I263"/>
      <c r="J263"/>
      <c r="K263"/>
      <c r="L263" s="426"/>
      <c r="M263" s="427"/>
      <c r="N263" s="427"/>
      <c r="O263" s="427"/>
      <c r="P263" s="427"/>
      <c r="Q263" s="427"/>
      <c r="R263" s="427"/>
      <c r="S263" s="427"/>
      <c r="T263" s="427"/>
      <c r="U263" s="427"/>
      <c r="V263" s="427"/>
      <c r="W263" s="427"/>
      <c r="X263" s="427"/>
      <c r="Y263" s="427"/>
      <c r="Z263"/>
      <c r="AA263"/>
    </row>
    <row r="264" spans="2:27" ht="18.75" hidden="1" x14ac:dyDescent="0.3">
      <c r="B264"/>
      <c r="C264"/>
      <c r="D264"/>
      <c r="E264"/>
      <c r="F264"/>
      <c r="G264"/>
      <c r="H264"/>
      <c r="I264"/>
      <c r="J264"/>
      <c r="K264"/>
      <c r="L264" s="426"/>
      <c r="M264" s="427"/>
      <c r="N264" s="427"/>
      <c r="O264" s="427"/>
      <c r="P264" s="427"/>
      <c r="Q264" s="427"/>
      <c r="R264" s="427"/>
      <c r="S264" s="427"/>
      <c r="T264" s="427"/>
      <c r="U264" s="427"/>
      <c r="V264" s="427"/>
      <c r="W264" s="427"/>
      <c r="X264" s="427"/>
      <c r="Y264" s="427"/>
      <c r="Z264"/>
      <c r="AA264"/>
    </row>
    <row r="265" spans="2:27" ht="18.75" hidden="1" x14ac:dyDescent="0.3">
      <c r="B265"/>
      <c r="C265"/>
      <c r="D265"/>
      <c r="E265"/>
      <c r="F265"/>
      <c r="G265"/>
      <c r="H265"/>
      <c r="I265"/>
      <c r="J265"/>
      <c r="K265"/>
      <c r="L265" s="426"/>
      <c r="M265" s="427"/>
      <c r="N265" s="427"/>
      <c r="O265" s="427"/>
      <c r="P265" s="427"/>
      <c r="Q265" s="427"/>
      <c r="R265" s="427"/>
      <c r="S265" s="427"/>
      <c r="T265" s="427"/>
      <c r="U265" s="427"/>
      <c r="V265" s="427"/>
      <c r="W265" s="427"/>
      <c r="X265" s="427"/>
      <c r="Y265" s="427"/>
      <c r="Z265"/>
      <c r="AA265"/>
    </row>
    <row r="266" spans="2:27" ht="18.75" hidden="1" x14ac:dyDescent="0.3">
      <c r="B266"/>
      <c r="C266"/>
      <c r="D266"/>
      <c r="E266"/>
      <c r="F266"/>
      <c r="G266"/>
      <c r="H266"/>
      <c r="I266"/>
      <c r="J266"/>
      <c r="K266"/>
      <c r="L266" s="426"/>
      <c r="M266" s="427"/>
      <c r="N266" s="427"/>
      <c r="O266" s="427"/>
      <c r="P266" s="427"/>
      <c r="Q266" s="427"/>
      <c r="R266" s="427"/>
      <c r="S266" s="427"/>
      <c r="T266" s="427"/>
      <c r="U266" s="427"/>
      <c r="V266" s="427"/>
      <c r="W266" s="427"/>
      <c r="X266" s="427"/>
      <c r="Y266" s="427"/>
      <c r="Z266"/>
      <c r="AA266"/>
    </row>
    <row r="267" spans="2:27" ht="18.75" hidden="1" x14ac:dyDescent="0.3">
      <c r="B267"/>
      <c r="C267"/>
      <c r="D267"/>
      <c r="E267"/>
      <c r="F267"/>
      <c r="G267"/>
      <c r="H267"/>
      <c r="I267"/>
      <c r="J267"/>
      <c r="K267"/>
      <c r="L267" s="426"/>
      <c r="M267" s="427"/>
      <c r="N267" s="427"/>
      <c r="O267" s="427"/>
      <c r="P267" s="427"/>
      <c r="Q267" s="427"/>
      <c r="R267" s="427"/>
      <c r="S267" s="427"/>
      <c r="T267" s="427"/>
      <c r="U267" s="427"/>
      <c r="V267" s="427"/>
      <c r="W267" s="427"/>
      <c r="X267" s="427"/>
      <c r="Y267" s="427"/>
      <c r="Z267"/>
      <c r="AA267"/>
    </row>
    <row r="268" spans="2:27" ht="18.75" hidden="1" x14ac:dyDescent="0.3">
      <c r="B268"/>
      <c r="C268"/>
      <c r="D268"/>
      <c r="E268"/>
      <c r="F268"/>
      <c r="G268"/>
      <c r="H268"/>
      <c r="I268"/>
      <c r="J268"/>
      <c r="K268"/>
      <c r="L268" s="426"/>
      <c r="M268" s="427"/>
      <c r="N268" s="427"/>
      <c r="O268" s="427"/>
      <c r="P268" s="427"/>
      <c r="Q268" s="427"/>
      <c r="R268" s="427"/>
      <c r="S268" s="427"/>
      <c r="T268" s="427"/>
      <c r="U268" s="427"/>
      <c r="V268" s="427"/>
      <c r="W268" s="427"/>
      <c r="X268" s="427"/>
      <c r="Y268" s="427"/>
      <c r="Z268"/>
      <c r="AA268"/>
    </row>
    <row r="269" spans="2:27" ht="18.75" hidden="1" x14ac:dyDescent="0.3">
      <c r="B269"/>
      <c r="C269"/>
      <c r="D269"/>
      <c r="E269"/>
      <c r="F269"/>
      <c r="G269"/>
      <c r="H269"/>
      <c r="I269"/>
      <c r="J269"/>
      <c r="K269"/>
      <c r="L269" s="426"/>
      <c r="M269" s="427"/>
      <c r="N269" s="427"/>
      <c r="O269" s="427"/>
      <c r="P269" s="427"/>
      <c r="Q269" s="427"/>
      <c r="R269" s="427"/>
      <c r="S269" s="427"/>
      <c r="T269" s="427"/>
      <c r="U269" s="427"/>
      <c r="V269" s="427"/>
      <c r="W269" s="427"/>
      <c r="X269" s="427"/>
      <c r="Y269" s="427"/>
      <c r="Z269"/>
      <c r="AA269"/>
    </row>
    <row r="270" spans="2:27" ht="18.75" hidden="1" x14ac:dyDescent="0.3">
      <c r="B270"/>
      <c r="C270"/>
      <c r="D270"/>
      <c r="E270"/>
      <c r="F270"/>
      <c r="G270"/>
      <c r="H270"/>
      <c r="I270"/>
      <c r="J270"/>
      <c r="K270"/>
      <c r="L270" s="426"/>
      <c r="M270" s="427"/>
      <c r="N270" s="427"/>
      <c r="O270" s="427"/>
      <c r="P270" s="427"/>
      <c r="Q270" s="427"/>
      <c r="R270" s="427"/>
      <c r="S270" s="427"/>
      <c r="T270" s="427"/>
      <c r="U270" s="427"/>
      <c r="V270" s="427"/>
      <c r="W270" s="427"/>
      <c r="X270" s="427"/>
      <c r="Y270" s="427"/>
      <c r="Z270"/>
      <c r="AA270"/>
    </row>
    <row r="271" spans="2:27" ht="18.75" hidden="1" x14ac:dyDescent="0.3">
      <c r="B271"/>
      <c r="C271"/>
      <c r="D271"/>
      <c r="E271"/>
      <c r="F271"/>
      <c r="G271"/>
      <c r="H271"/>
      <c r="I271"/>
      <c r="J271"/>
      <c r="K271"/>
      <c r="L271" s="426"/>
      <c r="M271" s="427"/>
      <c r="N271" s="427"/>
      <c r="O271" s="427"/>
      <c r="P271" s="427"/>
      <c r="Q271" s="427"/>
      <c r="R271" s="427"/>
      <c r="S271" s="427"/>
      <c r="T271" s="427"/>
      <c r="U271" s="427"/>
      <c r="V271" s="427"/>
      <c r="W271" s="427"/>
      <c r="X271" s="427"/>
      <c r="Y271" s="427"/>
      <c r="Z271"/>
      <c r="AA271"/>
    </row>
    <row r="272" spans="2:27" ht="18.75" hidden="1" x14ac:dyDescent="0.3">
      <c r="B272"/>
      <c r="C272"/>
      <c r="D272"/>
      <c r="E272"/>
      <c r="F272"/>
      <c r="G272"/>
      <c r="H272"/>
      <c r="I272"/>
      <c r="J272"/>
      <c r="K272"/>
      <c r="L272" s="426"/>
      <c r="M272" s="427"/>
      <c r="N272" s="427"/>
      <c r="O272" s="427"/>
      <c r="P272" s="427"/>
      <c r="Q272" s="427"/>
      <c r="R272" s="427"/>
      <c r="S272" s="427"/>
      <c r="T272" s="427"/>
      <c r="U272" s="427"/>
      <c r="V272" s="427"/>
      <c r="W272" s="427"/>
      <c r="X272" s="427"/>
      <c r="Y272" s="427"/>
      <c r="Z272"/>
      <c r="AA272"/>
    </row>
    <row r="273" spans="2:27" ht="18.75" hidden="1" x14ac:dyDescent="0.3">
      <c r="B273"/>
      <c r="C273"/>
      <c r="D273"/>
      <c r="E273"/>
      <c r="F273"/>
      <c r="G273"/>
      <c r="H273"/>
      <c r="I273"/>
      <c r="J273"/>
      <c r="K273"/>
      <c r="L273" s="426"/>
      <c r="M273" s="427"/>
      <c r="N273" s="427"/>
      <c r="O273" s="427"/>
      <c r="P273" s="427"/>
      <c r="Q273" s="427"/>
      <c r="R273" s="427"/>
      <c r="S273" s="427"/>
      <c r="T273" s="427"/>
      <c r="U273" s="427"/>
      <c r="V273" s="427"/>
      <c r="W273" s="427"/>
      <c r="X273" s="427"/>
      <c r="Y273" s="427"/>
      <c r="Z273"/>
      <c r="AA273"/>
    </row>
    <row r="274" spans="2:27" ht="18.75" hidden="1" x14ac:dyDescent="0.3">
      <c r="B274"/>
      <c r="C274"/>
      <c r="D274"/>
      <c r="E274"/>
      <c r="F274"/>
      <c r="G274"/>
      <c r="H274"/>
      <c r="I274"/>
      <c r="J274"/>
      <c r="K274"/>
      <c r="L274" s="426"/>
      <c r="M274" s="427"/>
      <c r="N274" s="427"/>
      <c r="O274" s="427"/>
      <c r="P274" s="427"/>
      <c r="Q274" s="427"/>
      <c r="R274" s="427"/>
      <c r="S274" s="427"/>
      <c r="T274" s="427"/>
      <c r="U274" s="427"/>
      <c r="V274" s="427"/>
      <c r="W274" s="427"/>
      <c r="X274" s="427"/>
      <c r="Y274" s="427"/>
      <c r="Z274"/>
      <c r="AA274"/>
    </row>
    <row r="275" spans="2:27" ht="18.75" hidden="1" x14ac:dyDescent="0.3">
      <c r="B275"/>
      <c r="C275"/>
      <c r="D275"/>
      <c r="E275"/>
      <c r="F275"/>
      <c r="G275"/>
      <c r="H275"/>
      <c r="I275"/>
      <c r="J275"/>
      <c r="K275"/>
      <c r="L275" s="426"/>
      <c r="M275" s="427"/>
      <c r="N275" s="427"/>
      <c r="O275" s="427"/>
      <c r="P275" s="427"/>
      <c r="Q275" s="427"/>
      <c r="R275" s="427"/>
      <c r="S275" s="427"/>
      <c r="T275" s="427"/>
      <c r="U275" s="427"/>
      <c r="V275" s="427"/>
      <c r="W275" s="427"/>
      <c r="X275" s="427"/>
      <c r="Y275" s="427"/>
      <c r="Z275"/>
      <c r="AA275"/>
    </row>
    <row r="276" spans="2:27" ht="18.75" hidden="1" x14ac:dyDescent="0.3">
      <c r="B276"/>
      <c r="C276"/>
      <c r="D276"/>
      <c r="E276"/>
      <c r="F276"/>
      <c r="G276"/>
      <c r="H276"/>
      <c r="I276"/>
      <c r="J276"/>
      <c r="K276"/>
      <c r="L276" s="426"/>
      <c r="M276" s="427"/>
      <c r="N276" s="427"/>
      <c r="O276" s="427"/>
      <c r="P276" s="427"/>
      <c r="Q276" s="427"/>
      <c r="R276" s="427"/>
      <c r="S276" s="427"/>
      <c r="T276" s="427"/>
      <c r="U276" s="427"/>
      <c r="V276" s="427"/>
      <c r="W276" s="427"/>
      <c r="X276" s="427"/>
      <c r="Y276" s="427"/>
      <c r="Z276"/>
      <c r="AA276"/>
    </row>
    <row r="277" spans="2:27" ht="18.75" hidden="1" x14ac:dyDescent="0.3">
      <c r="B277"/>
      <c r="C277"/>
      <c r="D277"/>
      <c r="E277"/>
      <c r="F277"/>
      <c r="G277"/>
      <c r="H277"/>
      <c r="I277"/>
      <c r="J277"/>
      <c r="K277"/>
      <c r="L277" s="426"/>
      <c r="M277" s="427"/>
      <c r="N277" s="427"/>
      <c r="O277" s="427"/>
      <c r="P277" s="427"/>
      <c r="Q277" s="427"/>
      <c r="R277" s="427"/>
      <c r="S277" s="427"/>
      <c r="T277" s="427"/>
      <c r="U277" s="427"/>
      <c r="V277" s="427"/>
      <c r="W277" s="427"/>
      <c r="X277" s="427"/>
      <c r="Y277" s="427"/>
      <c r="Z277"/>
      <c r="AA277"/>
    </row>
    <row r="278" spans="2:27" ht="18.75" hidden="1" x14ac:dyDescent="0.3">
      <c r="B278"/>
      <c r="C278"/>
      <c r="D278"/>
      <c r="E278"/>
      <c r="F278"/>
      <c r="G278"/>
      <c r="H278"/>
      <c r="I278"/>
      <c r="J278"/>
      <c r="K278"/>
      <c r="L278" s="426"/>
      <c r="M278" s="427"/>
      <c r="N278" s="427"/>
      <c r="O278" s="427"/>
      <c r="P278" s="427"/>
      <c r="Q278" s="427"/>
      <c r="R278" s="427"/>
      <c r="S278" s="427"/>
      <c r="T278" s="427"/>
      <c r="U278" s="427"/>
      <c r="V278" s="427"/>
      <c r="W278" s="427"/>
      <c r="X278" s="427"/>
      <c r="Y278" s="427"/>
      <c r="Z278"/>
      <c r="AA278"/>
    </row>
    <row r="279" spans="2:27" ht="18.75" hidden="1" x14ac:dyDescent="0.3">
      <c r="B279"/>
      <c r="C279"/>
      <c r="D279"/>
      <c r="E279"/>
      <c r="F279"/>
      <c r="G279"/>
      <c r="H279"/>
      <c r="I279"/>
      <c r="J279"/>
      <c r="K279"/>
      <c r="L279" s="426"/>
      <c r="M279" s="427"/>
      <c r="N279" s="427"/>
      <c r="O279" s="427"/>
      <c r="P279" s="427"/>
      <c r="Q279" s="427"/>
      <c r="R279" s="427"/>
      <c r="S279" s="427"/>
      <c r="T279" s="427"/>
      <c r="U279" s="427"/>
      <c r="V279" s="427"/>
      <c r="W279" s="427"/>
      <c r="X279" s="427"/>
      <c r="Y279" s="427"/>
      <c r="Z279"/>
      <c r="AA279"/>
    </row>
    <row r="280" spans="2:27" ht="18.75" hidden="1" x14ac:dyDescent="0.3">
      <c r="B280"/>
      <c r="C280"/>
      <c r="D280"/>
      <c r="E280"/>
      <c r="F280"/>
      <c r="G280"/>
      <c r="H280"/>
      <c r="I280"/>
      <c r="J280"/>
      <c r="K280"/>
      <c r="L280" s="426"/>
      <c r="M280" s="427"/>
      <c r="N280" s="427"/>
      <c r="O280" s="427"/>
      <c r="P280" s="427"/>
      <c r="Q280" s="427"/>
      <c r="R280" s="427"/>
      <c r="S280" s="427"/>
      <c r="T280" s="427"/>
      <c r="U280" s="427"/>
      <c r="V280" s="427"/>
      <c r="W280" s="427"/>
      <c r="X280" s="427"/>
      <c r="Y280" s="427"/>
      <c r="Z280"/>
      <c r="AA280"/>
    </row>
    <row r="281" spans="2:27" ht="18.75" hidden="1" x14ac:dyDescent="0.3">
      <c r="B281"/>
      <c r="C281"/>
      <c r="D281"/>
      <c r="E281"/>
      <c r="F281"/>
      <c r="G281"/>
      <c r="H281"/>
      <c r="I281"/>
      <c r="J281"/>
      <c r="K281"/>
      <c r="L281" s="426"/>
      <c r="M281" s="427"/>
      <c r="N281" s="427"/>
      <c r="O281" s="427"/>
      <c r="P281" s="427"/>
      <c r="Q281" s="427"/>
      <c r="R281" s="427"/>
      <c r="S281" s="427"/>
      <c r="T281" s="427"/>
      <c r="U281" s="427"/>
      <c r="V281" s="427"/>
      <c r="W281" s="427"/>
      <c r="X281" s="427"/>
      <c r="Y281" s="427"/>
      <c r="Z281"/>
      <c r="AA281"/>
    </row>
    <row r="282" spans="2:27" ht="18.75" hidden="1" x14ac:dyDescent="0.3">
      <c r="B282"/>
      <c r="C282"/>
      <c r="D282"/>
      <c r="E282"/>
      <c r="F282"/>
      <c r="G282"/>
      <c r="H282"/>
      <c r="I282"/>
      <c r="J282"/>
      <c r="K282"/>
      <c r="L282" s="426"/>
      <c r="M282" s="427"/>
      <c r="N282" s="427"/>
      <c r="O282" s="427"/>
      <c r="P282" s="427"/>
      <c r="Q282" s="427"/>
      <c r="R282" s="427"/>
      <c r="S282" s="427"/>
      <c r="T282" s="427"/>
      <c r="U282" s="427"/>
      <c r="V282" s="427"/>
      <c r="W282" s="427"/>
      <c r="X282" s="427"/>
      <c r="Y282" s="427"/>
      <c r="Z282"/>
      <c r="AA282"/>
    </row>
    <row r="283" spans="2:27" ht="18.75" hidden="1" x14ac:dyDescent="0.3">
      <c r="B283"/>
      <c r="C283"/>
      <c r="D283"/>
      <c r="E283"/>
      <c r="F283"/>
      <c r="G283"/>
      <c r="H283"/>
      <c r="I283"/>
      <c r="J283"/>
      <c r="K283"/>
      <c r="L283" s="426"/>
      <c r="M283" s="427"/>
      <c r="N283" s="427"/>
      <c r="O283" s="427"/>
      <c r="P283" s="427"/>
      <c r="Q283" s="427"/>
      <c r="R283" s="427"/>
      <c r="S283" s="427"/>
      <c r="T283" s="427"/>
      <c r="U283" s="427"/>
      <c r="V283" s="427"/>
      <c r="W283" s="427"/>
      <c r="X283" s="427"/>
      <c r="Y283" s="427"/>
      <c r="Z283"/>
      <c r="AA283"/>
    </row>
    <row r="284" spans="2:27" ht="18.75" hidden="1" x14ac:dyDescent="0.3">
      <c r="B284"/>
      <c r="C284"/>
      <c r="D284"/>
      <c r="E284"/>
      <c r="F284"/>
      <c r="G284"/>
      <c r="H284"/>
      <c r="I284"/>
      <c r="J284"/>
      <c r="K284"/>
      <c r="L284" s="426"/>
      <c r="M284" s="427"/>
      <c r="N284" s="427"/>
      <c r="O284" s="427"/>
      <c r="P284" s="427"/>
      <c r="Q284" s="427"/>
      <c r="R284" s="427"/>
      <c r="S284" s="427"/>
      <c r="T284" s="427"/>
      <c r="U284" s="427"/>
      <c r="V284" s="427"/>
      <c r="W284" s="427"/>
      <c r="X284" s="427"/>
      <c r="Y284" s="427"/>
      <c r="Z284"/>
      <c r="AA284"/>
    </row>
    <row r="285" spans="2:27" ht="18.75" hidden="1" x14ac:dyDescent="0.3">
      <c r="B285"/>
      <c r="C285"/>
      <c r="D285"/>
      <c r="E285"/>
      <c r="F285"/>
      <c r="G285"/>
      <c r="H285"/>
      <c r="I285"/>
      <c r="J285"/>
      <c r="K285"/>
      <c r="L285" s="426"/>
      <c r="M285" s="427"/>
      <c r="N285" s="427"/>
      <c r="O285" s="427"/>
      <c r="P285" s="427"/>
      <c r="Q285" s="427"/>
      <c r="R285" s="427"/>
      <c r="S285" s="427"/>
      <c r="T285" s="427"/>
      <c r="U285" s="427"/>
      <c r="V285" s="427"/>
      <c r="W285" s="427"/>
      <c r="X285" s="427"/>
      <c r="Y285" s="427"/>
      <c r="Z285"/>
      <c r="AA285"/>
    </row>
    <row r="286" spans="2:27" ht="18.75" hidden="1" x14ac:dyDescent="0.3">
      <c r="B286"/>
      <c r="C286"/>
      <c r="D286"/>
      <c r="E286"/>
      <c r="F286"/>
      <c r="G286"/>
      <c r="H286"/>
      <c r="I286"/>
      <c r="J286"/>
      <c r="K286"/>
      <c r="L286" s="426"/>
      <c r="M286" s="427"/>
      <c r="N286" s="427"/>
      <c r="O286" s="427"/>
      <c r="P286" s="427"/>
      <c r="Q286" s="427"/>
      <c r="R286" s="427"/>
      <c r="S286" s="427"/>
      <c r="T286" s="427"/>
      <c r="U286" s="427"/>
      <c r="V286" s="427"/>
      <c r="W286" s="427"/>
      <c r="X286" s="427"/>
      <c r="Y286" s="427"/>
      <c r="Z286"/>
      <c r="AA286"/>
    </row>
    <row r="287" spans="2:27" ht="18.75" hidden="1" x14ac:dyDescent="0.3">
      <c r="B287"/>
      <c r="C287"/>
      <c r="D287"/>
      <c r="E287"/>
      <c r="F287"/>
      <c r="G287"/>
      <c r="H287"/>
      <c r="I287"/>
      <c r="J287"/>
      <c r="K287"/>
      <c r="L287" s="426"/>
      <c r="M287" s="427"/>
      <c r="N287" s="427"/>
      <c r="O287" s="427"/>
      <c r="P287" s="427"/>
      <c r="Q287" s="427"/>
      <c r="R287" s="427"/>
      <c r="S287" s="427"/>
      <c r="T287" s="427"/>
      <c r="U287" s="427"/>
      <c r="V287" s="427"/>
      <c r="W287" s="427"/>
      <c r="X287" s="427"/>
      <c r="Y287" s="427"/>
      <c r="Z287"/>
      <c r="AA287"/>
    </row>
    <row r="288" spans="2:27" ht="18.75" hidden="1" x14ac:dyDescent="0.3">
      <c r="B288"/>
      <c r="C288"/>
      <c r="D288"/>
      <c r="E288"/>
      <c r="F288"/>
      <c r="G288"/>
      <c r="H288"/>
      <c r="I288"/>
      <c r="J288"/>
      <c r="K288"/>
      <c r="L288" s="426"/>
      <c r="M288" s="427"/>
      <c r="N288" s="427"/>
      <c r="O288" s="427"/>
      <c r="P288" s="427"/>
      <c r="Q288" s="427"/>
      <c r="R288" s="427"/>
      <c r="S288" s="427"/>
      <c r="T288" s="427"/>
      <c r="U288" s="427"/>
      <c r="V288" s="427"/>
      <c r="W288" s="427"/>
      <c r="X288" s="427"/>
      <c r="Y288" s="427"/>
      <c r="Z288"/>
      <c r="AA288"/>
    </row>
    <row r="289" spans="2:27" ht="18.75" hidden="1" x14ac:dyDescent="0.3">
      <c r="B289"/>
      <c r="C289"/>
      <c r="D289"/>
      <c r="E289"/>
      <c r="F289"/>
      <c r="G289"/>
      <c r="H289"/>
      <c r="I289"/>
      <c r="J289"/>
      <c r="K289"/>
      <c r="L289" s="426"/>
      <c r="M289" s="427"/>
      <c r="N289" s="427"/>
      <c r="O289" s="427"/>
      <c r="P289" s="427"/>
      <c r="Q289" s="427"/>
      <c r="R289" s="427"/>
      <c r="S289" s="427"/>
      <c r="T289" s="427"/>
      <c r="U289" s="427"/>
      <c r="V289" s="427"/>
      <c r="W289" s="427"/>
      <c r="X289" s="427"/>
      <c r="Y289" s="427"/>
      <c r="Z289"/>
      <c r="AA289"/>
    </row>
    <row r="290" spans="2:27" ht="18.75" hidden="1" x14ac:dyDescent="0.3">
      <c r="B290"/>
      <c r="C290"/>
      <c r="D290"/>
      <c r="E290"/>
      <c r="F290"/>
      <c r="G290"/>
      <c r="H290"/>
      <c r="I290"/>
      <c r="J290"/>
      <c r="K290"/>
      <c r="L290" s="426"/>
      <c r="M290" s="427"/>
      <c r="N290" s="427"/>
      <c r="O290" s="427"/>
      <c r="P290" s="427"/>
      <c r="Q290" s="427"/>
      <c r="R290" s="427"/>
      <c r="S290" s="427"/>
      <c r="T290" s="427"/>
      <c r="U290" s="427"/>
      <c r="V290" s="427"/>
      <c r="W290" s="427"/>
      <c r="X290" s="427"/>
      <c r="Y290" s="427"/>
      <c r="Z290"/>
      <c r="AA290"/>
    </row>
    <row r="291" spans="2:27" ht="18.75" hidden="1" x14ac:dyDescent="0.3">
      <c r="B291"/>
      <c r="C291"/>
      <c r="D291"/>
      <c r="E291"/>
      <c r="F291"/>
      <c r="G291"/>
      <c r="H291"/>
      <c r="I291"/>
      <c r="J291"/>
      <c r="K291"/>
      <c r="L291" s="426"/>
      <c r="M291" s="427"/>
      <c r="N291" s="427"/>
      <c r="O291" s="427"/>
      <c r="P291" s="427"/>
      <c r="Q291" s="427"/>
      <c r="R291" s="427"/>
      <c r="S291" s="427"/>
      <c r="T291" s="427"/>
      <c r="U291" s="427"/>
      <c r="V291" s="427"/>
      <c r="W291" s="427"/>
      <c r="X291" s="427"/>
      <c r="Y291" s="427"/>
      <c r="Z291"/>
      <c r="AA291"/>
    </row>
    <row r="292" spans="2:27" ht="18.75" hidden="1" x14ac:dyDescent="0.3">
      <c r="B292"/>
      <c r="C292"/>
      <c r="D292"/>
      <c r="E292"/>
      <c r="F292"/>
      <c r="G292"/>
      <c r="H292"/>
      <c r="I292"/>
      <c r="J292"/>
      <c r="K292"/>
      <c r="L292" s="426"/>
      <c r="M292" s="427"/>
      <c r="N292" s="427"/>
      <c r="O292" s="427"/>
      <c r="P292" s="427"/>
      <c r="Q292" s="427"/>
      <c r="R292" s="427"/>
      <c r="S292" s="427"/>
      <c r="T292" s="427"/>
      <c r="U292" s="427"/>
      <c r="V292" s="427"/>
      <c r="W292" s="427"/>
      <c r="X292" s="427"/>
      <c r="Y292" s="427"/>
      <c r="Z292"/>
      <c r="AA292"/>
    </row>
    <row r="293" spans="2:27" ht="18.75" hidden="1" x14ac:dyDescent="0.3">
      <c r="B293"/>
      <c r="C293"/>
      <c r="D293"/>
      <c r="E293"/>
      <c r="F293"/>
      <c r="G293"/>
      <c r="H293"/>
      <c r="I293"/>
      <c r="J293"/>
      <c r="K293"/>
      <c r="L293" s="426"/>
      <c r="M293" s="427"/>
      <c r="N293" s="427"/>
      <c r="O293" s="427"/>
      <c r="P293" s="427"/>
      <c r="Q293" s="427"/>
      <c r="R293" s="427"/>
      <c r="S293" s="427"/>
      <c r="T293" s="427"/>
      <c r="U293" s="427"/>
      <c r="V293" s="427"/>
      <c r="W293" s="427"/>
      <c r="X293" s="427"/>
      <c r="Y293" s="427"/>
      <c r="Z293"/>
      <c r="AA293"/>
    </row>
    <row r="294" spans="2:27" ht="18.75" hidden="1" x14ac:dyDescent="0.3">
      <c r="B294"/>
      <c r="C294"/>
      <c r="D294"/>
      <c r="E294"/>
      <c r="F294"/>
      <c r="G294"/>
      <c r="H294"/>
      <c r="I294"/>
      <c r="J294"/>
      <c r="K294"/>
      <c r="L294" s="426"/>
      <c r="M294" s="427"/>
      <c r="N294" s="427"/>
      <c r="O294" s="427"/>
      <c r="P294" s="427"/>
      <c r="Q294" s="427"/>
      <c r="R294" s="427"/>
      <c r="S294" s="427"/>
      <c r="T294" s="427"/>
      <c r="U294" s="427"/>
      <c r="V294" s="427"/>
      <c r="W294" s="427"/>
      <c r="X294" s="427"/>
      <c r="Y294" s="427"/>
      <c r="Z294"/>
      <c r="AA294"/>
    </row>
    <row r="295" spans="2:27" ht="18.75" hidden="1" x14ac:dyDescent="0.3">
      <c r="B295"/>
      <c r="C295"/>
      <c r="D295"/>
      <c r="E295"/>
      <c r="F295"/>
      <c r="G295"/>
      <c r="H295"/>
      <c r="I295"/>
      <c r="J295"/>
      <c r="K295"/>
      <c r="L295" s="426"/>
      <c r="M295" s="427"/>
      <c r="N295" s="427"/>
      <c r="O295" s="427"/>
      <c r="P295" s="427"/>
      <c r="Q295" s="427"/>
      <c r="R295" s="427"/>
      <c r="S295" s="427"/>
      <c r="T295" s="427"/>
      <c r="U295" s="427"/>
      <c r="V295" s="427"/>
      <c r="W295" s="427"/>
      <c r="X295" s="427"/>
      <c r="Y295" s="427"/>
      <c r="Z295"/>
      <c r="AA295"/>
    </row>
    <row r="296" spans="2:27" ht="18.75" hidden="1" x14ac:dyDescent="0.3">
      <c r="B296"/>
      <c r="C296"/>
      <c r="D296"/>
      <c r="E296"/>
      <c r="F296"/>
      <c r="G296"/>
      <c r="H296"/>
      <c r="I296"/>
      <c r="J296"/>
      <c r="K296"/>
      <c r="L296" s="426"/>
      <c r="M296" s="427"/>
      <c r="N296" s="427"/>
      <c r="O296" s="427"/>
      <c r="P296" s="427"/>
      <c r="Q296" s="427"/>
      <c r="R296" s="427"/>
      <c r="S296" s="427"/>
      <c r="T296" s="427"/>
      <c r="U296" s="427"/>
      <c r="V296" s="427"/>
      <c r="W296" s="427"/>
      <c r="X296" s="427"/>
      <c r="Y296" s="427"/>
      <c r="Z296"/>
      <c r="AA296"/>
    </row>
    <row r="297" spans="2:27" ht="18.75" hidden="1" x14ac:dyDescent="0.3">
      <c r="B297"/>
      <c r="C297"/>
      <c r="D297"/>
      <c r="E297"/>
      <c r="F297"/>
      <c r="G297"/>
      <c r="H297"/>
      <c r="I297"/>
      <c r="J297"/>
      <c r="K297"/>
      <c r="L297" s="426"/>
      <c r="M297" s="427"/>
      <c r="N297" s="427"/>
      <c r="O297" s="427"/>
      <c r="P297" s="427"/>
      <c r="Q297" s="427"/>
      <c r="R297" s="427"/>
      <c r="S297" s="427"/>
      <c r="T297" s="427"/>
      <c r="U297" s="427"/>
      <c r="V297" s="427"/>
      <c r="W297" s="427"/>
      <c r="X297" s="427"/>
      <c r="Y297" s="427"/>
      <c r="Z297"/>
      <c r="AA297"/>
    </row>
    <row r="298" spans="2:27" ht="18.75" hidden="1" x14ac:dyDescent="0.3">
      <c r="B298"/>
      <c r="C298"/>
      <c r="D298"/>
      <c r="E298"/>
      <c r="F298"/>
      <c r="G298"/>
      <c r="H298"/>
      <c r="I298"/>
      <c r="J298"/>
      <c r="K298"/>
      <c r="L298" s="426"/>
      <c r="M298" s="427"/>
      <c r="N298" s="427"/>
      <c r="O298" s="427"/>
      <c r="P298" s="427"/>
      <c r="Q298" s="427"/>
      <c r="R298" s="427"/>
      <c r="S298" s="427"/>
      <c r="T298" s="427"/>
      <c r="U298" s="427"/>
      <c r="V298" s="427"/>
      <c r="W298" s="427"/>
      <c r="X298" s="427"/>
      <c r="Y298" s="427"/>
      <c r="Z298"/>
      <c r="AA298"/>
    </row>
    <row r="299" spans="2:27" ht="18.75" hidden="1" x14ac:dyDescent="0.3">
      <c r="B299"/>
      <c r="C299"/>
      <c r="D299"/>
      <c r="E299"/>
      <c r="F299"/>
      <c r="G299"/>
      <c r="H299"/>
      <c r="I299"/>
      <c r="J299"/>
      <c r="K299"/>
      <c r="L299" s="426"/>
      <c r="M299" s="427"/>
      <c r="N299" s="427"/>
      <c r="O299" s="427"/>
      <c r="P299" s="427"/>
      <c r="Q299" s="427"/>
      <c r="R299" s="427"/>
      <c r="S299" s="427"/>
      <c r="T299" s="427"/>
      <c r="U299" s="427"/>
      <c r="V299" s="427"/>
      <c r="W299" s="427"/>
      <c r="X299" s="427"/>
      <c r="Y299" s="427"/>
      <c r="Z299"/>
      <c r="AA299"/>
    </row>
    <row r="300" spans="2:27" ht="18.75" hidden="1" x14ac:dyDescent="0.3">
      <c r="B300"/>
      <c r="C300"/>
      <c r="D300"/>
      <c r="E300"/>
      <c r="F300"/>
      <c r="G300"/>
      <c r="H300"/>
      <c r="I300"/>
      <c r="J300"/>
      <c r="K300"/>
      <c r="L300" s="426"/>
      <c r="M300" s="427"/>
      <c r="N300" s="427"/>
      <c r="O300" s="427"/>
      <c r="P300" s="427"/>
      <c r="Q300" s="427"/>
      <c r="R300" s="427"/>
      <c r="S300" s="427"/>
      <c r="T300" s="427"/>
      <c r="U300" s="427"/>
      <c r="V300" s="427"/>
      <c r="W300" s="427"/>
      <c r="X300" s="427"/>
      <c r="Y300" s="427"/>
      <c r="Z300"/>
      <c r="AA300"/>
    </row>
    <row r="301" spans="2:27" ht="18.75" hidden="1" x14ac:dyDescent="0.3">
      <c r="B301"/>
      <c r="C301"/>
      <c r="D301"/>
      <c r="E301"/>
      <c r="F301"/>
      <c r="G301"/>
      <c r="H301"/>
      <c r="I301"/>
      <c r="J301"/>
      <c r="K301"/>
      <c r="L301" s="426"/>
      <c r="M301" s="427"/>
      <c r="N301" s="427"/>
      <c r="O301" s="427"/>
      <c r="P301" s="427"/>
      <c r="Q301" s="427"/>
      <c r="R301" s="427"/>
      <c r="S301" s="427"/>
      <c r="T301" s="427"/>
      <c r="U301" s="427"/>
      <c r="V301" s="427"/>
      <c r="W301" s="427"/>
      <c r="X301" s="427"/>
      <c r="Y301" s="427"/>
      <c r="Z301"/>
      <c r="AA301"/>
    </row>
    <row r="302" spans="2:27" ht="18.75" hidden="1" x14ac:dyDescent="0.3">
      <c r="B302"/>
      <c r="C302"/>
      <c r="D302"/>
      <c r="E302"/>
      <c r="F302"/>
      <c r="G302"/>
      <c r="H302"/>
      <c r="I302"/>
      <c r="J302"/>
      <c r="K302"/>
      <c r="L302" s="426"/>
      <c r="M302" s="427"/>
      <c r="N302" s="427"/>
      <c r="O302" s="427"/>
      <c r="P302" s="427"/>
      <c r="Q302" s="427"/>
      <c r="R302" s="427"/>
      <c r="S302" s="427"/>
      <c r="T302" s="427"/>
      <c r="U302" s="427"/>
      <c r="V302" s="427"/>
      <c r="W302" s="427"/>
      <c r="X302" s="427"/>
      <c r="Y302" s="427"/>
      <c r="Z302"/>
      <c r="AA302"/>
    </row>
    <row r="303" spans="2:27" ht="18.75" hidden="1" x14ac:dyDescent="0.3">
      <c r="B303"/>
      <c r="C303"/>
      <c r="D303"/>
      <c r="E303"/>
      <c r="F303"/>
      <c r="G303"/>
      <c r="H303"/>
      <c r="I303"/>
      <c r="J303"/>
      <c r="K303"/>
      <c r="L303" s="426"/>
      <c r="M303" s="427"/>
      <c r="N303" s="427"/>
      <c r="O303" s="427"/>
      <c r="P303" s="427"/>
      <c r="Q303" s="427"/>
      <c r="R303" s="427"/>
      <c r="S303" s="427"/>
      <c r="T303" s="427"/>
      <c r="U303" s="427"/>
      <c r="V303" s="427"/>
      <c r="W303" s="427"/>
      <c r="X303" s="427"/>
      <c r="Y303" s="427"/>
      <c r="Z303"/>
      <c r="AA303"/>
    </row>
    <row r="304" spans="2:27" ht="18.75" hidden="1" x14ac:dyDescent="0.3">
      <c r="B304"/>
      <c r="C304"/>
      <c r="D304"/>
      <c r="E304"/>
      <c r="F304"/>
      <c r="G304"/>
      <c r="H304"/>
      <c r="I304"/>
      <c r="J304"/>
      <c r="K304"/>
      <c r="L304" s="426"/>
      <c r="M304" s="427"/>
      <c r="N304" s="427"/>
      <c r="O304" s="427"/>
      <c r="P304" s="427"/>
      <c r="Q304" s="427"/>
      <c r="R304" s="427"/>
      <c r="S304" s="427"/>
      <c r="T304" s="427"/>
      <c r="U304" s="427"/>
      <c r="V304" s="427"/>
      <c r="W304" s="427"/>
      <c r="X304" s="427"/>
      <c r="Y304" s="427"/>
      <c r="Z304"/>
      <c r="AA304"/>
    </row>
    <row r="305" spans="2:27" ht="18.75" hidden="1" x14ac:dyDescent="0.3">
      <c r="B305"/>
      <c r="C305"/>
      <c r="D305"/>
      <c r="E305"/>
      <c r="F305"/>
      <c r="G305"/>
      <c r="H305"/>
      <c r="I305"/>
      <c r="J305"/>
      <c r="K305"/>
      <c r="L305" s="426"/>
      <c r="M305" s="427"/>
      <c r="N305" s="427"/>
      <c r="O305" s="427"/>
      <c r="P305" s="427"/>
      <c r="Q305" s="427"/>
      <c r="R305" s="427"/>
      <c r="S305" s="427"/>
      <c r="T305" s="427"/>
      <c r="U305" s="427"/>
      <c r="V305" s="427"/>
      <c r="W305" s="427"/>
      <c r="X305" s="427"/>
      <c r="Y305" s="427"/>
      <c r="Z305"/>
      <c r="AA305"/>
    </row>
    <row r="306" spans="2:27" ht="18.75" hidden="1" x14ac:dyDescent="0.3">
      <c r="B306"/>
      <c r="C306"/>
      <c r="D306"/>
      <c r="E306"/>
      <c r="F306"/>
      <c r="G306"/>
      <c r="H306"/>
      <c r="I306"/>
      <c r="J306"/>
      <c r="K306"/>
      <c r="L306" s="426"/>
      <c r="M306" s="427"/>
      <c r="N306" s="427"/>
      <c r="O306" s="427"/>
      <c r="P306" s="427"/>
      <c r="Q306" s="427"/>
      <c r="R306" s="427"/>
      <c r="S306" s="427"/>
      <c r="T306" s="427"/>
      <c r="U306" s="427"/>
      <c r="V306" s="427"/>
      <c r="W306" s="427"/>
      <c r="X306" s="427"/>
      <c r="Y306" s="427"/>
      <c r="Z306"/>
      <c r="AA306"/>
    </row>
    <row r="307" spans="2:27" ht="18.75" hidden="1" x14ac:dyDescent="0.3">
      <c r="B307"/>
      <c r="C307"/>
      <c r="D307"/>
      <c r="E307"/>
      <c r="F307"/>
      <c r="G307"/>
      <c r="H307"/>
      <c r="I307"/>
      <c r="J307"/>
      <c r="K307"/>
      <c r="L307" s="426"/>
      <c r="M307" s="427"/>
      <c r="N307" s="427"/>
      <c r="O307" s="427"/>
      <c r="P307" s="427"/>
      <c r="Q307" s="427"/>
      <c r="R307" s="427"/>
      <c r="S307" s="427"/>
      <c r="T307" s="427"/>
      <c r="U307" s="427"/>
      <c r="V307" s="427"/>
      <c r="W307" s="427"/>
      <c r="X307" s="427"/>
      <c r="Y307" s="427"/>
      <c r="Z307"/>
      <c r="AA307"/>
    </row>
    <row r="308" spans="2:27" ht="18.75" hidden="1" x14ac:dyDescent="0.3">
      <c r="B308"/>
      <c r="C308"/>
      <c r="D308"/>
      <c r="E308"/>
      <c r="F308"/>
      <c r="G308"/>
      <c r="H308"/>
      <c r="I308"/>
      <c r="J308"/>
      <c r="K308"/>
      <c r="L308" s="426"/>
      <c r="M308" s="427"/>
      <c r="N308" s="427"/>
      <c r="O308" s="427"/>
      <c r="P308" s="427"/>
      <c r="Q308" s="427"/>
      <c r="R308" s="427"/>
      <c r="S308" s="427"/>
      <c r="T308" s="427"/>
      <c r="U308" s="427"/>
      <c r="V308" s="427"/>
      <c r="W308" s="427"/>
      <c r="X308" s="427"/>
      <c r="Y308" s="427"/>
      <c r="Z308"/>
      <c r="AA308"/>
    </row>
    <row r="309" spans="2:27" ht="18.75" hidden="1" x14ac:dyDescent="0.3">
      <c r="B309"/>
      <c r="C309"/>
      <c r="D309"/>
      <c r="E309"/>
      <c r="F309"/>
      <c r="G309"/>
      <c r="H309"/>
      <c r="I309"/>
      <c r="J309"/>
      <c r="K309"/>
      <c r="L309" s="426"/>
      <c r="M309" s="427"/>
      <c r="N309" s="427"/>
      <c r="O309" s="427"/>
      <c r="P309" s="427"/>
      <c r="Q309" s="427"/>
      <c r="R309" s="427"/>
      <c r="S309" s="427"/>
      <c r="T309" s="427"/>
      <c r="U309" s="427"/>
      <c r="V309" s="427"/>
      <c r="W309" s="427"/>
      <c r="X309" s="427"/>
      <c r="Y309" s="427"/>
      <c r="Z309"/>
      <c r="AA309"/>
    </row>
    <row r="310" spans="2:27" ht="18.75" hidden="1" x14ac:dyDescent="0.3">
      <c r="B310"/>
      <c r="C310"/>
      <c r="D310"/>
      <c r="E310"/>
      <c r="F310"/>
      <c r="G310"/>
      <c r="H310"/>
      <c r="I310"/>
      <c r="J310"/>
      <c r="K310"/>
      <c r="L310" s="426"/>
      <c r="M310" s="427"/>
      <c r="N310" s="427"/>
      <c r="O310" s="427"/>
      <c r="P310" s="427"/>
      <c r="Q310" s="427"/>
      <c r="R310" s="427"/>
      <c r="S310" s="427"/>
      <c r="T310" s="427"/>
      <c r="U310" s="427"/>
      <c r="V310" s="427"/>
      <c r="W310" s="427"/>
      <c r="X310" s="427"/>
      <c r="Y310" s="427"/>
      <c r="Z310"/>
      <c r="AA310"/>
    </row>
    <row r="311" spans="2:27" ht="18.75" hidden="1" x14ac:dyDescent="0.3">
      <c r="B311"/>
      <c r="C311"/>
      <c r="D311"/>
      <c r="E311"/>
      <c r="F311"/>
      <c r="G311"/>
      <c r="H311"/>
      <c r="I311"/>
      <c r="J311"/>
      <c r="K311"/>
      <c r="L311" s="426"/>
      <c r="M311" s="427"/>
      <c r="N311" s="427"/>
      <c r="O311" s="427"/>
      <c r="P311" s="427"/>
      <c r="Q311" s="427"/>
      <c r="R311" s="427"/>
      <c r="S311" s="427"/>
      <c r="T311" s="427"/>
      <c r="U311" s="427"/>
      <c r="V311" s="427"/>
      <c r="W311" s="427"/>
      <c r="X311" s="427"/>
      <c r="Y311" s="427"/>
      <c r="Z311"/>
      <c r="AA311"/>
    </row>
    <row r="312" spans="2:27" ht="18.75" hidden="1" x14ac:dyDescent="0.3">
      <c r="B312"/>
      <c r="C312"/>
      <c r="D312"/>
      <c r="E312"/>
      <c r="F312"/>
      <c r="G312"/>
      <c r="H312"/>
      <c r="I312"/>
      <c r="J312"/>
      <c r="K312"/>
      <c r="L312" s="426"/>
      <c r="M312" s="427"/>
      <c r="N312" s="427"/>
      <c r="O312" s="427"/>
      <c r="P312" s="427"/>
      <c r="Q312" s="427"/>
      <c r="R312" s="427"/>
      <c r="S312" s="427"/>
      <c r="T312" s="427"/>
      <c r="U312" s="427"/>
      <c r="V312" s="427"/>
      <c r="W312" s="427"/>
      <c r="X312" s="427"/>
      <c r="Y312" s="427"/>
      <c r="Z312"/>
      <c r="AA312"/>
    </row>
    <row r="313" spans="2:27" ht="18.75" hidden="1" x14ac:dyDescent="0.3">
      <c r="B313"/>
      <c r="C313"/>
      <c r="D313"/>
      <c r="E313"/>
      <c r="F313"/>
      <c r="G313"/>
      <c r="H313"/>
      <c r="I313"/>
      <c r="J313"/>
      <c r="K313"/>
      <c r="L313" s="426"/>
      <c r="M313" s="427"/>
      <c r="N313" s="427"/>
      <c r="O313" s="427"/>
      <c r="P313" s="427"/>
      <c r="Q313" s="427"/>
      <c r="R313" s="427"/>
      <c r="S313" s="427"/>
      <c r="T313" s="427"/>
      <c r="U313" s="427"/>
      <c r="V313" s="427"/>
      <c r="W313" s="427"/>
      <c r="X313" s="427"/>
      <c r="Y313" s="427"/>
      <c r="Z313"/>
      <c r="AA313"/>
    </row>
    <row r="314" spans="2:27" ht="18.75" hidden="1" x14ac:dyDescent="0.3">
      <c r="B314"/>
      <c r="C314"/>
      <c r="D314"/>
      <c r="E314"/>
      <c r="F314"/>
      <c r="G314"/>
      <c r="H314"/>
      <c r="I314"/>
      <c r="J314"/>
      <c r="K314"/>
      <c r="L314" s="426"/>
      <c r="M314" s="427"/>
      <c r="N314" s="427"/>
      <c r="O314" s="427"/>
      <c r="P314" s="427"/>
      <c r="Q314" s="427"/>
      <c r="R314" s="427"/>
      <c r="S314" s="427"/>
      <c r="T314" s="427"/>
      <c r="U314" s="427"/>
      <c r="V314" s="427"/>
      <c r="W314" s="427"/>
      <c r="X314" s="427"/>
      <c r="Y314" s="427"/>
      <c r="Z314"/>
      <c r="AA314"/>
    </row>
    <row r="315" spans="2:27" ht="18.75" hidden="1" x14ac:dyDescent="0.3">
      <c r="B315"/>
      <c r="C315"/>
      <c r="D315"/>
      <c r="E315"/>
      <c r="F315"/>
      <c r="G315"/>
      <c r="H315"/>
      <c r="I315"/>
      <c r="J315"/>
      <c r="K315"/>
      <c r="L315" s="426"/>
      <c r="M315" s="427"/>
      <c r="N315" s="427"/>
      <c r="O315" s="427"/>
      <c r="P315" s="427"/>
      <c r="Q315" s="427"/>
      <c r="R315" s="427"/>
      <c r="S315" s="427"/>
      <c r="T315" s="427"/>
      <c r="U315" s="427"/>
      <c r="V315" s="427"/>
      <c r="W315" s="427"/>
      <c r="X315" s="427"/>
      <c r="Y315" s="427"/>
      <c r="Z315"/>
      <c r="AA315"/>
    </row>
    <row r="316" spans="2:27" ht="18.75" hidden="1" x14ac:dyDescent="0.3">
      <c r="B316"/>
      <c r="C316"/>
      <c r="D316"/>
      <c r="E316"/>
      <c r="F316"/>
      <c r="G316"/>
      <c r="H316"/>
      <c r="I316"/>
      <c r="J316"/>
      <c r="K316"/>
      <c r="L316" s="426"/>
      <c r="M316" s="427"/>
      <c r="N316" s="427"/>
      <c r="O316" s="427"/>
      <c r="P316" s="427"/>
      <c r="Q316" s="427"/>
      <c r="R316" s="427"/>
      <c r="S316" s="427"/>
      <c r="T316" s="427"/>
      <c r="U316" s="427"/>
      <c r="V316" s="427"/>
      <c r="W316" s="427"/>
      <c r="X316" s="427"/>
      <c r="Y316" s="427"/>
      <c r="Z316"/>
      <c r="AA316"/>
    </row>
    <row r="317" spans="2:27" ht="18.75" hidden="1" x14ac:dyDescent="0.3">
      <c r="B317"/>
      <c r="C317"/>
      <c r="D317"/>
      <c r="E317"/>
      <c r="F317"/>
      <c r="G317"/>
      <c r="H317"/>
      <c r="I317"/>
      <c r="J317"/>
      <c r="K317"/>
      <c r="L317" s="426"/>
      <c r="M317" s="427"/>
      <c r="N317" s="427"/>
      <c r="O317" s="427"/>
      <c r="P317" s="427"/>
      <c r="Q317" s="427"/>
      <c r="R317" s="427"/>
      <c r="S317" s="427"/>
      <c r="T317" s="427"/>
      <c r="U317" s="427"/>
      <c r="V317" s="427"/>
      <c r="W317" s="427"/>
      <c r="X317" s="427"/>
      <c r="Y317" s="427"/>
      <c r="Z317"/>
      <c r="AA317"/>
    </row>
    <row r="318" spans="2:27" ht="18.75" hidden="1" x14ac:dyDescent="0.3">
      <c r="B318"/>
      <c r="C318"/>
      <c r="D318"/>
      <c r="E318"/>
      <c r="F318"/>
      <c r="G318"/>
      <c r="H318"/>
      <c r="I318"/>
      <c r="J318"/>
      <c r="K318"/>
      <c r="L318" s="426"/>
      <c r="M318" s="427"/>
      <c r="N318" s="427"/>
      <c r="O318" s="427"/>
      <c r="P318" s="427"/>
      <c r="Q318" s="427"/>
      <c r="R318" s="427"/>
      <c r="S318" s="427"/>
      <c r="T318" s="427"/>
      <c r="U318" s="427"/>
      <c r="V318" s="427"/>
      <c r="W318" s="427"/>
      <c r="X318" s="427"/>
      <c r="Y318" s="427"/>
      <c r="Z318"/>
      <c r="AA318"/>
    </row>
    <row r="319" spans="2:27" ht="18.75" hidden="1" x14ac:dyDescent="0.3">
      <c r="B319"/>
      <c r="C319"/>
      <c r="D319"/>
      <c r="E319"/>
      <c r="F319"/>
      <c r="G319"/>
      <c r="H319"/>
      <c r="I319"/>
      <c r="J319"/>
      <c r="K319"/>
      <c r="L319" s="426"/>
      <c r="M319" s="427"/>
      <c r="N319" s="427"/>
      <c r="O319" s="427"/>
      <c r="P319" s="427"/>
      <c r="Q319" s="427"/>
      <c r="R319" s="427"/>
      <c r="S319" s="427"/>
      <c r="T319" s="427"/>
      <c r="U319" s="427"/>
      <c r="V319" s="427"/>
      <c r="W319" s="427"/>
      <c r="X319" s="427"/>
      <c r="Y319" s="427"/>
      <c r="Z319"/>
      <c r="AA319"/>
    </row>
    <row r="320" spans="2:27" ht="18.75" hidden="1" x14ac:dyDescent="0.3">
      <c r="B320"/>
      <c r="C320"/>
      <c r="D320"/>
      <c r="E320"/>
      <c r="F320"/>
      <c r="G320"/>
      <c r="H320"/>
      <c r="I320"/>
      <c r="J320"/>
      <c r="K320"/>
      <c r="L320" s="426"/>
      <c r="M320" s="427"/>
      <c r="N320" s="427"/>
      <c r="O320" s="427"/>
      <c r="P320" s="427"/>
      <c r="Q320" s="427"/>
      <c r="R320" s="427"/>
      <c r="S320" s="427"/>
      <c r="T320" s="427"/>
      <c r="U320" s="427"/>
      <c r="V320" s="427"/>
      <c r="W320" s="427"/>
      <c r="X320" s="427"/>
      <c r="Y320" s="427"/>
      <c r="Z320"/>
      <c r="AA320"/>
    </row>
    <row r="321" spans="2:27" ht="18.75" hidden="1" x14ac:dyDescent="0.3">
      <c r="B321"/>
      <c r="C321"/>
      <c r="D321"/>
      <c r="E321"/>
      <c r="F321"/>
      <c r="G321"/>
      <c r="H321"/>
      <c r="I321"/>
      <c r="J321"/>
      <c r="K321"/>
      <c r="L321" s="426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  <c r="Z321"/>
      <c r="AA321"/>
    </row>
    <row r="322" spans="2:27" ht="18.75" hidden="1" x14ac:dyDescent="0.3">
      <c r="B322"/>
      <c r="C322"/>
      <c r="D322"/>
      <c r="E322"/>
      <c r="F322"/>
      <c r="G322"/>
      <c r="H322"/>
      <c r="I322"/>
      <c r="J322"/>
      <c r="K322"/>
      <c r="L322" s="426"/>
      <c r="M322" s="427"/>
      <c r="N322" s="427"/>
      <c r="O322" s="427"/>
      <c r="P322" s="427"/>
      <c r="Q322" s="427"/>
      <c r="R322" s="427"/>
      <c r="S322" s="427"/>
      <c r="T322" s="427"/>
      <c r="U322" s="427"/>
      <c r="V322" s="427"/>
      <c r="W322" s="427"/>
      <c r="X322" s="427"/>
      <c r="Y322" s="427"/>
      <c r="Z322"/>
      <c r="AA322"/>
    </row>
    <row r="323" spans="2:27" ht="18.75" hidden="1" x14ac:dyDescent="0.3">
      <c r="B323"/>
      <c r="C323"/>
      <c r="D323"/>
      <c r="E323"/>
      <c r="F323"/>
      <c r="G323"/>
      <c r="H323"/>
      <c r="I323"/>
      <c r="J323"/>
      <c r="K323"/>
      <c r="L323" s="426"/>
      <c r="M323" s="427"/>
      <c r="N323" s="427"/>
      <c r="O323" s="427"/>
      <c r="P323" s="427"/>
      <c r="Q323" s="427"/>
      <c r="R323" s="427"/>
      <c r="S323" s="427"/>
      <c r="T323" s="427"/>
      <c r="U323" s="427"/>
      <c r="V323" s="427"/>
      <c r="W323" s="427"/>
      <c r="X323" s="427"/>
      <c r="Y323" s="427"/>
      <c r="Z323"/>
      <c r="AA323"/>
    </row>
    <row r="324" spans="2:27" ht="18.75" hidden="1" x14ac:dyDescent="0.3">
      <c r="B324"/>
      <c r="C324"/>
      <c r="D324"/>
      <c r="E324"/>
      <c r="F324"/>
      <c r="G324"/>
      <c r="H324"/>
      <c r="I324"/>
      <c r="J324"/>
      <c r="K324"/>
      <c r="L324" s="426"/>
      <c r="M324" s="427"/>
      <c r="N324" s="427"/>
      <c r="O324" s="427"/>
      <c r="P324" s="427"/>
      <c r="Q324" s="427"/>
      <c r="R324" s="427"/>
      <c r="S324" s="427"/>
      <c r="T324" s="427"/>
      <c r="U324" s="427"/>
      <c r="V324" s="427"/>
      <c r="W324" s="427"/>
      <c r="X324" s="427"/>
      <c r="Y324" s="427"/>
      <c r="Z324"/>
      <c r="AA324"/>
    </row>
    <row r="325" spans="2:27" ht="18.75" hidden="1" x14ac:dyDescent="0.3">
      <c r="B325"/>
      <c r="C325"/>
      <c r="D325"/>
      <c r="E325"/>
      <c r="F325"/>
      <c r="G325"/>
      <c r="H325"/>
      <c r="I325"/>
      <c r="J325"/>
      <c r="K325"/>
      <c r="L325" s="426"/>
      <c r="M325" s="427"/>
      <c r="N325" s="427"/>
      <c r="O325" s="427"/>
      <c r="P325" s="427"/>
      <c r="Q325" s="427"/>
      <c r="R325" s="427"/>
      <c r="S325" s="427"/>
      <c r="T325" s="427"/>
      <c r="U325" s="427"/>
      <c r="V325" s="427"/>
      <c r="W325" s="427"/>
      <c r="X325" s="427"/>
      <c r="Y325" s="427"/>
      <c r="Z325"/>
      <c r="AA325"/>
    </row>
    <row r="326" spans="2:27" ht="18.75" hidden="1" x14ac:dyDescent="0.3">
      <c r="B326"/>
      <c r="C326"/>
      <c r="D326"/>
      <c r="E326"/>
      <c r="F326"/>
      <c r="G326"/>
      <c r="H326"/>
      <c r="I326"/>
      <c r="J326"/>
      <c r="K326"/>
      <c r="L326" s="426"/>
      <c r="M326" s="427"/>
      <c r="N326" s="427"/>
      <c r="O326" s="427"/>
      <c r="P326" s="427"/>
      <c r="Q326" s="427"/>
      <c r="R326" s="427"/>
      <c r="S326" s="427"/>
      <c r="T326" s="427"/>
      <c r="U326" s="427"/>
      <c r="V326" s="427"/>
      <c r="W326" s="427"/>
      <c r="X326" s="427"/>
      <c r="Y326" s="427"/>
      <c r="Z326"/>
      <c r="AA326"/>
    </row>
    <row r="327" spans="2:27" ht="18.75" hidden="1" x14ac:dyDescent="0.3">
      <c r="B327"/>
      <c r="C327"/>
      <c r="D327"/>
      <c r="E327"/>
      <c r="F327"/>
      <c r="G327"/>
      <c r="H327"/>
      <c r="I327"/>
      <c r="J327"/>
      <c r="K327"/>
      <c r="L327" s="426"/>
      <c r="M327" s="427"/>
      <c r="N327" s="427"/>
      <c r="O327" s="427"/>
      <c r="P327" s="427"/>
      <c r="Q327" s="427"/>
      <c r="R327" s="427"/>
      <c r="S327" s="427"/>
      <c r="T327" s="427"/>
      <c r="U327" s="427"/>
      <c r="V327" s="427"/>
      <c r="W327" s="427"/>
      <c r="X327" s="427"/>
      <c r="Y327" s="427"/>
      <c r="Z327"/>
      <c r="AA327"/>
    </row>
    <row r="328" spans="2:27" ht="18.75" hidden="1" x14ac:dyDescent="0.3">
      <c r="B328"/>
      <c r="C328"/>
      <c r="D328"/>
      <c r="E328"/>
      <c r="F328"/>
      <c r="G328"/>
      <c r="H328"/>
      <c r="I328"/>
      <c r="J328"/>
      <c r="K328"/>
      <c r="L328" s="426"/>
      <c r="M328" s="427"/>
      <c r="N328" s="427"/>
      <c r="O328" s="427"/>
      <c r="P328" s="427"/>
      <c r="Q328" s="427"/>
      <c r="R328" s="427"/>
      <c r="S328" s="427"/>
      <c r="T328" s="427"/>
      <c r="U328" s="427"/>
      <c r="V328" s="427"/>
      <c r="W328" s="427"/>
      <c r="X328" s="427"/>
      <c r="Y328" s="427"/>
      <c r="Z328"/>
      <c r="AA328"/>
    </row>
    <row r="329" spans="2:27" ht="18.75" hidden="1" x14ac:dyDescent="0.3">
      <c r="B329"/>
      <c r="C329"/>
      <c r="D329"/>
      <c r="E329"/>
      <c r="F329"/>
      <c r="G329"/>
      <c r="H329"/>
      <c r="I329"/>
      <c r="J329"/>
      <c r="K329"/>
      <c r="L329" s="426"/>
      <c r="M329" s="427"/>
      <c r="N329" s="427"/>
      <c r="O329" s="427"/>
      <c r="P329" s="427"/>
      <c r="Q329" s="427"/>
      <c r="R329" s="427"/>
      <c r="S329" s="427"/>
      <c r="T329" s="427"/>
      <c r="U329" s="427"/>
      <c r="V329" s="427"/>
      <c r="W329" s="427"/>
      <c r="X329" s="427"/>
      <c r="Y329" s="427"/>
      <c r="Z329"/>
      <c r="AA329"/>
    </row>
    <row r="330" spans="2:27" ht="18.75" hidden="1" x14ac:dyDescent="0.3">
      <c r="B330"/>
      <c r="C330"/>
      <c r="D330"/>
      <c r="E330"/>
      <c r="F330"/>
      <c r="G330"/>
      <c r="H330"/>
      <c r="I330"/>
      <c r="J330"/>
      <c r="K330"/>
      <c r="L330" s="426"/>
      <c r="M330" s="427"/>
      <c r="N330" s="427"/>
      <c r="O330" s="427"/>
      <c r="P330" s="427"/>
      <c r="Q330" s="427"/>
      <c r="R330" s="427"/>
      <c r="S330" s="427"/>
      <c r="T330" s="427"/>
      <c r="U330" s="427"/>
      <c r="V330" s="427"/>
      <c r="W330" s="427"/>
      <c r="X330" s="427"/>
      <c r="Y330" s="427"/>
      <c r="Z330"/>
      <c r="AA330"/>
    </row>
    <row r="331" spans="2:27" ht="18.75" hidden="1" x14ac:dyDescent="0.3">
      <c r="B331"/>
      <c r="C331"/>
      <c r="D331"/>
      <c r="E331"/>
      <c r="F331"/>
      <c r="G331"/>
      <c r="H331"/>
      <c r="I331"/>
      <c r="J331"/>
      <c r="K331"/>
      <c r="L331" s="426"/>
      <c r="M331" s="427"/>
      <c r="N331" s="427"/>
      <c r="O331" s="427"/>
      <c r="P331" s="427"/>
      <c r="Q331" s="427"/>
      <c r="R331" s="427"/>
      <c r="S331" s="427"/>
      <c r="T331" s="427"/>
      <c r="U331" s="427"/>
      <c r="V331" s="427"/>
      <c r="W331" s="427"/>
      <c r="X331" s="427"/>
      <c r="Y331" s="427"/>
      <c r="Z331"/>
      <c r="AA331"/>
    </row>
    <row r="332" spans="2:27" ht="18.75" hidden="1" x14ac:dyDescent="0.3">
      <c r="B332"/>
      <c r="C332"/>
      <c r="D332"/>
      <c r="E332"/>
      <c r="F332"/>
      <c r="G332"/>
      <c r="H332"/>
      <c r="I332"/>
      <c r="J332"/>
      <c r="K332"/>
      <c r="L332" s="426"/>
      <c r="M332" s="427"/>
      <c r="N332" s="427"/>
      <c r="O332" s="427"/>
      <c r="P332" s="427"/>
      <c r="Q332" s="427"/>
      <c r="R332" s="427"/>
      <c r="S332" s="427"/>
      <c r="T332" s="427"/>
      <c r="U332" s="427"/>
      <c r="V332" s="427"/>
      <c r="W332" s="427"/>
      <c r="X332" s="427"/>
      <c r="Y332" s="427"/>
      <c r="Z332"/>
      <c r="AA332"/>
    </row>
    <row r="333" spans="2:27" ht="18.75" hidden="1" x14ac:dyDescent="0.3">
      <c r="B333"/>
      <c r="C333"/>
      <c r="D333"/>
      <c r="E333"/>
      <c r="F333"/>
      <c r="G333"/>
      <c r="H333"/>
      <c r="I333"/>
      <c r="J333"/>
      <c r="K333"/>
      <c r="L333" s="426"/>
      <c r="M333" s="427"/>
      <c r="N333" s="427"/>
      <c r="O333" s="427"/>
      <c r="P333" s="427"/>
      <c r="Q333" s="427"/>
      <c r="R333" s="427"/>
      <c r="S333" s="427"/>
      <c r="T333" s="427"/>
      <c r="U333" s="427"/>
      <c r="V333" s="427"/>
      <c r="W333" s="427"/>
      <c r="X333" s="427"/>
      <c r="Y333" s="427"/>
      <c r="Z333"/>
      <c r="AA333"/>
    </row>
    <row r="334" spans="2:27" ht="18.75" hidden="1" x14ac:dyDescent="0.3">
      <c r="B334"/>
      <c r="C334"/>
      <c r="D334"/>
      <c r="E334"/>
      <c r="F334"/>
      <c r="G334"/>
      <c r="H334"/>
      <c r="I334"/>
      <c r="J334"/>
      <c r="K334"/>
      <c r="L334" s="426"/>
      <c r="M334" s="427"/>
      <c r="N334" s="427"/>
      <c r="O334" s="427"/>
      <c r="P334" s="427"/>
      <c r="Q334" s="427"/>
      <c r="R334" s="427"/>
      <c r="S334" s="427"/>
      <c r="T334" s="427"/>
      <c r="U334" s="427"/>
      <c r="V334" s="427"/>
      <c r="W334" s="427"/>
      <c r="X334" s="427"/>
      <c r="Y334" s="427"/>
      <c r="Z334"/>
      <c r="AA334"/>
    </row>
    <row r="335" spans="2:27" ht="18.75" hidden="1" x14ac:dyDescent="0.3">
      <c r="B335"/>
      <c r="C335"/>
      <c r="D335"/>
      <c r="E335"/>
      <c r="F335"/>
      <c r="G335"/>
      <c r="H335"/>
      <c r="I335"/>
      <c r="J335"/>
      <c r="K335"/>
      <c r="L335" s="426"/>
      <c r="M335" s="427"/>
      <c r="N335" s="427"/>
      <c r="O335" s="427"/>
      <c r="P335" s="427"/>
      <c r="Q335" s="427"/>
      <c r="R335" s="427"/>
      <c r="S335" s="427"/>
      <c r="T335" s="427"/>
      <c r="U335" s="427"/>
      <c r="V335" s="427"/>
      <c r="W335" s="427"/>
      <c r="X335" s="427"/>
      <c r="Y335" s="427"/>
      <c r="Z335"/>
      <c r="AA335"/>
    </row>
    <row r="336" spans="2:27" ht="18.75" hidden="1" x14ac:dyDescent="0.3">
      <c r="B336"/>
      <c r="C336"/>
      <c r="D336"/>
      <c r="E336"/>
      <c r="F336"/>
      <c r="G336"/>
      <c r="H336"/>
      <c r="I336"/>
      <c r="J336"/>
      <c r="K336"/>
      <c r="L336" s="426"/>
      <c r="M336" s="427"/>
      <c r="N336" s="427"/>
      <c r="O336" s="427"/>
      <c r="P336" s="427"/>
      <c r="Q336" s="427"/>
      <c r="R336" s="427"/>
      <c r="S336" s="427"/>
      <c r="T336" s="427"/>
      <c r="U336" s="427"/>
      <c r="V336" s="427"/>
      <c r="W336" s="427"/>
      <c r="X336" s="427"/>
      <c r="Y336" s="427"/>
      <c r="Z336"/>
      <c r="AA336"/>
    </row>
    <row r="337" spans="2:27" ht="18.75" hidden="1" x14ac:dyDescent="0.3">
      <c r="B337"/>
      <c r="C337"/>
      <c r="D337"/>
      <c r="E337"/>
      <c r="F337"/>
      <c r="G337"/>
      <c r="H337"/>
      <c r="I337"/>
      <c r="J337"/>
      <c r="K337"/>
      <c r="L337" s="426"/>
      <c r="M337" s="427"/>
      <c r="N337" s="427"/>
      <c r="O337" s="427"/>
      <c r="P337" s="427"/>
      <c r="Q337" s="427"/>
      <c r="R337" s="427"/>
      <c r="S337" s="427"/>
      <c r="T337" s="427"/>
      <c r="U337" s="427"/>
      <c r="V337" s="427"/>
      <c r="W337" s="427"/>
      <c r="X337" s="427"/>
      <c r="Y337" s="427"/>
      <c r="Z337"/>
      <c r="AA337"/>
    </row>
    <row r="338" spans="2:27" ht="18.75" hidden="1" x14ac:dyDescent="0.3">
      <c r="B338"/>
      <c r="C338"/>
      <c r="D338"/>
      <c r="E338"/>
      <c r="F338"/>
      <c r="G338"/>
      <c r="H338"/>
      <c r="I338"/>
      <c r="J338"/>
      <c r="K338"/>
      <c r="L338" s="426"/>
      <c r="M338" s="427"/>
      <c r="N338" s="427"/>
      <c r="O338" s="427"/>
      <c r="P338" s="427"/>
      <c r="Q338" s="427"/>
      <c r="R338" s="427"/>
      <c r="S338" s="427"/>
      <c r="T338" s="427"/>
      <c r="U338" s="427"/>
      <c r="V338" s="427"/>
      <c r="W338" s="427"/>
      <c r="X338" s="427"/>
      <c r="Y338" s="427"/>
      <c r="Z338"/>
      <c r="AA338"/>
    </row>
    <row r="339" spans="2:27" ht="18.75" hidden="1" x14ac:dyDescent="0.3">
      <c r="B339"/>
      <c r="C339"/>
      <c r="D339"/>
      <c r="E339"/>
      <c r="F339"/>
      <c r="G339"/>
      <c r="H339"/>
      <c r="I339"/>
      <c r="J339"/>
      <c r="K339"/>
      <c r="L339" s="426"/>
      <c r="M339" s="427"/>
      <c r="N339" s="427"/>
      <c r="O339" s="427"/>
      <c r="P339" s="427"/>
      <c r="Q339" s="427"/>
      <c r="R339" s="427"/>
      <c r="S339" s="427"/>
      <c r="T339" s="427"/>
      <c r="U339" s="427"/>
      <c r="V339" s="427"/>
      <c r="W339" s="427"/>
      <c r="X339" s="427"/>
      <c r="Y339" s="427"/>
      <c r="Z339"/>
      <c r="AA339"/>
    </row>
    <row r="340" spans="2:27" ht="18.75" hidden="1" x14ac:dyDescent="0.3">
      <c r="B340"/>
      <c r="C340"/>
      <c r="D340"/>
      <c r="E340"/>
      <c r="F340"/>
      <c r="G340"/>
      <c r="H340"/>
      <c r="I340"/>
      <c r="J340"/>
      <c r="K340"/>
      <c r="L340" s="426"/>
      <c r="M340" s="427"/>
      <c r="N340" s="427"/>
      <c r="O340" s="427"/>
      <c r="P340" s="427"/>
      <c r="Q340" s="427"/>
      <c r="R340" s="427"/>
      <c r="S340" s="427"/>
      <c r="T340" s="427"/>
      <c r="U340" s="427"/>
      <c r="V340" s="427"/>
      <c r="W340" s="427"/>
      <c r="X340" s="427"/>
      <c r="Y340" s="427"/>
      <c r="Z340"/>
      <c r="AA340"/>
    </row>
    <row r="341" spans="2:27" ht="18.75" hidden="1" x14ac:dyDescent="0.3">
      <c r="B341"/>
      <c r="C341"/>
      <c r="D341"/>
      <c r="E341"/>
      <c r="F341"/>
      <c r="G341"/>
      <c r="H341"/>
      <c r="I341"/>
      <c r="J341"/>
      <c r="K341"/>
      <c r="L341" s="426"/>
      <c r="M341" s="427"/>
      <c r="N341" s="427"/>
      <c r="O341" s="427"/>
      <c r="P341" s="427"/>
      <c r="Q341" s="427"/>
      <c r="R341" s="427"/>
      <c r="S341" s="427"/>
      <c r="T341" s="427"/>
      <c r="U341" s="427"/>
      <c r="V341" s="427"/>
      <c r="W341" s="427"/>
      <c r="X341" s="427"/>
      <c r="Y341" s="427"/>
      <c r="Z341"/>
      <c r="AA341"/>
    </row>
    <row r="342" spans="2:27" ht="18.75" hidden="1" x14ac:dyDescent="0.3">
      <c r="B342"/>
      <c r="C342"/>
      <c r="D342"/>
      <c r="E342"/>
      <c r="F342"/>
      <c r="G342"/>
      <c r="H342"/>
      <c r="I342"/>
      <c r="J342"/>
      <c r="K342"/>
      <c r="L342" s="426"/>
      <c r="M342" s="427"/>
      <c r="N342" s="427"/>
      <c r="O342" s="427"/>
      <c r="P342" s="427"/>
      <c r="Q342" s="427"/>
      <c r="R342" s="427"/>
      <c r="S342" s="427"/>
      <c r="T342" s="427"/>
      <c r="U342" s="427"/>
      <c r="V342" s="427"/>
      <c r="W342" s="427"/>
      <c r="X342" s="427"/>
      <c r="Y342" s="427"/>
      <c r="Z342"/>
      <c r="AA342"/>
    </row>
    <row r="343" spans="2:27" ht="18.75" hidden="1" x14ac:dyDescent="0.3">
      <c r="B343"/>
      <c r="C343"/>
      <c r="D343"/>
      <c r="E343"/>
      <c r="F343"/>
      <c r="G343"/>
      <c r="H343"/>
      <c r="I343"/>
      <c r="J343"/>
      <c r="K343"/>
      <c r="L343" s="426"/>
      <c r="M343" s="427"/>
      <c r="N343" s="427"/>
      <c r="O343" s="427"/>
      <c r="P343" s="427"/>
      <c r="Q343" s="427"/>
      <c r="R343" s="427"/>
      <c r="S343" s="427"/>
      <c r="T343" s="427"/>
      <c r="U343" s="427"/>
      <c r="V343" s="427"/>
      <c r="W343" s="427"/>
      <c r="X343" s="427"/>
      <c r="Y343" s="427"/>
      <c r="Z343"/>
      <c r="AA343"/>
    </row>
    <row r="344" spans="2:27" ht="18.75" hidden="1" x14ac:dyDescent="0.3">
      <c r="B344"/>
      <c r="C344"/>
      <c r="D344"/>
      <c r="E344"/>
      <c r="F344"/>
      <c r="G344"/>
      <c r="H344"/>
      <c r="I344"/>
      <c r="J344"/>
      <c r="K344"/>
      <c r="L344" s="426"/>
      <c r="M344" s="427"/>
      <c r="N344" s="427"/>
      <c r="O344" s="427"/>
      <c r="P344" s="427"/>
      <c r="Q344" s="427"/>
      <c r="R344" s="427"/>
      <c r="S344" s="427"/>
      <c r="T344" s="427"/>
      <c r="U344" s="427"/>
      <c r="V344" s="427"/>
      <c r="W344" s="427"/>
      <c r="X344" s="427"/>
      <c r="Y344" s="427"/>
      <c r="Z344"/>
      <c r="AA344"/>
    </row>
    <row r="345" spans="2:27" ht="18.75" hidden="1" x14ac:dyDescent="0.3">
      <c r="B345"/>
      <c r="C345"/>
      <c r="D345"/>
      <c r="E345"/>
      <c r="F345"/>
      <c r="G345"/>
      <c r="H345"/>
      <c r="I345"/>
      <c r="J345"/>
      <c r="K345"/>
      <c r="L345" s="426"/>
      <c r="M345" s="427"/>
      <c r="N345" s="427"/>
      <c r="O345" s="427"/>
      <c r="P345" s="427"/>
      <c r="Q345" s="427"/>
      <c r="R345" s="427"/>
      <c r="S345" s="427"/>
      <c r="T345" s="427"/>
      <c r="U345" s="427"/>
      <c r="V345" s="427"/>
      <c r="W345" s="427"/>
      <c r="X345" s="427"/>
      <c r="Y345" s="427"/>
      <c r="Z345"/>
      <c r="AA345"/>
    </row>
    <row r="346" spans="2:27" ht="18.75" hidden="1" x14ac:dyDescent="0.3">
      <c r="B346"/>
      <c r="C346"/>
      <c r="D346"/>
      <c r="E346"/>
      <c r="F346"/>
      <c r="G346"/>
      <c r="H346"/>
      <c r="I346"/>
      <c r="J346"/>
      <c r="K346"/>
      <c r="L346" s="426"/>
      <c r="M346" s="427"/>
      <c r="N346" s="427"/>
      <c r="O346" s="427"/>
      <c r="P346" s="427"/>
      <c r="Q346" s="427"/>
      <c r="R346" s="427"/>
      <c r="S346" s="427"/>
      <c r="T346" s="427"/>
      <c r="U346" s="427"/>
      <c r="V346" s="427"/>
      <c r="W346" s="427"/>
      <c r="X346" s="427"/>
      <c r="Y346" s="427"/>
      <c r="Z346"/>
      <c r="AA346"/>
    </row>
    <row r="347" spans="2:27" ht="18.75" hidden="1" x14ac:dyDescent="0.3">
      <c r="B347"/>
      <c r="C347"/>
      <c r="D347"/>
      <c r="E347"/>
      <c r="F347"/>
      <c r="G347"/>
      <c r="H347"/>
      <c r="I347"/>
      <c r="J347"/>
      <c r="K347"/>
      <c r="L347" s="426"/>
      <c r="M347" s="427"/>
      <c r="N347" s="427"/>
      <c r="O347" s="427"/>
      <c r="P347" s="427"/>
      <c r="Q347" s="427"/>
      <c r="R347" s="427"/>
      <c r="S347" s="427"/>
      <c r="T347" s="427"/>
      <c r="U347" s="427"/>
      <c r="V347" s="427"/>
      <c r="W347" s="427"/>
      <c r="X347" s="427"/>
      <c r="Y347" s="427"/>
      <c r="Z347"/>
      <c r="AA347"/>
    </row>
    <row r="348" spans="2:27" ht="18.75" hidden="1" x14ac:dyDescent="0.3">
      <c r="B348"/>
      <c r="C348"/>
      <c r="D348"/>
      <c r="E348"/>
      <c r="F348"/>
      <c r="G348"/>
      <c r="H348"/>
      <c r="I348"/>
      <c r="J348"/>
      <c r="K348"/>
      <c r="L348" s="426"/>
      <c r="M348" s="427"/>
      <c r="N348" s="427"/>
      <c r="O348" s="427"/>
      <c r="P348" s="427"/>
      <c r="Q348" s="427"/>
      <c r="R348" s="427"/>
      <c r="S348" s="427"/>
      <c r="T348" s="427"/>
      <c r="U348" s="427"/>
      <c r="V348" s="427"/>
      <c r="W348" s="427"/>
      <c r="X348" s="427"/>
      <c r="Y348" s="427"/>
      <c r="Z348"/>
      <c r="AA348"/>
    </row>
    <row r="349" spans="2:27" ht="18.75" hidden="1" x14ac:dyDescent="0.3">
      <c r="B349"/>
      <c r="C349"/>
      <c r="D349"/>
      <c r="E349"/>
      <c r="F349"/>
      <c r="G349"/>
      <c r="H349"/>
      <c r="I349"/>
      <c r="J349"/>
      <c r="K349"/>
      <c r="L349" s="426"/>
      <c r="M349" s="427"/>
      <c r="N349" s="427"/>
      <c r="O349" s="427"/>
      <c r="P349" s="427"/>
      <c r="Q349" s="427"/>
      <c r="R349" s="427"/>
      <c r="S349" s="427"/>
      <c r="T349" s="427"/>
      <c r="U349" s="427"/>
      <c r="V349" s="427"/>
      <c r="W349" s="427"/>
      <c r="X349" s="427"/>
      <c r="Y349" s="427"/>
      <c r="Z349"/>
      <c r="AA349"/>
    </row>
    <row r="350" spans="2:27" ht="18.75" hidden="1" x14ac:dyDescent="0.3">
      <c r="B350"/>
      <c r="C350"/>
      <c r="D350"/>
      <c r="E350"/>
      <c r="F350"/>
      <c r="G350"/>
      <c r="H350"/>
      <c r="I350"/>
      <c r="J350"/>
      <c r="K350"/>
      <c r="L350" s="426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/>
      <c r="AA350"/>
    </row>
    <row r="351" spans="2:27" ht="18.75" hidden="1" x14ac:dyDescent="0.3">
      <c r="B351"/>
      <c r="C351"/>
      <c r="D351"/>
      <c r="E351"/>
      <c r="F351"/>
      <c r="G351"/>
      <c r="H351"/>
      <c r="I351"/>
      <c r="J351"/>
      <c r="K351"/>
      <c r="L351" s="426"/>
      <c r="M351" s="427"/>
      <c r="N351" s="427"/>
      <c r="O351" s="427"/>
      <c r="P351" s="427"/>
      <c r="Q351" s="427"/>
      <c r="R351" s="427"/>
      <c r="S351" s="427"/>
      <c r="T351" s="427"/>
      <c r="U351" s="427"/>
      <c r="V351" s="427"/>
      <c r="W351" s="427"/>
      <c r="X351" s="427"/>
      <c r="Y351" s="427"/>
      <c r="Z351"/>
      <c r="AA351"/>
    </row>
    <row r="352" spans="2:27" ht="18.75" hidden="1" x14ac:dyDescent="0.3">
      <c r="B352"/>
      <c r="C352"/>
      <c r="D352"/>
      <c r="E352"/>
      <c r="F352"/>
      <c r="G352"/>
      <c r="H352"/>
      <c r="I352"/>
      <c r="J352"/>
      <c r="K352"/>
      <c r="L352" s="426"/>
      <c r="M352" s="427"/>
      <c r="N352" s="427"/>
      <c r="O352" s="427"/>
      <c r="P352" s="427"/>
      <c r="Q352" s="427"/>
      <c r="R352" s="427"/>
      <c r="S352" s="427"/>
      <c r="T352" s="427"/>
      <c r="U352" s="427"/>
      <c r="V352" s="427"/>
      <c r="W352" s="427"/>
      <c r="X352" s="427"/>
      <c r="Y352" s="427"/>
      <c r="Z352"/>
      <c r="AA352"/>
    </row>
    <row r="353" spans="2:27" ht="18.75" hidden="1" x14ac:dyDescent="0.3">
      <c r="B353"/>
      <c r="C353"/>
      <c r="D353"/>
      <c r="E353"/>
      <c r="F353"/>
      <c r="G353"/>
      <c r="H353"/>
      <c r="I353"/>
      <c r="J353"/>
      <c r="K353"/>
      <c r="L353" s="426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/>
      <c r="AA353"/>
    </row>
    <row r="354" spans="2:27" ht="18.75" hidden="1" x14ac:dyDescent="0.3">
      <c r="B354"/>
      <c r="C354"/>
      <c r="D354"/>
      <c r="E354"/>
      <c r="F354"/>
      <c r="G354"/>
      <c r="H354"/>
      <c r="I354"/>
      <c r="J354"/>
      <c r="K354"/>
      <c r="L354" s="426"/>
      <c r="M354" s="427"/>
      <c r="N354" s="427"/>
      <c r="O354" s="427"/>
      <c r="P354" s="427"/>
      <c r="Q354" s="427"/>
      <c r="R354" s="427"/>
      <c r="S354" s="427"/>
      <c r="T354" s="427"/>
      <c r="U354" s="427"/>
      <c r="V354" s="427"/>
      <c r="W354" s="427"/>
      <c r="X354" s="427"/>
      <c r="Y354" s="427"/>
      <c r="Z354"/>
      <c r="AA354"/>
    </row>
    <row r="355" spans="2:27" ht="18.75" hidden="1" x14ac:dyDescent="0.3">
      <c r="B355"/>
      <c r="C355"/>
      <c r="D355"/>
      <c r="E355"/>
      <c r="F355"/>
      <c r="G355"/>
      <c r="H355"/>
      <c r="I355"/>
      <c r="J355"/>
      <c r="K355"/>
      <c r="L355" s="426"/>
      <c r="M355" s="427"/>
      <c r="N355" s="427"/>
      <c r="O355" s="427"/>
      <c r="P355" s="427"/>
      <c r="Q355" s="427"/>
      <c r="R355" s="427"/>
      <c r="S355" s="427"/>
      <c r="T355" s="427"/>
      <c r="U355" s="427"/>
      <c r="V355" s="427"/>
      <c r="W355" s="427"/>
      <c r="X355" s="427"/>
      <c r="Y355" s="427"/>
      <c r="Z355"/>
      <c r="AA355"/>
    </row>
    <row r="356" spans="2:27" ht="18.75" hidden="1" x14ac:dyDescent="0.3">
      <c r="B356"/>
      <c r="C356"/>
      <c r="D356"/>
      <c r="E356"/>
      <c r="F356"/>
      <c r="G356"/>
      <c r="H356"/>
      <c r="I356"/>
      <c r="J356"/>
      <c r="K356"/>
      <c r="L356" s="426"/>
      <c r="M356" s="427"/>
      <c r="N356" s="427"/>
      <c r="O356" s="427"/>
      <c r="P356" s="427"/>
      <c r="Q356" s="427"/>
      <c r="R356" s="427"/>
      <c r="S356" s="427"/>
      <c r="T356" s="427"/>
      <c r="U356" s="427"/>
      <c r="V356" s="427"/>
      <c r="W356" s="427"/>
      <c r="X356" s="427"/>
      <c r="Y356" s="427"/>
      <c r="Z356"/>
      <c r="AA356"/>
    </row>
    <row r="357" spans="2:27" ht="18.75" hidden="1" x14ac:dyDescent="0.3">
      <c r="B357"/>
      <c r="C357"/>
      <c r="D357"/>
      <c r="E357"/>
      <c r="F357"/>
      <c r="G357"/>
      <c r="H357"/>
      <c r="I357"/>
      <c r="J357"/>
      <c r="K357"/>
      <c r="L357" s="426"/>
      <c r="M357" s="427"/>
      <c r="N357" s="427"/>
      <c r="O357" s="427"/>
      <c r="P357" s="427"/>
      <c r="Q357" s="427"/>
      <c r="R357" s="427"/>
      <c r="S357" s="427"/>
      <c r="T357" s="427"/>
      <c r="U357" s="427"/>
      <c r="V357" s="427"/>
      <c r="W357" s="427"/>
      <c r="X357" s="427"/>
      <c r="Y357" s="427"/>
      <c r="Z357"/>
      <c r="AA357"/>
    </row>
    <row r="358" spans="2:27" ht="18.75" hidden="1" x14ac:dyDescent="0.3">
      <c r="B358"/>
      <c r="C358"/>
      <c r="D358"/>
      <c r="E358"/>
      <c r="F358"/>
      <c r="G358"/>
      <c r="H358"/>
      <c r="I358"/>
      <c r="J358"/>
      <c r="K358"/>
      <c r="L358" s="426"/>
      <c r="M358" s="427"/>
      <c r="N358" s="427"/>
      <c r="O358" s="427"/>
      <c r="P358" s="427"/>
      <c r="Q358" s="427"/>
      <c r="R358" s="427"/>
      <c r="S358" s="427"/>
      <c r="T358" s="427"/>
      <c r="U358" s="427"/>
      <c r="V358" s="427"/>
      <c r="W358" s="427"/>
      <c r="X358" s="427"/>
      <c r="Y358" s="427"/>
      <c r="Z358"/>
      <c r="AA358"/>
    </row>
    <row r="359" spans="2:27" ht="18.75" hidden="1" x14ac:dyDescent="0.3">
      <c r="B359"/>
      <c r="C359"/>
      <c r="D359"/>
      <c r="E359"/>
      <c r="F359"/>
      <c r="G359"/>
      <c r="H359"/>
      <c r="I359"/>
      <c r="J359"/>
      <c r="K359"/>
      <c r="L359" s="426"/>
      <c r="M359" s="427"/>
      <c r="N359" s="427"/>
      <c r="O359" s="427"/>
      <c r="P359" s="427"/>
      <c r="Q359" s="427"/>
      <c r="R359" s="427"/>
      <c r="S359" s="427"/>
      <c r="T359" s="427"/>
      <c r="U359" s="427"/>
      <c r="V359" s="427"/>
      <c r="W359" s="427"/>
      <c r="X359" s="427"/>
      <c r="Y359" s="427"/>
      <c r="Z359"/>
      <c r="AA359"/>
    </row>
    <row r="360" spans="2:27" ht="18.75" hidden="1" x14ac:dyDescent="0.3">
      <c r="B360"/>
      <c r="C360"/>
      <c r="D360"/>
      <c r="E360"/>
      <c r="F360"/>
      <c r="G360"/>
      <c r="H360"/>
      <c r="I360"/>
      <c r="J360"/>
      <c r="K360"/>
      <c r="L360" s="426"/>
      <c r="M360" s="427"/>
      <c r="N360" s="427"/>
      <c r="O360" s="427"/>
      <c r="P360" s="427"/>
      <c r="Q360" s="427"/>
      <c r="R360" s="427"/>
      <c r="S360" s="427"/>
      <c r="T360" s="427"/>
      <c r="U360" s="427"/>
      <c r="V360" s="427"/>
      <c r="W360" s="427"/>
      <c r="X360" s="427"/>
      <c r="Y360" s="427"/>
      <c r="Z360"/>
      <c r="AA360"/>
    </row>
    <row r="361" spans="2:27" ht="18.75" hidden="1" x14ac:dyDescent="0.3">
      <c r="B361"/>
      <c r="C361"/>
      <c r="D361"/>
      <c r="E361"/>
      <c r="F361"/>
      <c r="G361"/>
      <c r="H361"/>
      <c r="I361"/>
      <c r="J361"/>
      <c r="K361"/>
      <c r="L361" s="426"/>
      <c r="M361" s="427"/>
      <c r="N361" s="427"/>
      <c r="O361" s="427"/>
      <c r="P361" s="427"/>
      <c r="Q361" s="427"/>
      <c r="R361" s="427"/>
      <c r="S361" s="427"/>
      <c r="T361" s="427"/>
      <c r="U361" s="427"/>
      <c r="V361" s="427"/>
      <c r="W361" s="427"/>
      <c r="X361" s="427"/>
      <c r="Y361" s="427"/>
      <c r="Z361"/>
      <c r="AA361"/>
    </row>
    <row r="362" spans="2:27" ht="18.75" hidden="1" x14ac:dyDescent="0.3">
      <c r="B362"/>
      <c r="C362"/>
      <c r="D362"/>
      <c r="E362"/>
      <c r="F362"/>
      <c r="G362"/>
      <c r="H362"/>
      <c r="I362"/>
      <c r="J362"/>
      <c r="K362"/>
      <c r="L362" s="426"/>
      <c r="M362" s="427"/>
      <c r="N362" s="427"/>
      <c r="O362" s="427"/>
      <c r="P362" s="427"/>
      <c r="Q362" s="427"/>
      <c r="R362" s="427"/>
      <c r="S362" s="427"/>
      <c r="T362" s="427"/>
      <c r="U362" s="427"/>
      <c r="V362" s="427"/>
      <c r="W362" s="427"/>
      <c r="X362" s="427"/>
      <c r="Y362" s="427"/>
      <c r="Z362"/>
      <c r="AA362"/>
    </row>
    <row r="363" spans="2:27" ht="18.75" hidden="1" x14ac:dyDescent="0.3">
      <c r="B363"/>
      <c r="C363"/>
      <c r="D363"/>
      <c r="E363"/>
      <c r="F363"/>
      <c r="G363"/>
      <c r="H363"/>
      <c r="I363"/>
      <c r="J363"/>
      <c r="K363"/>
      <c r="L363" s="426"/>
      <c r="M363" s="427"/>
      <c r="N363" s="427"/>
      <c r="O363" s="427"/>
      <c r="P363" s="427"/>
      <c r="Q363" s="427"/>
      <c r="R363" s="427"/>
      <c r="S363" s="427"/>
      <c r="T363" s="427"/>
      <c r="U363" s="427"/>
      <c r="V363" s="427"/>
      <c r="W363" s="427"/>
      <c r="X363" s="427"/>
      <c r="Y363" s="427"/>
      <c r="Z363"/>
      <c r="AA363"/>
    </row>
    <row r="364" spans="2:27" ht="18.75" hidden="1" x14ac:dyDescent="0.3">
      <c r="B364"/>
      <c r="C364"/>
      <c r="D364"/>
      <c r="E364"/>
      <c r="F364"/>
      <c r="G364"/>
      <c r="H364"/>
      <c r="I364"/>
      <c r="J364"/>
      <c r="K364"/>
      <c r="L364" s="426"/>
      <c r="M364" s="427"/>
      <c r="N364" s="427"/>
      <c r="O364" s="427"/>
      <c r="P364" s="427"/>
      <c r="Q364" s="427"/>
      <c r="R364" s="427"/>
      <c r="S364" s="427"/>
      <c r="T364" s="427"/>
      <c r="U364" s="427"/>
      <c r="V364" s="427"/>
      <c r="W364" s="427"/>
      <c r="X364" s="427"/>
      <c r="Y364" s="427"/>
      <c r="Z364"/>
      <c r="AA364"/>
    </row>
    <row r="365" spans="2:27" ht="18.75" hidden="1" x14ac:dyDescent="0.3">
      <c r="B365"/>
      <c r="C365"/>
      <c r="D365"/>
      <c r="E365"/>
      <c r="F365"/>
      <c r="G365"/>
      <c r="H365"/>
      <c r="I365"/>
      <c r="J365"/>
      <c r="K365"/>
      <c r="L365" s="426"/>
      <c r="M365" s="427"/>
      <c r="N365" s="427"/>
      <c r="O365" s="427"/>
      <c r="P365" s="427"/>
      <c r="Q365" s="427"/>
      <c r="R365" s="427"/>
      <c r="S365" s="427"/>
      <c r="T365" s="427"/>
      <c r="U365" s="427"/>
      <c r="V365" s="427"/>
      <c r="W365" s="427"/>
      <c r="X365" s="427"/>
      <c r="Y365" s="427"/>
      <c r="Z365"/>
      <c r="AA365"/>
    </row>
    <row r="366" spans="2:27" ht="18.75" hidden="1" x14ac:dyDescent="0.3">
      <c r="B366"/>
      <c r="C366"/>
      <c r="D366"/>
      <c r="E366"/>
      <c r="F366"/>
      <c r="G366"/>
      <c r="H366"/>
      <c r="I366"/>
      <c r="J366"/>
      <c r="K366"/>
      <c r="L366" s="426"/>
      <c r="M366" s="427"/>
      <c r="N366" s="427"/>
      <c r="O366" s="427"/>
      <c r="P366" s="427"/>
      <c r="Q366" s="427"/>
      <c r="R366" s="427"/>
      <c r="S366" s="427"/>
      <c r="T366" s="427"/>
      <c r="U366" s="427"/>
      <c r="V366" s="427"/>
      <c r="W366" s="427"/>
      <c r="X366" s="427"/>
      <c r="Y366" s="427"/>
      <c r="Z366"/>
      <c r="AA366"/>
    </row>
    <row r="367" spans="2:27" ht="18.75" hidden="1" x14ac:dyDescent="0.3">
      <c r="B367"/>
      <c r="C367"/>
      <c r="D367"/>
      <c r="E367"/>
      <c r="F367"/>
      <c r="G367"/>
      <c r="H367"/>
      <c r="I367"/>
      <c r="J367"/>
      <c r="K367"/>
      <c r="L367" s="426"/>
      <c r="M367" s="427"/>
      <c r="N367" s="427"/>
      <c r="O367" s="427"/>
      <c r="P367" s="427"/>
      <c r="Q367" s="427"/>
      <c r="R367" s="427"/>
      <c r="S367" s="427"/>
      <c r="T367" s="427"/>
      <c r="U367" s="427"/>
      <c r="V367" s="427"/>
      <c r="W367" s="427"/>
      <c r="X367" s="427"/>
      <c r="Y367" s="427"/>
      <c r="Z367"/>
      <c r="AA367"/>
    </row>
    <row r="368" spans="2:27" ht="18.75" hidden="1" x14ac:dyDescent="0.3">
      <c r="B368"/>
      <c r="C368"/>
      <c r="D368"/>
      <c r="E368"/>
      <c r="F368"/>
      <c r="G368"/>
      <c r="H368"/>
      <c r="I368"/>
      <c r="J368"/>
      <c r="K368"/>
      <c r="L368" s="426"/>
      <c r="M368" s="427"/>
      <c r="N368" s="427"/>
      <c r="O368" s="427"/>
      <c r="P368" s="427"/>
      <c r="Q368" s="427"/>
      <c r="R368" s="427"/>
      <c r="S368" s="427"/>
      <c r="T368" s="427"/>
      <c r="U368" s="427"/>
      <c r="V368" s="427"/>
      <c r="W368" s="427"/>
      <c r="X368" s="427"/>
      <c r="Y368" s="427"/>
      <c r="Z368"/>
      <c r="AA368"/>
    </row>
    <row r="369" spans="2:27" ht="18.75" hidden="1" x14ac:dyDescent="0.3">
      <c r="B369"/>
      <c r="C369"/>
      <c r="D369"/>
      <c r="E369"/>
      <c r="F369"/>
      <c r="G369"/>
      <c r="H369"/>
      <c r="I369"/>
      <c r="J369"/>
      <c r="K369"/>
      <c r="L369" s="426"/>
      <c r="M369" s="427"/>
      <c r="N369" s="427"/>
      <c r="O369" s="427"/>
      <c r="P369" s="427"/>
      <c r="Q369" s="427"/>
      <c r="R369" s="427"/>
      <c r="S369" s="427"/>
      <c r="T369" s="427"/>
      <c r="U369" s="427"/>
      <c r="V369" s="427"/>
      <c r="W369" s="427"/>
      <c r="X369" s="427"/>
      <c r="Y369" s="427"/>
      <c r="Z369"/>
      <c r="AA369"/>
    </row>
    <row r="370" spans="2:27" ht="18.75" hidden="1" x14ac:dyDescent="0.3">
      <c r="B370"/>
      <c r="C370"/>
      <c r="D370"/>
      <c r="E370"/>
      <c r="F370"/>
      <c r="G370"/>
      <c r="H370"/>
      <c r="I370"/>
      <c r="J370"/>
      <c r="K370"/>
      <c r="L370" s="426"/>
      <c r="M370" s="427"/>
      <c r="N370" s="427"/>
      <c r="O370" s="427"/>
      <c r="P370" s="427"/>
      <c r="Q370" s="427"/>
      <c r="R370" s="427"/>
      <c r="S370" s="427"/>
      <c r="T370" s="427"/>
      <c r="U370" s="427"/>
      <c r="V370" s="427"/>
      <c r="W370" s="427"/>
      <c r="X370" s="427"/>
      <c r="Y370" s="427"/>
      <c r="Z370"/>
      <c r="AA370"/>
    </row>
    <row r="371" spans="2:27" ht="18.75" hidden="1" x14ac:dyDescent="0.3">
      <c r="B371"/>
      <c r="C371"/>
      <c r="D371"/>
      <c r="E371"/>
      <c r="F371"/>
      <c r="G371"/>
      <c r="H371"/>
      <c r="I371"/>
      <c r="J371"/>
      <c r="K371"/>
      <c r="L371" s="426"/>
      <c r="M371" s="427"/>
      <c r="N371" s="427"/>
      <c r="O371" s="427"/>
      <c r="P371" s="427"/>
      <c r="Q371" s="427"/>
      <c r="R371" s="427"/>
      <c r="S371" s="427"/>
      <c r="T371" s="427"/>
      <c r="U371" s="427"/>
      <c r="V371" s="427"/>
      <c r="W371" s="427"/>
      <c r="X371" s="427"/>
      <c r="Y371" s="427"/>
      <c r="Z371"/>
      <c r="AA371"/>
    </row>
    <row r="372" spans="2:27" ht="18.75" hidden="1" x14ac:dyDescent="0.3">
      <c r="B372"/>
      <c r="C372"/>
      <c r="D372"/>
      <c r="E372"/>
      <c r="F372"/>
      <c r="G372"/>
      <c r="H372"/>
      <c r="I372"/>
      <c r="J372"/>
      <c r="K372"/>
      <c r="L372" s="426"/>
      <c r="M372" s="427"/>
      <c r="N372" s="427"/>
      <c r="O372" s="427"/>
      <c r="P372" s="427"/>
      <c r="Q372" s="427"/>
      <c r="R372" s="427"/>
      <c r="S372" s="427"/>
      <c r="T372" s="427"/>
      <c r="U372" s="427"/>
      <c r="V372" s="427"/>
      <c r="W372" s="427"/>
      <c r="X372" s="427"/>
      <c r="Y372" s="427"/>
      <c r="Z372"/>
      <c r="AA372"/>
    </row>
    <row r="373" spans="2:27" ht="18.75" hidden="1" x14ac:dyDescent="0.3">
      <c r="B373"/>
      <c r="C373"/>
      <c r="D373"/>
      <c r="E373"/>
      <c r="F373"/>
      <c r="G373"/>
      <c r="H373"/>
      <c r="I373"/>
      <c r="J373"/>
      <c r="K373"/>
      <c r="L373" s="426"/>
      <c r="M373" s="427"/>
      <c r="N373" s="427"/>
      <c r="O373" s="427"/>
      <c r="P373" s="427"/>
      <c r="Q373" s="427"/>
      <c r="R373" s="427"/>
      <c r="S373" s="427"/>
      <c r="T373" s="427"/>
      <c r="U373" s="427"/>
      <c r="V373" s="427"/>
      <c r="W373" s="427"/>
      <c r="X373" s="427"/>
      <c r="Y373" s="427"/>
      <c r="Z373"/>
      <c r="AA373"/>
    </row>
    <row r="374" spans="2:27" ht="18.75" hidden="1" x14ac:dyDescent="0.3">
      <c r="B374"/>
      <c r="C374"/>
      <c r="D374"/>
      <c r="E374"/>
      <c r="F374"/>
      <c r="G374"/>
      <c r="H374"/>
      <c r="I374"/>
      <c r="J374"/>
      <c r="K374"/>
      <c r="L374" s="426"/>
      <c r="M374" s="427"/>
      <c r="N374" s="427"/>
      <c r="O374" s="427"/>
      <c r="P374" s="427"/>
      <c r="Q374" s="427"/>
      <c r="R374" s="427"/>
      <c r="S374" s="427"/>
      <c r="T374" s="427"/>
      <c r="U374" s="427"/>
      <c r="V374" s="427"/>
      <c r="W374" s="427"/>
      <c r="X374" s="427"/>
      <c r="Y374" s="427"/>
      <c r="Z374"/>
      <c r="AA374"/>
    </row>
    <row r="375" spans="2:27" ht="18.75" hidden="1" x14ac:dyDescent="0.3">
      <c r="B375"/>
      <c r="C375"/>
      <c r="D375"/>
      <c r="E375"/>
      <c r="F375"/>
      <c r="G375"/>
      <c r="H375"/>
      <c r="I375"/>
      <c r="J375"/>
      <c r="K375"/>
      <c r="L375" s="426"/>
      <c r="M375" s="427"/>
      <c r="N375" s="427"/>
      <c r="O375" s="427"/>
      <c r="P375" s="427"/>
      <c r="Q375" s="427"/>
      <c r="R375" s="427"/>
      <c r="S375" s="427"/>
      <c r="T375" s="427"/>
      <c r="U375" s="427"/>
      <c r="V375" s="427"/>
      <c r="W375" s="427"/>
      <c r="X375" s="427"/>
      <c r="Y375" s="427"/>
      <c r="Z375"/>
      <c r="AA375"/>
    </row>
    <row r="376" spans="2:27" ht="18.75" hidden="1" x14ac:dyDescent="0.3">
      <c r="B376"/>
      <c r="C376"/>
      <c r="D376"/>
      <c r="E376"/>
      <c r="F376"/>
      <c r="G376"/>
      <c r="H376"/>
      <c r="I376"/>
      <c r="J376"/>
      <c r="K376"/>
      <c r="L376" s="426"/>
      <c r="M376" s="427"/>
      <c r="N376" s="427"/>
      <c r="O376" s="427"/>
      <c r="P376" s="427"/>
      <c r="Q376" s="427"/>
      <c r="R376" s="427"/>
      <c r="S376" s="427"/>
      <c r="T376" s="427"/>
      <c r="U376" s="427"/>
      <c r="V376" s="427"/>
      <c r="W376" s="427"/>
      <c r="X376" s="427"/>
      <c r="Y376" s="427"/>
      <c r="Z376"/>
      <c r="AA376"/>
    </row>
    <row r="377" spans="2:27" ht="18.75" hidden="1" x14ac:dyDescent="0.3">
      <c r="B377"/>
      <c r="C377"/>
      <c r="D377"/>
      <c r="E377"/>
      <c r="F377"/>
      <c r="G377"/>
      <c r="H377"/>
      <c r="I377"/>
      <c r="J377"/>
      <c r="K377"/>
      <c r="L377" s="426"/>
      <c r="M377" s="427"/>
      <c r="N377" s="427"/>
      <c r="O377" s="427"/>
      <c r="P377" s="427"/>
      <c r="Q377" s="427"/>
      <c r="R377" s="427"/>
      <c r="S377" s="427"/>
      <c r="T377" s="427"/>
      <c r="U377" s="427"/>
      <c r="V377" s="427"/>
      <c r="W377" s="427"/>
      <c r="X377" s="427"/>
      <c r="Y377" s="427"/>
      <c r="Z377"/>
      <c r="AA377"/>
    </row>
    <row r="378" spans="2:27" ht="18.75" hidden="1" x14ac:dyDescent="0.3">
      <c r="B378"/>
      <c r="C378"/>
      <c r="D378"/>
      <c r="E378"/>
      <c r="F378"/>
      <c r="G378"/>
      <c r="H378"/>
      <c r="I378"/>
      <c r="J378"/>
      <c r="K378"/>
      <c r="L378" s="426"/>
      <c r="M378" s="427"/>
      <c r="N378" s="427"/>
      <c r="O378" s="427"/>
      <c r="P378" s="427"/>
      <c r="Q378" s="427"/>
      <c r="R378" s="427"/>
      <c r="S378" s="427"/>
      <c r="T378" s="427"/>
      <c r="U378" s="427"/>
      <c r="V378" s="427"/>
      <c r="W378" s="427"/>
      <c r="X378" s="427"/>
      <c r="Y378" s="427"/>
      <c r="Z378"/>
      <c r="AA378"/>
    </row>
    <row r="379" spans="2:27" ht="18.75" hidden="1" x14ac:dyDescent="0.3">
      <c r="B379"/>
      <c r="C379"/>
      <c r="D379"/>
      <c r="E379"/>
      <c r="F379"/>
      <c r="G379"/>
      <c r="H379"/>
      <c r="I379"/>
      <c r="J379"/>
      <c r="K379"/>
      <c r="L379" s="426"/>
      <c r="M379" s="427"/>
      <c r="N379" s="427"/>
      <c r="O379" s="427"/>
      <c r="P379" s="427"/>
      <c r="Q379" s="427"/>
      <c r="R379" s="427"/>
      <c r="S379" s="427"/>
      <c r="T379" s="427"/>
      <c r="U379" s="427"/>
      <c r="V379" s="427"/>
      <c r="W379" s="427"/>
      <c r="X379" s="427"/>
      <c r="Y379" s="427"/>
      <c r="Z379"/>
      <c r="AA379"/>
    </row>
    <row r="380" spans="2:27" ht="18.75" hidden="1" x14ac:dyDescent="0.3">
      <c r="B380"/>
      <c r="C380"/>
      <c r="D380"/>
      <c r="E380"/>
      <c r="F380"/>
      <c r="G380"/>
      <c r="H380"/>
      <c r="I380"/>
      <c r="J380"/>
      <c r="K380"/>
      <c r="L380" s="426"/>
      <c r="M380" s="427"/>
      <c r="N380" s="427"/>
      <c r="O380" s="427"/>
      <c r="P380" s="427"/>
      <c r="Q380" s="427"/>
      <c r="R380" s="427"/>
      <c r="S380" s="427"/>
      <c r="T380" s="427"/>
      <c r="U380" s="427"/>
      <c r="V380" s="427"/>
      <c r="W380" s="427"/>
      <c r="X380" s="427"/>
      <c r="Y380" s="427"/>
      <c r="Z380"/>
      <c r="AA380"/>
    </row>
    <row r="381" spans="2:27" ht="18.75" hidden="1" x14ac:dyDescent="0.3">
      <c r="B381"/>
      <c r="C381"/>
      <c r="D381"/>
      <c r="E381"/>
      <c r="F381"/>
      <c r="G381"/>
      <c r="H381"/>
      <c r="I381"/>
      <c r="J381"/>
      <c r="K381"/>
      <c r="L381" s="426"/>
      <c r="M381" s="427"/>
      <c r="N381" s="427"/>
      <c r="O381" s="427"/>
      <c r="P381" s="427"/>
      <c r="Q381" s="427"/>
      <c r="R381" s="427"/>
      <c r="S381" s="427"/>
      <c r="T381" s="427"/>
      <c r="U381" s="427"/>
      <c r="V381" s="427"/>
      <c r="W381" s="427"/>
      <c r="X381" s="427"/>
      <c r="Y381" s="427"/>
      <c r="Z381"/>
      <c r="AA381"/>
    </row>
    <row r="382" spans="2:27" ht="18.75" hidden="1" x14ac:dyDescent="0.3">
      <c r="B382"/>
      <c r="C382"/>
      <c r="D382"/>
      <c r="E382"/>
      <c r="F382"/>
      <c r="G382"/>
      <c r="H382"/>
      <c r="I382"/>
      <c r="J382"/>
      <c r="K382"/>
      <c r="L382" s="426"/>
      <c r="M382" s="427"/>
      <c r="N382" s="427"/>
      <c r="O382" s="427"/>
      <c r="P382" s="427"/>
      <c r="Q382" s="427"/>
      <c r="R382" s="427"/>
      <c r="S382" s="427"/>
      <c r="T382" s="427"/>
      <c r="U382" s="427"/>
      <c r="V382" s="427"/>
      <c r="W382" s="427"/>
      <c r="X382" s="427"/>
      <c r="Y382" s="427"/>
      <c r="Z382"/>
      <c r="AA382"/>
    </row>
    <row r="383" spans="2:27" ht="18.75" hidden="1" x14ac:dyDescent="0.3">
      <c r="B383"/>
      <c r="C383"/>
      <c r="D383"/>
      <c r="E383"/>
      <c r="F383"/>
      <c r="G383"/>
      <c r="H383"/>
      <c r="I383"/>
      <c r="J383"/>
      <c r="K383"/>
      <c r="L383" s="426"/>
      <c r="M383" s="427"/>
      <c r="N383" s="427"/>
      <c r="O383" s="427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/>
      <c r="AA383"/>
    </row>
    <row r="384" spans="2:27" ht="18.75" hidden="1" x14ac:dyDescent="0.3">
      <c r="B384"/>
      <c r="C384"/>
      <c r="D384"/>
      <c r="E384"/>
      <c r="F384"/>
      <c r="G384"/>
      <c r="H384"/>
      <c r="I384"/>
      <c r="J384"/>
      <c r="K384"/>
      <c r="L384" s="426"/>
      <c r="M384" s="427"/>
      <c r="N384" s="427"/>
      <c r="O384" s="427"/>
      <c r="P384" s="427"/>
      <c r="Q384" s="427"/>
      <c r="R384" s="427"/>
      <c r="S384" s="427"/>
      <c r="T384" s="427"/>
      <c r="U384" s="427"/>
      <c r="V384" s="427"/>
      <c r="W384" s="427"/>
      <c r="X384" s="427"/>
      <c r="Y384" s="427"/>
      <c r="Z384"/>
      <c r="AA384"/>
    </row>
    <row r="385" spans="2:27" ht="18.75" hidden="1" x14ac:dyDescent="0.3">
      <c r="B385"/>
      <c r="C385"/>
      <c r="D385"/>
      <c r="E385"/>
      <c r="F385"/>
      <c r="G385"/>
      <c r="H385"/>
      <c r="I385"/>
      <c r="J385"/>
      <c r="K385"/>
      <c r="L385" s="426"/>
      <c r="M385" s="427"/>
      <c r="N385" s="427"/>
      <c r="O385" s="427"/>
      <c r="P385" s="427"/>
      <c r="Q385" s="427"/>
      <c r="R385" s="427"/>
      <c r="S385" s="427"/>
      <c r="T385" s="427"/>
      <c r="U385" s="427"/>
      <c r="V385" s="427"/>
      <c r="W385" s="427"/>
      <c r="X385" s="427"/>
      <c r="Y385" s="427"/>
      <c r="Z385"/>
      <c r="AA385"/>
    </row>
    <row r="386" spans="2:27" ht="18.75" hidden="1" x14ac:dyDescent="0.3">
      <c r="B386"/>
      <c r="C386"/>
      <c r="D386"/>
      <c r="E386"/>
      <c r="F386"/>
      <c r="G386"/>
      <c r="H386"/>
      <c r="I386"/>
      <c r="J386"/>
      <c r="K386"/>
      <c r="L386" s="426"/>
      <c r="M386" s="427"/>
      <c r="N386" s="427"/>
      <c r="O386" s="427"/>
      <c r="P386" s="427"/>
      <c r="Q386" s="427"/>
      <c r="R386" s="427"/>
      <c r="S386" s="427"/>
      <c r="T386" s="427"/>
      <c r="U386" s="427"/>
      <c r="V386" s="427"/>
      <c r="W386" s="427"/>
      <c r="X386" s="427"/>
      <c r="Y386" s="427"/>
      <c r="Z386"/>
      <c r="AA386"/>
    </row>
    <row r="387" spans="2:27" ht="18.75" hidden="1" x14ac:dyDescent="0.3">
      <c r="B387"/>
      <c r="C387"/>
      <c r="D387"/>
      <c r="E387"/>
      <c r="F387"/>
      <c r="G387"/>
      <c r="H387"/>
      <c r="I387"/>
      <c r="J387"/>
      <c r="K387"/>
      <c r="L387" s="426"/>
      <c r="M387" s="427"/>
      <c r="N387" s="427"/>
      <c r="O387" s="427"/>
      <c r="P387" s="427"/>
      <c r="Q387" s="427"/>
      <c r="R387" s="427"/>
      <c r="S387" s="427"/>
      <c r="T387" s="427"/>
      <c r="U387" s="427"/>
      <c r="V387" s="427"/>
      <c r="W387" s="427"/>
      <c r="X387" s="427"/>
      <c r="Y387" s="427"/>
      <c r="Z387"/>
      <c r="AA387"/>
    </row>
    <row r="388" spans="2:27" ht="18.75" hidden="1" x14ac:dyDescent="0.3">
      <c r="B388"/>
      <c r="C388"/>
      <c r="D388"/>
      <c r="E388"/>
      <c r="F388"/>
      <c r="G388"/>
      <c r="H388"/>
      <c r="I388"/>
      <c r="J388"/>
      <c r="K388"/>
      <c r="L388" s="426"/>
      <c r="M388" s="427"/>
      <c r="N388" s="427"/>
      <c r="O388" s="427"/>
      <c r="P388" s="427"/>
      <c r="Q388" s="427"/>
      <c r="R388" s="427"/>
      <c r="S388" s="427"/>
      <c r="T388" s="427"/>
      <c r="U388" s="427"/>
      <c r="V388" s="427"/>
      <c r="W388" s="427"/>
      <c r="X388" s="427"/>
      <c r="Y388" s="427"/>
      <c r="Z388"/>
      <c r="AA388"/>
    </row>
    <row r="389" spans="2:27" ht="18.75" hidden="1" x14ac:dyDescent="0.3">
      <c r="B389"/>
      <c r="C389"/>
      <c r="D389"/>
      <c r="E389"/>
      <c r="F389"/>
      <c r="G389"/>
      <c r="H389"/>
      <c r="I389"/>
      <c r="J389"/>
      <c r="K389"/>
      <c r="L389" s="426"/>
      <c r="M389" s="427"/>
      <c r="N389" s="427"/>
      <c r="O389" s="427"/>
      <c r="P389" s="427"/>
      <c r="Q389" s="427"/>
      <c r="R389" s="427"/>
      <c r="S389" s="427"/>
      <c r="T389" s="427"/>
      <c r="U389" s="427"/>
      <c r="V389" s="427"/>
      <c r="W389" s="427"/>
      <c r="X389" s="427"/>
      <c r="Y389" s="427"/>
      <c r="Z389"/>
      <c r="AA389"/>
    </row>
    <row r="390" spans="2:27" ht="18.75" hidden="1" x14ac:dyDescent="0.3">
      <c r="B390"/>
      <c r="C390"/>
      <c r="D390"/>
      <c r="E390"/>
      <c r="F390"/>
      <c r="G390"/>
      <c r="H390"/>
      <c r="I390"/>
      <c r="J390"/>
      <c r="K390"/>
      <c r="L390" s="426"/>
      <c r="M390" s="427"/>
      <c r="N390" s="427"/>
      <c r="O390" s="427"/>
      <c r="P390" s="427"/>
      <c r="Q390" s="427"/>
      <c r="R390" s="427"/>
      <c r="S390" s="427"/>
      <c r="T390" s="427"/>
      <c r="U390" s="427"/>
      <c r="V390" s="427"/>
      <c r="W390" s="427"/>
      <c r="X390" s="427"/>
      <c r="Y390" s="427"/>
      <c r="Z390"/>
      <c r="AA390"/>
    </row>
    <row r="391" spans="2:27" ht="18.75" hidden="1" x14ac:dyDescent="0.3">
      <c r="B391"/>
      <c r="C391"/>
      <c r="D391"/>
      <c r="E391"/>
      <c r="F391"/>
      <c r="G391"/>
      <c r="H391"/>
      <c r="I391"/>
      <c r="J391"/>
      <c r="K391"/>
      <c r="L391" s="426"/>
      <c r="M391" s="427"/>
      <c r="N391" s="427"/>
      <c r="O391" s="427"/>
      <c r="P391" s="427"/>
      <c r="Q391" s="427"/>
      <c r="R391" s="427"/>
      <c r="S391" s="427"/>
      <c r="T391" s="427"/>
      <c r="U391" s="427"/>
      <c r="V391" s="427"/>
      <c r="W391" s="427"/>
      <c r="X391" s="427"/>
      <c r="Y391" s="427"/>
      <c r="Z391"/>
      <c r="AA391"/>
    </row>
    <row r="392" spans="2:27" ht="18.75" hidden="1" x14ac:dyDescent="0.3">
      <c r="B392"/>
      <c r="C392"/>
      <c r="D392"/>
      <c r="E392"/>
      <c r="F392"/>
      <c r="G392"/>
      <c r="H392"/>
      <c r="I392"/>
      <c r="J392"/>
      <c r="K392"/>
      <c r="L392" s="426"/>
      <c r="M392" s="427"/>
      <c r="N392" s="427"/>
      <c r="O392" s="427"/>
      <c r="P392" s="427"/>
      <c r="Q392" s="427"/>
      <c r="R392" s="427"/>
      <c r="S392" s="427"/>
      <c r="T392" s="427"/>
      <c r="U392" s="427"/>
      <c r="V392" s="427"/>
      <c r="W392" s="427"/>
      <c r="X392" s="427"/>
      <c r="Y392" s="427"/>
      <c r="Z392"/>
      <c r="AA392"/>
    </row>
    <row r="393" spans="2:27" ht="18.75" hidden="1" x14ac:dyDescent="0.3">
      <c r="B393"/>
      <c r="C393"/>
      <c r="D393"/>
      <c r="E393"/>
      <c r="F393"/>
      <c r="G393"/>
      <c r="H393"/>
      <c r="I393"/>
      <c r="J393"/>
      <c r="K393"/>
      <c r="L393" s="426"/>
      <c r="M393" s="427"/>
      <c r="N393" s="427"/>
      <c r="O393" s="427"/>
      <c r="P393" s="427"/>
      <c r="Q393" s="427"/>
      <c r="R393" s="427"/>
      <c r="S393" s="427"/>
      <c r="T393" s="427"/>
      <c r="U393" s="427"/>
      <c r="V393" s="427"/>
      <c r="W393" s="427"/>
      <c r="X393" s="427"/>
      <c r="Y393" s="427"/>
      <c r="Z393"/>
      <c r="AA393"/>
    </row>
    <row r="394" spans="2:27" ht="18.75" hidden="1" x14ac:dyDescent="0.3">
      <c r="B394"/>
      <c r="C394"/>
      <c r="D394"/>
      <c r="E394"/>
      <c r="F394"/>
      <c r="G394"/>
      <c r="H394"/>
      <c r="I394"/>
      <c r="J394"/>
      <c r="K394"/>
      <c r="L394" s="426"/>
      <c r="M394" s="427"/>
      <c r="N394" s="427"/>
      <c r="O394" s="427"/>
      <c r="P394" s="427"/>
      <c r="Q394" s="427"/>
      <c r="R394" s="427"/>
      <c r="S394" s="427"/>
      <c r="T394" s="427"/>
      <c r="U394" s="427"/>
      <c r="V394" s="427"/>
      <c r="W394" s="427"/>
      <c r="X394" s="427"/>
      <c r="Y394" s="427"/>
      <c r="Z394"/>
      <c r="AA394"/>
    </row>
    <row r="395" spans="2:27" ht="18.75" hidden="1" x14ac:dyDescent="0.3">
      <c r="B395"/>
      <c r="C395"/>
      <c r="D395"/>
      <c r="E395"/>
      <c r="F395"/>
      <c r="G395"/>
      <c r="H395"/>
      <c r="I395"/>
      <c r="J395"/>
      <c r="K395"/>
      <c r="L395" s="426"/>
      <c r="M395" s="427"/>
      <c r="N395" s="427"/>
      <c r="O395" s="427"/>
      <c r="P395" s="427"/>
      <c r="Q395" s="427"/>
      <c r="R395" s="427"/>
      <c r="S395" s="427"/>
      <c r="T395" s="427"/>
      <c r="U395" s="427"/>
      <c r="V395" s="427"/>
      <c r="W395" s="427"/>
      <c r="X395" s="427"/>
      <c r="Y395" s="427"/>
      <c r="Z395"/>
      <c r="AA395"/>
    </row>
    <row r="396" spans="2:27" ht="18.75" hidden="1" x14ac:dyDescent="0.3">
      <c r="B396"/>
      <c r="C396"/>
      <c r="D396"/>
      <c r="E396"/>
      <c r="F396"/>
      <c r="G396"/>
      <c r="H396"/>
      <c r="I396"/>
      <c r="J396"/>
      <c r="K396"/>
      <c r="L396" s="426"/>
      <c r="M396" s="427"/>
      <c r="N396" s="427"/>
      <c r="O396" s="427"/>
      <c r="P396" s="427"/>
      <c r="Q396" s="427"/>
      <c r="R396" s="427"/>
      <c r="S396" s="427"/>
      <c r="T396" s="427"/>
      <c r="U396" s="427"/>
      <c r="V396" s="427"/>
      <c r="W396" s="427"/>
      <c r="X396" s="427"/>
      <c r="Y396" s="427"/>
      <c r="Z396"/>
      <c r="AA396"/>
    </row>
    <row r="397" spans="2:27" ht="18.75" hidden="1" x14ac:dyDescent="0.3">
      <c r="B397"/>
      <c r="C397"/>
      <c r="D397"/>
      <c r="E397"/>
      <c r="F397"/>
      <c r="G397"/>
      <c r="H397"/>
      <c r="I397"/>
      <c r="J397"/>
      <c r="K397"/>
      <c r="L397" s="426"/>
      <c r="M397" s="427"/>
      <c r="N397" s="427"/>
      <c r="O397" s="427"/>
      <c r="P397" s="427"/>
      <c r="Q397" s="427"/>
      <c r="R397" s="427"/>
      <c r="S397" s="427"/>
      <c r="T397" s="427"/>
      <c r="U397" s="427"/>
      <c r="V397" s="427"/>
      <c r="W397" s="427"/>
      <c r="X397" s="427"/>
      <c r="Y397" s="427"/>
      <c r="Z397"/>
      <c r="AA397"/>
    </row>
    <row r="398" spans="2:27" ht="18.75" hidden="1" x14ac:dyDescent="0.3">
      <c r="B398"/>
      <c r="C398"/>
      <c r="D398"/>
      <c r="E398"/>
      <c r="F398"/>
      <c r="G398"/>
      <c r="H398"/>
      <c r="I398"/>
      <c r="J398"/>
      <c r="K398"/>
      <c r="L398" s="426"/>
      <c r="M398" s="427"/>
      <c r="N398" s="427"/>
      <c r="O398" s="427"/>
      <c r="P398" s="427"/>
      <c r="Q398" s="427"/>
      <c r="R398" s="427"/>
      <c r="S398" s="427"/>
      <c r="T398" s="427"/>
      <c r="U398" s="427"/>
      <c r="V398" s="427"/>
      <c r="W398" s="427"/>
      <c r="X398" s="427"/>
      <c r="Y398" s="427"/>
      <c r="Z398"/>
      <c r="AA398"/>
    </row>
    <row r="399" spans="2:27" ht="18.75" hidden="1" x14ac:dyDescent="0.3">
      <c r="B399"/>
      <c r="C399"/>
      <c r="D399"/>
      <c r="E399"/>
      <c r="F399"/>
      <c r="G399"/>
      <c r="H399"/>
      <c r="I399"/>
      <c r="J399"/>
      <c r="K399"/>
      <c r="L399" s="426"/>
      <c r="M399" s="427"/>
      <c r="N399" s="427"/>
      <c r="O399" s="427"/>
      <c r="P399" s="427"/>
      <c r="Q399" s="427"/>
      <c r="R399" s="427"/>
      <c r="S399" s="427"/>
      <c r="T399" s="427"/>
      <c r="U399" s="427"/>
      <c r="V399" s="427"/>
      <c r="W399" s="427"/>
      <c r="X399" s="427"/>
      <c r="Y399" s="427"/>
      <c r="Z399"/>
      <c r="AA399"/>
    </row>
    <row r="400" spans="2:27" ht="18.75" hidden="1" x14ac:dyDescent="0.3">
      <c r="B400"/>
      <c r="C400"/>
      <c r="D400"/>
      <c r="E400"/>
      <c r="F400"/>
      <c r="G400"/>
      <c r="H400"/>
      <c r="I400"/>
      <c r="J400"/>
      <c r="K400"/>
      <c r="L400" s="426"/>
      <c r="M400" s="427"/>
      <c r="N400" s="427"/>
      <c r="O400" s="427"/>
      <c r="P400" s="427"/>
      <c r="Q400" s="427"/>
      <c r="R400" s="427"/>
      <c r="S400" s="427"/>
      <c r="T400" s="427"/>
      <c r="U400" s="427"/>
      <c r="V400" s="427"/>
      <c r="W400" s="427"/>
      <c r="X400" s="427"/>
      <c r="Y400" s="427"/>
      <c r="Z400"/>
      <c r="AA400"/>
    </row>
    <row r="401" spans="2:27" ht="18.75" hidden="1" x14ac:dyDescent="0.3">
      <c r="B401"/>
      <c r="C401"/>
      <c r="D401"/>
      <c r="E401"/>
      <c r="F401"/>
      <c r="G401"/>
      <c r="H401"/>
      <c r="I401"/>
      <c r="J401"/>
      <c r="K401"/>
      <c r="L401" s="426"/>
      <c r="M401" s="427"/>
      <c r="N401" s="427"/>
      <c r="O401" s="427"/>
      <c r="P401" s="427"/>
      <c r="Q401" s="427"/>
      <c r="R401" s="427"/>
      <c r="S401" s="427"/>
      <c r="T401" s="427"/>
      <c r="U401" s="427"/>
      <c r="V401" s="427"/>
      <c r="W401" s="427"/>
      <c r="X401" s="427"/>
      <c r="Y401" s="427"/>
      <c r="Z401"/>
      <c r="AA401"/>
    </row>
    <row r="402" spans="2:27" ht="18.75" hidden="1" x14ac:dyDescent="0.3">
      <c r="B402"/>
      <c r="C402"/>
      <c r="D402"/>
      <c r="E402"/>
      <c r="F402"/>
      <c r="G402"/>
      <c r="H402"/>
      <c r="I402"/>
      <c r="J402"/>
      <c r="K402"/>
      <c r="L402" s="426"/>
      <c r="M402" s="427"/>
      <c r="N402" s="427"/>
      <c r="O402" s="427"/>
      <c r="P402" s="427"/>
      <c r="Q402" s="427"/>
      <c r="R402" s="427"/>
      <c r="S402" s="427"/>
      <c r="T402" s="427"/>
      <c r="U402" s="427"/>
      <c r="V402" s="427"/>
      <c r="W402" s="427"/>
      <c r="X402" s="427"/>
      <c r="Y402" s="427"/>
      <c r="Z402"/>
      <c r="AA402"/>
    </row>
    <row r="403" spans="2:27" ht="18.75" hidden="1" x14ac:dyDescent="0.3">
      <c r="B403"/>
      <c r="C403"/>
      <c r="D403"/>
      <c r="E403"/>
      <c r="F403"/>
      <c r="G403"/>
      <c r="H403"/>
      <c r="I403"/>
      <c r="J403"/>
      <c r="K403"/>
      <c r="L403" s="426"/>
      <c r="M403" s="427"/>
      <c r="N403" s="427"/>
      <c r="O403" s="427"/>
      <c r="P403" s="427"/>
      <c r="Q403" s="427"/>
      <c r="R403" s="427"/>
      <c r="S403" s="427"/>
      <c r="T403" s="427"/>
      <c r="U403" s="427"/>
      <c r="V403" s="427"/>
      <c r="W403" s="427"/>
      <c r="X403" s="427"/>
      <c r="Y403" s="427"/>
      <c r="Z403"/>
      <c r="AA403"/>
    </row>
    <row r="404" spans="2:27" ht="18.75" hidden="1" x14ac:dyDescent="0.3">
      <c r="B404"/>
      <c r="C404"/>
      <c r="D404"/>
      <c r="E404"/>
      <c r="F404"/>
      <c r="G404"/>
      <c r="H404"/>
      <c r="I404"/>
      <c r="J404"/>
      <c r="K404"/>
      <c r="L404" s="426"/>
      <c r="M404" s="427"/>
      <c r="N404" s="427"/>
      <c r="O404" s="427"/>
      <c r="P404" s="427"/>
      <c r="Q404" s="427"/>
      <c r="R404" s="427"/>
      <c r="S404" s="427"/>
      <c r="T404" s="427"/>
      <c r="U404" s="427"/>
      <c r="V404" s="427"/>
      <c r="W404" s="427"/>
      <c r="X404" s="427"/>
      <c r="Y404" s="427"/>
      <c r="Z404"/>
      <c r="AA404"/>
    </row>
    <row r="405" spans="2:27" ht="18.75" hidden="1" x14ac:dyDescent="0.3">
      <c r="B405"/>
      <c r="C405"/>
      <c r="D405"/>
      <c r="E405"/>
      <c r="F405"/>
      <c r="G405"/>
      <c r="H405"/>
      <c r="I405"/>
      <c r="J405"/>
      <c r="K405"/>
      <c r="L405" s="426"/>
      <c r="M405" s="427"/>
      <c r="N405" s="427"/>
      <c r="O405" s="427"/>
      <c r="P405" s="427"/>
      <c r="Q405" s="427"/>
      <c r="R405" s="427"/>
      <c r="S405" s="427"/>
      <c r="T405" s="427"/>
      <c r="U405" s="427"/>
      <c r="V405" s="427"/>
      <c r="W405" s="427"/>
      <c r="X405" s="427"/>
      <c r="Y405" s="427"/>
      <c r="Z405"/>
      <c r="AA405"/>
    </row>
    <row r="406" spans="2:27" ht="18.75" hidden="1" x14ac:dyDescent="0.3">
      <c r="B406"/>
      <c r="C406"/>
      <c r="D406"/>
      <c r="E406"/>
      <c r="F406"/>
      <c r="G406"/>
      <c r="H406"/>
      <c r="I406"/>
      <c r="J406"/>
      <c r="K406"/>
      <c r="L406" s="426"/>
      <c r="M406" s="427"/>
      <c r="N406" s="427"/>
      <c r="O406" s="427"/>
      <c r="P406" s="427"/>
      <c r="Q406" s="427"/>
      <c r="R406" s="427"/>
      <c r="S406" s="427"/>
      <c r="T406" s="427"/>
      <c r="U406" s="427"/>
      <c r="V406" s="427"/>
      <c r="W406" s="427"/>
      <c r="X406" s="427"/>
      <c r="Y406" s="427"/>
      <c r="Z406"/>
      <c r="AA406"/>
    </row>
    <row r="407" spans="2:27" ht="18.75" hidden="1" x14ac:dyDescent="0.3">
      <c r="B407"/>
      <c r="C407"/>
      <c r="D407"/>
      <c r="E407"/>
      <c r="F407"/>
      <c r="G407"/>
      <c r="H407"/>
      <c r="I407"/>
      <c r="J407"/>
      <c r="K407"/>
      <c r="L407" s="426"/>
      <c r="M407" s="427"/>
      <c r="N407" s="427"/>
      <c r="O407" s="427"/>
      <c r="P407" s="427"/>
      <c r="Q407" s="427"/>
      <c r="R407" s="427"/>
      <c r="S407" s="427"/>
      <c r="T407" s="427"/>
      <c r="U407" s="427"/>
      <c r="V407" s="427"/>
      <c r="W407" s="427"/>
      <c r="X407" s="427"/>
      <c r="Y407" s="427"/>
      <c r="Z407"/>
      <c r="AA407"/>
    </row>
    <row r="408" spans="2:27" ht="18.75" hidden="1" x14ac:dyDescent="0.3">
      <c r="B408"/>
      <c r="C408"/>
      <c r="D408"/>
      <c r="E408"/>
      <c r="F408"/>
      <c r="G408"/>
      <c r="H408"/>
      <c r="I408"/>
      <c r="J408"/>
      <c r="K408"/>
      <c r="L408" s="426"/>
      <c r="M408" s="427"/>
      <c r="N408" s="427"/>
      <c r="O408" s="427"/>
      <c r="P408" s="427"/>
      <c r="Q408" s="427"/>
      <c r="R408" s="427"/>
      <c r="S408" s="427"/>
      <c r="T408" s="427"/>
      <c r="U408" s="427"/>
      <c r="V408" s="427"/>
      <c r="W408" s="427"/>
      <c r="X408" s="427"/>
      <c r="Y408" s="427"/>
      <c r="Z408"/>
      <c r="AA408"/>
    </row>
    <row r="409" spans="2:27" ht="18.75" hidden="1" x14ac:dyDescent="0.3">
      <c r="B409"/>
      <c r="C409"/>
      <c r="D409"/>
      <c r="E409"/>
      <c r="F409"/>
      <c r="G409"/>
      <c r="H409"/>
      <c r="I409"/>
      <c r="J409"/>
      <c r="K409"/>
      <c r="L409" s="426"/>
      <c r="M409" s="427"/>
      <c r="N409" s="427"/>
      <c r="O409" s="427"/>
      <c r="P409" s="427"/>
      <c r="Q409" s="427"/>
      <c r="R409" s="427"/>
      <c r="S409" s="427"/>
      <c r="T409" s="427"/>
      <c r="U409" s="427"/>
      <c r="V409" s="427"/>
      <c r="W409" s="427"/>
      <c r="X409" s="427"/>
      <c r="Y409" s="427"/>
      <c r="Z409"/>
      <c r="AA409"/>
    </row>
    <row r="410" spans="2:27" ht="18.75" hidden="1" x14ac:dyDescent="0.3">
      <c r="B410"/>
      <c r="C410"/>
      <c r="D410"/>
      <c r="E410"/>
      <c r="F410"/>
      <c r="G410"/>
      <c r="H410"/>
      <c r="I410"/>
      <c r="J410"/>
      <c r="K410"/>
      <c r="L410" s="426"/>
      <c r="M410" s="427"/>
      <c r="N410" s="427"/>
      <c r="O410" s="427"/>
      <c r="P410" s="427"/>
      <c r="Q410" s="427"/>
      <c r="R410" s="427"/>
      <c r="S410" s="427"/>
      <c r="T410" s="427"/>
      <c r="U410" s="427"/>
      <c r="V410" s="427"/>
      <c r="W410" s="427"/>
      <c r="X410" s="427"/>
      <c r="Y410" s="427"/>
      <c r="Z410"/>
      <c r="AA410"/>
    </row>
    <row r="411" spans="2:27" ht="18.75" hidden="1" x14ac:dyDescent="0.3">
      <c r="B411"/>
      <c r="C411"/>
      <c r="D411"/>
      <c r="E411"/>
      <c r="F411"/>
      <c r="G411"/>
      <c r="H411"/>
      <c r="I411"/>
      <c r="J411"/>
      <c r="K411"/>
      <c r="L411" s="426"/>
      <c r="M411" s="427"/>
      <c r="N411" s="427"/>
      <c r="O411" s="427"/>
      <c r="P411" s="427"/>
      <c r="Q411" s="427"/>
      <c r="R411" s="427"/>
      <c r="S411" s="427"/>
      <c r="T411" s="427"/>
      <c r="U411" s="427"/>
      <c r="V411" s="427"/>
      <c r="W411" s="427"/>
      <c r="X411" s="427"/>
      <c r="Y411" s="427"/>
      <c r="Z411"/>
      <c r="AA411"/>
    </row>
    <row r="412" spans="2:27" ht="18.75" hidden="1" x14ac:dyDescent="0.3">
      <c r="B412"/>
      <c r="C412"/>
      <c r="D412"/>
      <c r="E412"/>
      <c r="F412"/>
      <c r="G412"/>
      <c r="H412"/>
      <c r="I412"/>
      <c r="J412"/>
      <c r="K412"/>
      <c r="L412" s="426"/>
      <c r="M412" s="427"/>
      <c r="N412" s="427"/>
      <c r="O412" s="427"/>
      <c r="P412" s="427"/>
      <c r="Q412" s="427"/>
      <c r="R412" s="427"/>
      <c r="S412" s="427"/>
      <c r="T412" s="427"/>
      <c r="U412" s="427"/>
      <c r="V412" s="427"/>
      <c r="W412" s="427"/>
      <c r="X412" s="427"/>
      <c r="Y412" s="427"/>
      <c r="Z412"/>
      <c r="AA412"/>
    </row>
    <row r="413" spans="2:27" ht="18.75" hidden="1" x14ac:dyDescent="0.3">
      <c r="B413"/>
      <c r="C413"/>
      <c r="D413"/>
      <c r="E413"/>
      <c r="F413"/>
      <c r="G413"/>
      <c r="H413"/>
      <c r="I413"/>
      <c r="J413"/>
      <c r="K413"/>
      <c r="L413" s="426"/>
      <c r="M413" s="427"/>
      <c r="N413" s="427"/>
      <c r="O413" s="427"/>
      <c r="P413" s="427"/>
      <c r="Q413" s="427"/>
      <c r="R413" s="427"/>
      <c r="S413" s="427"/>
      <c r="T413" s="427"/>
      <c r="U413" s="427"/>
      <c r="V413" s="427"/>
      <c r="W413" s="427"/>
      <c r="X413" s="427"/>
      <c r="Y413" s="427"/>
      <c r="Z413"/>
      <c r="AA413"/>
    </row>
    <row r="414" spans="2:27" ht="18.75" hidden="1" x14ac:dyDescent="0.3">
      <c r="B414"/>
      <c r="C414"/>
      <c r="D414"/>
      <c r="E414"/>
      <c r="F414"/>
      <c r="G414"/>
      <c r="H414"/>
      <c r="I414"/>
      <c r="J414"/>
      <c r="K414"/>
      <c r="L414" s="426"/>
      <c r="M414" s="427"/>
      <c r="N414" s="427"/>
      <c r="O414" s="427"/>
      <c r="P414" s="427"/>
      <c r="Q414" s="427"/>
      <c r="R414" s="427"/>
      <c r="S414" s="427"/>
      <c r="T414" s="427"/>
      <c r="U414" s="427"/>
      <c r="V414" s="427"/>
      <c r="W414" s="427"/>
      <c r="X414" s="427"/>
      <c r="Y414" s="427"/>
      <c r="Z414"/>
      <c r="AA414"/>
    </row>
    <row r="415" spans="2:27" ht="18.75" hidden="1" x14ac:dyDescent="0.3">
      <c r="B415"/>
      <c r="C415"/>
      <c r="D415"/>
      <c r="E415"/>
      <c r="F415"/>
      <c r="G415"/>
      <c r="H415"/>
      <c r="I415"/>
      <c r="J415"/>
      <c r="K415"/>
      <c r="L415" s="426"/>
      <c r="M415" s="427"/>
      <c r="N415" s="427"/>
      <c r="O415" s="427"/>
      <c r="P415" s="427"/>
      <c r="Q415" s="427"/>
      <c r="R415" s="427"/>
      <c r="S415" s="427"/>
      <c r="T415" s="427"/>
      <c r="U415" s="427"/>
      <c r="V415" s="427"/>
      <c r="W415" s="427"/>
      <c r="X415" s="427"/>
      <c r="Y415" s="427"/>
      <c r="Z415"/>
      <c r="AA415"/>
    </row>
    <row r="416" spans="2:27" ht="18.75" hidden="1" x14ac:dyDescent="0.3">
      <c r="B416"/>
      <c r="C416"/>
      <c r="D416"/>
      <c r="E416"/>
      <c r="F416"/>
      <c r="G416"/>
      <c r="H416"/>
      <c r="I416"/>
      <c r="J416"/>
      <c r="K416"/>
      <c r="L416" s="426"/>
      <c r="M416" s="427"/>
      <c r="N416" s="427"/>
      <c r="O416" s="427"/>
      <c r="P416" s="427"/>
      <c r="Q416" s="427"/>
      <c r="R416" s="427"/>
      <c r="S416" s="427"/>
      <c r="T416" s="427"/>
      <c r="U416" s="427"/>
      <c r="V416" s="427"/>
      <c r="W416" s="427"/>
      <c r="X416" s="427"/>
      <c r="Y416" s="427"/>
      <c r="Z416"/>
      <c r="AA416"/>
    </row>
    <row r="417" spans="2:27" ht="18.75" hidden="1" x14ac:dyDescent="0.3">
      <c r="B417"/>
      <c r="C417"/>
      <c r="D417"/>
      <c r="E417"/>
      <c r="F417"/>
      <c r="G417"/>
      <c r="H417"/>
      <c r="I417"/>
      <c r="J417"/>
      <c r="K417"/>
      <c r="L417" s="426"/>
      <c r="M417" s="427"/>
      <c r="N417" s="427"/>
      <c r="O417" s="427"/>
      <c r="P417" s="427"/>
      <c r="Q417" s="427"/>
      <c r="R417" s="427"/>
      <c r="S417" s="427"/>
      <c r="T417" s="427"/>
      <c r="U417" s="427"/>
      <c r="V417" s="427"/>
      <c r="W417" s="427"/>
      <c r="X417" s="427"/>
      <c r="Y417" s="427"/>
      <c r="Z417"/>
      <c r="AA417"/>
    </row>
    <row r="418" spans="2:27" ht="18.75" hidden="1" x14ac:dyDescent="0.3">
      <c r="B418"/>
      <c r="C418"/>
      <c r="D418"/>
      <c r="E418"/>
      <c r="F418"/>
      <c r="G418"/>
      <c r="H418"/>
      <c r="I418"/>
      <c r="J418"/>
      <c r="K418"/>
      <c r="L418" s="426"/>
      <c r="M418" s="427"/>
      <c r="N418" s="427"/>
      <c r="O418" s="427"/>
      <c r="P418" s="427"/>
      <c r="Q418" s="427"/>
      <c r="R418" s="427"/>
      <c r="S418" s="427"/>
      <c r="T418" s="427"/>
      <c r="U418" s="427"/>
      <c r="V418" s="427"/>
      <c r="W418" s="427"/>
      <c r="X418" s="427"/>
      <c r="Y418" s="427"/>
      <c r="Z418"/>
      <c r="AA418"/>
    </row>
    <row r="419" spans="2:27" ht="18.75" hidden="1" x14ac:dyDescent="0.3">
      <c r="B419"/>
      <c r="C419"/>
      <c r="D419"/>
      <c r="E419"/>
      <c r="F419"/>
      <c r="G419"/>
      <c r="H419"/>
      <c r="I419"/>
      <c r="J419"/>
      <c r="K419"/>
      <c r="L419" s="426"/>
      <c r="M419" s="427"/>
      <c r="N419" s="427"/>
      <c r="O419" s="427"/>
      <c r="P419" s="427"/>
      <c r="Q419" s="427"/>
      <c r="R419" s="427"/>
      <c r="S419" s="427"/>
      <c r="T419" s="427"/>
      <c r="U419" s="427"/>
      <c r="V419" s="427"/>
      <c r="W419" s="427"/>
      <c r="X419" s="427"/>
      <c r="Y419" s="427"/>
      <c r="Z419"/>
      <c r="AA419"/>
    </row>
    <row r="420" spans="2:27" ht="18.75" hidden="1" x14ac:dyDescent="0.3">
      <c r="B420"/>
      <c r="C420"/>
      <c r="D420"/>
      <c r="E420"/>
      <c r="F420"/>
      <c r="G420"/>
      <c r="H420"/>
      <c r="I420"/>
      <c r="J420"/>
      <c r="K420"/>
      <c r="L420" s="426"/>
      <c r="M420" s="427"/>
      <c r="N420" s="427"/>
      <c r="O420" s="427"/>
      <c r="P420" s="427"/>
      <c r="Q420" s="427"/>
      <c r="R420" s="427"/>
      <c r="S420" s="427"/>
      <c r="T420" s="427"/>
      <c r="U420" s="427"/>
      <c r="V420" s="427"/>
      <c r="W420" s="427"/>
      <c r="X420" s="427"/>
      <c r="Y420" s="427"/>
      <c r="Z420"/>
      <c r="AA420"/>
    </row>
    <row r="421" spans="2:27" ht="18.75" hidden="1" x14ac:dyDescent="0.3">
      <c r="B421"/>
      <c r="C421"/>
      <c r="D421"/>
      <c r="E421"/>
      <c r="F421"/>
      <c r="G421"/>
      <c r="H421"/>
      <c r="I421"/>
      <c r="J421"/>
      <c r="K421"/>
      <c r="L421" s="426"/>
      <c r="M421" s="427"/>
      <c r="N421" s="427"/>
      <c r="O421" s="427"/>
      <c r="P421" s="427"/>
      <c r="Q421" s="427"/>
      <c r="R421" s="427"/>
      <c r="S421" s="427"/>
      <c r="T421" s="427"/>
      <c r="U421" s="427"/>
      <c r="V421" s="427"/>
      <c r="W421" s="427"/>
      <c r="X421" s="427"/>
      <c r="Y421" s="427"/>
      <c r="Z421"/>
      <c r="AA421"/>
    </row>
    <row r="422" spans="2:27" ht="18.75" hidden="1" x14ac:dyDescent="0.3">
      <c r="B422"/>
      <c r="C422"/>
      <c r="D422"/>
      <c r="E422"/>
      <c r="F422"/>
      <c r="G422"/>
      <c r="H422"/>
      <c r="I422"/>
      <c r="J422"/>
      <c r="K422"/>
      <c r="L422" s="426"/>
      <c r="M422" s="427"/>
      <c r="N422" s="427"/>
      <c r="O422" s="427"/>
      <c r="P422" s="427"/>
      <c r="Q422" s="427"/>
      <c r="R422" s="427"/>
      <c r="S422" s="427"/>
      <c r="T422" s="427"/>
      <c r="U422" s="427"/>
      <c r="V422" s="427"/>
      <c r="W422" s="427"/>
      <c r="X422" s="427"/>
      <c r="Y422" s="427"/>
      <c r="Z422"/>
      <c r="AA422"/>
    </row>
    <row r="423" spans="2:27" ht="18.75" hidden="1" x14ac:dyDescent="0.3">
      <c r="B423"/>
      <c r="C423"/>
      <c r="D423"/>
      <c r="E423"/>
      <c r="F423"/>
      <c r="G423"/>
      <c r="H423"/>
      <c r="I423"/>
      <c r="J423"/>
      <c r="K423"/>
      <c r="L423" s="426"/>
      <c r="M423" s="427"/>
      <c r="N423" s="427"/>
      <c r="O423" s="427"/>
      <c r="P423" s="427"/>
      <c r="Q423" s="427"/>
      <c r="R423" s="427"/>
      <c r="S423" s="427"/>
      <c r="T423" s="427"/>
      <c r="U423" s="427"/>
      <c r="V423" s="427"/>
      <c r="W423" s="427"/>
      <c r="X423" s="427"/>
      <c r="Y423" s="427"/>
      <c r="Z423"/>
      <c r="AA423"/>
    </row>
    <row r="424" spans="2:27" ht="18.75" hidden="1" x14ac:dyDescent="0.3">
      <c r="B424"/>
      <c r="C424"/>
      <c r="D424"/>
      <c r="E424"/>
      <c r="F424"/>
      <c r="G424"/>
      <c r="H424"/>
      <c r="I424"/>
      <c r="J424"/>
      <c r="K424"/>
      <c r="L424" s="426"/>
      <c r="M424" s="427"/>
      <c r="N424" s="427"/>
      <c r="O424" s="427"/>
      <c r="P424" s="427"/>
      <c r="Q424" s="427"/>
      <c r="R424" s="427"/>
      <c r="S424" s="427"/>
      <c r="T424" s="427"/>
      <c r="U424" s="427"/>
      <c r="V424" s="427"/>
      <c r="W424" s="427"/>
      <c r="X424" s="427"/>
      <c r="Y424" s="427"/>
      <c r="Z424"/>
      <c r="AA424"/>
    </row>
    <row r="425" spans="2:27" ht="18.75" hidden="1" x14ac:dyDescent="0.3">
      <c r="B425"/>
      <c r="C425"/>
      <c r="D425"/>
      <c r="E425"/>
      <c r="F425"/>
      <c r="G425"/>
      <c r="H425"/>
      <c r="I425"/>
      <c r="J425"/>
      <c r="K425"/>
      <c r="L425" s="426"/>
      <c r="M425" s="427"/>
      <c r="N425" s="427"/>
      <c r="O425" s="427"/>
      <c r="P425" s="427"/>
      <c r="Q425" s="427"/>
      <c r="R425" s="427"/>
      <c r="S425" s="427"/>
      <c r="T425" s="427"/>
      <c r="U425" s="427"/>
      <c r="V425" s="427"/>
      <c r="W425" s="427"/>
      <c r="X425" s="427"/>
      <c r="Y425" s="427"/>
      <c r="Z425"/>
      <c r="AA425"/>
    </row>
    <row r="426" spans="2:27" ht="18.75" hidden="1" x14ac:dyDescent="0.3">
      <c r="B426"/>
      <c r="C426"/>
      <c r="D426"/>
      <c r="E426"/>
      <c r="F426"/>
      <c r="G426"/>
      <c r="H426"/>
      <c r="I426"/>
      <c r="J426"/>
      <c r="K426"/>
      <c r="L426" s="426"/>
      <c r="M426" s="427"/>
      <c r="N426" s="427"/>
      <c r="O426" s="427"/>
      <c r="P426" s="427"/>
      <c r="Q426" s="427"/>
      <c r="R426" s="427"/>
      <c r="S426" s="427"/>
      <c r="T426" s="427"/>
      <c r="U426" s="427"/>
      <c r="V426" s="427"/>
      <c r="W426" s="427"/>
      <c r="X426" s="427"/>
      <c r="Y426" s="427"/>
      <c r="Z426"/>
      <c r="AA426"/>
    </row>
    <row r="427" spans="2:27" ht="18.75" hidden="1" x14ac:dyDescent="0.3">
      <c r="B427"/>
      <c r="C427"/>
      <c r="D427"/>
      <c r="E427"/>
      <c r="F427"/>
      <c r="G427"/>
      <c r="H427"/>
      <c r="I427"/>
      <c r="J427"/>
      <c r="K427"/>
      <c r="L427" s="426"/>
      <c r="M427" s="427"/>
      <c r="N427" s="427"/>
      <c r="O427" s="427"/>
      <c r="P427" s="427"/>
      <c r="Q427" s="427"/>
      <c r="R427" s="427"/>
      <c r="S427" s="427"/>
      <c r="T427" s="427"/>
      <c r="U427" s="427"/>
      <c r="V427" s="427"/>
      <c r="W427" s="427"/>
      <c r="X427" s="427"/>
      <c r="Y427" s="427"/>
      <c r="Z427"/>
      <c r="AA427"/>
    </row>
    <row r="428" spans="2:27" ht="18.75" hidden="1" x14ac:dyDescent="0.3">
      <c r="B428"/>
      <c r="C428"/>
      <c r="D428"/>
      <c r="E428"/>
      <c r="F428"/>
      <c r="G428"/>
      <c r="H428"/>
      <c r="I428"/>
      <c r="J428"/>
      <c r="K428"/>
      <c r="L428" s="426"/>
      <c r="M428" s="427"/>
      <c r="N428" s="427"/>
      <c r="O428" s="427"/>
      <c r="P428" s="427"/>
      <c r="Q428" s="427"/>
      <c r="R428" s="427"/>
      <c r="S428" s="427"/>
      <c r="T428" s="427"/>
      <c r="U428" s="427"/>
      <c r="V428" s="427"/>
      <c r="W428" s="427"/>
      <c r="X428" s="427"/>
      <c r="Y428" s="427"/>
      <c r="Z428"/>
      <c r="AA428"/>
    </row>
    <row r="429" spans="2:27" ht="18.75" hidden="1" x14ac:dyDescent="0.3">
      <c r="B429"/>
      <c r="C429"/>
      <c r="D429"/>
      <c r="E429"/>
      <c r="F429"/>
      <c r="G429"/>
      <c r="H429"/>
      <c r="I429"/>
      <c r="J429"/>
      <c r="K429"/>
      <c r="L429" s="426"/>
      <c r="M429" s="427"/>
      <c r="N429" s="427"/>
      <c r="O429" s="427"/>
      <c r="P429" s="427"/>
      <c r="Q429" s="427"/>
      <c r="R429" s="427"/>
      <c r="S429" s="427"/>
      <c r="T429" s="427"/>
      <c r="U429" s="427"/>
      <c r="V429" s="427"/>
      <c r="W429" s="427"/>
      <c r="X429" s="427"/>
      <c r="Y429" s="427"/>
      <c r="Z429"/>
      <c r="AA429"/>
    </row>
    <row r="430" spans="2:27" ht="18.75" hidden="1" x14ac:dyDescent="0.3">
      <c r="B430"/>
      <c r="C430"/>
      <c r="D430"/>
      <c r="E430"/>
      <c r="F430"/>
      <c r="G430"/>
      <c r="H430"/>
      <c r="I430"/>
      <c r="J430"/>
      <c r="K430"/>
      <c r="L430" s="426"/>
      <c r="M430" s="427"/>
      <c r="N430" s="427"/>
      <c r="O430" s="427"/>
      <c r="P430" s="427"/>
      <c r="Q430" s="427"/>
      <c r="R430" s="427"/>
      <c r="S430" s="427"/>
      <c r="T430" s="427"/>
      <c r="U430" s="427"/>
      <c r="V430" s="427"/>
      <c r="W430" s="427"/>
      <c r="X430" s="427"/>
      <c r="Y430" s="427"/>
      <c r="Z430"/>
      <c r="AA430"/>
    </row>
    <row r="431" spans="2:27" ht="18.75" hidden="1" x14ac:dyDescent="0.3">
      <c r="B431"/>
      <c r="C431"/>
      <c r="D431"/>
      <c r="E431"/>
      <c r="F431"/>
      <c r="G431"/>
      <c r="H431"/>
      <c r="I431"/>
      <c r="J431"/>
      <c r="K431"/>
      <c r="L431" s="426"/>
      <c r="M431" s="427"/>
      <c r="N431" s="427"/>
      <c r="O431" s="427"/>
      <c r="P431" s="427"/>
      <c r="Q431" s="427"/>
      <c r="R431" s="427"/>
      <c r="S431" s="427"/>
      <c r="T431" s="427"/>
      <c r="U431" s="427"/>
      <c r="V431" s="427"/>
      <c r="W431" s="427"/>
      <c r="X431" s="427"/>
      <c r="Y431" s="427"/>
      <c r="Z431"/>
      <c r="AA431"/>
    </row>
    <row r="432" spans="2:27" ht="18.75" hidden="1" x14ac:dyDescent="0.3">
      <c r="B432"/>
      <c r="C432"/>
      <c r="D432"/>
      <c r="E432"/>
      <c r="F432"/>
      <c r="G432"/>
      <c r="H432"/>
      <c r="I432"/>
      <c r="J432"/>
      <c r="K432"/>
      <c r="L432" s="426"/>
      <c r="M432" s="427"/>
      <c r="N432" s="427"/>
      <c r="O432" s="427"/>
      <c r="P432" s="427"/>
      <c r="Q432" s="427"/>
      <c r="R432" s="427"/>
      <c r="S432" s="427"/>
      <c r="T432" s="427"/>
      <c r="U432" s="427"/>
      <c r="V432" s="427"/>
      <c r="W432" s="427"/>
      <c r="X432" s="427"/>
      <c r="Y432" s="427"/>
      <c r="Z432"/>
      <c r="AA432"/>
    </row>
    <row r="433" spans="2:27" ht="18.75" hidden="1" x14ac:dyDescent="0.3">
      <c r="B433"/>
      <c r="C433"/>
      <c r="D433"/>
      <c r="E433"/>
      <c r="F433"/>
      <c r="G433"/>
      <c r="H433"/>
      <c r="I433"/>
      <c r="J433"/>
      <c r="K433"/>
      <c r="L433" s="426"/>
      <c r="M433" s="427"/>
      <c r="N433" s="427"/>
      <c r="O433" s="427"/>
      <c r="P433" s="427"/>
      <c r="Q433" s="427"/>
      <c r="R433" s="427"/>
      <c r="S433" s="427"/>
      <c r="T433" s="427"/>
      <c r="U433" s="427"/>
      <c r="V433" s="427"/>
      <c r="W433" s="427"/>
      <c r="X433" s="427"/>
      <c r="Y433" s="427"/>
      <c r="Z433"/>
      <c r="AA433"/>
    </row>
    <row r="434" spans="2:27" ht="18.75" hidden="1" x14ac:dyDescent="0.3">
      <c r="B434"/>
      <c r="C434"/>
      <c r="D434"/>
      <c r="E434"/>
      <c r="F434"/>
      <c r="G434"/>
      <c r="H434"/>
      <c r="I434"/>
      <c r="J434"/>
      <c r="K434"/>
      <c r="L434" s="426"/>
      <c r="M434" s="427"/>
      <c r="N434" s="427"/>
      <c r="O434" s="427"/>
      <c r="P434" s="427"/>
      <c r="Q434" s="427"/>
      <c r="R434" s="427"/>
      <c r="S434" s="427"/>
      <c r="T434" s="427"/>
      <c r="U434" s="427"/>
      <c r="V434" s="427"/>
      <c r="W434" s="427"/>
      <c r="X434" s="427"/>
      <c r="Y434" s="427"/>
      <c r="Z434"/>
      <c r="AA434"/>
    </row>
    <row r="435" spans="2:27" ht="18.75" hidden="1" x14ac:dyDescent="0.3">
      <c r="B435"/>
      <c r="C435"/>
      <c r="D435"/>
      <c r="E435"/>
      <c r="F435"/>
      <c r="G435"/>
      <c r="H435"/>
      <c r="I435"/>
      <c r="J435"/>
      <c r="K435"/>
      <c r="L435" s="426"/>
      <c r="M435" s="427"/>
      <c r="N435" s="427"/>
      <c r="O435" s="427"/>
      <c r="P435" s="427"/>
      <c r="Q435" s="427"/>
      <c r="R435" s="427"/>
      <c r="S435" s="427"/>
      <c r="T435" s="427"/>
      <c r="U435" s="427"/>
      <c r="V435" s="427"/>
      <c r="W435" s="427"/>
      <c r="X435" s="427"/>
      <c r="Y435" s="427"/>
      <c r="Z435"/>
      <c r="AA435"/>
    </row>
    <row r="436" spans="2:27" ht="18.75" hidden="1" x14ac:dyDescent="0.3">
      <c r="B436"/>
      <c r="C436"/>
      <c r="D436"/>
      <c r="E436"/>
      <c r="F436"/>
      <c r="G436"/>
      <c r="H436"/>
      <c r="I436"/>
      <c r="J436"/>
      <c r="K436"/>
      <c r="L436" s="426"/>
      <c r="M436" s="427"/>
      <c r="N436" s="427"/>
      <c r="O436" s="427"/>
      <c r="P436" s="427"/>
      <c r="Q436" s="427"/>
      <c r="R436" s="427"/>
      <c r="S436" s="427"/>
      <c r="T436" s="427"/>
      <c r="U436" s="427"/>
      <c r="V436" s="427"/>
      <c r="W436" s="427"/>
      <c r="X436" s="427"/>
      <c r="Y436" s="427"/>
      <c r="Z436"/>
      <c r="AA436"/>
    </row>
    <row r="437" spans="2:27" ht="18.75" hidden="1" x14ac:dyDescent="0.3">
      <c r="B437"/>
      <c r="C437"/>
      <c r="D437"/>
      <c r="E437"/>
      <c r="F437"/>
      <c r="G437"/>
      <c r="H437"/>
      <c r="I437"/>
      <c r="J437"/>
      <c r="K437"/>
      <c r="L437" s="426"/>
      <c r="M437" s="427"/>
      <c r="N437" s="427"/>
      <c r="O437" s="427"/>
      <c r="P437" s="427"/>
      <c r="Q437" s="427"/>
      <c r="R437" s="427"/>
      <c r="S437" s="427"/>
      <c r="T437" s="427"/>
      <c r="U437" s="427"/>
      <c r="V437" s="427"/>
      <c r="W437" s="427"/>
      <c r="X437" s="427"/>
      <c r="Y437" s="427"/>
      <c r="Z437"/>
      <c r="AA437"/>
    </row>
    <row r="438" spans="2:27" ht="18.75" hidden="1" x14ac:dyDescent="0.3">
      <c r="B438"/>
      <c r="C438"/>
      <c r="D438"/>
      <c r="E438"/>
      <c r="F438"/>
      <c r="G438"/>
      <c r="H438"/>
      <c r="I438"/>
      <c r="J438"/>
      <c r="K438"/>
      <c r="L438" s="426"/>
      <c r="M438" s="427"/>
      <c r="N438" s="427"/>
      <c r="O438" s="427"/>
      <c r="P438" s="427"/>
      <c r="Q438" s="427"/>
      <c r="R438" s="427"/>
      <c r="S438" s="427"/>
      <c r="T438" s="427"/>
      <c r="U438" s="427"/>
      <c r="V438" s="427"/>
      <c r="W438" s="427"/>
      <c r="X438" s="427"/>
      <c r="Y438" s="427"/>
      <c r="Z438"/>
      <c r="AA438"/>
    </row>
    <row r="439" spans="2:27" ht="18.75" hidden="1" x14ac:dyDescent="0.3">
      <c r="B439"/>
      <c r="C439"/>
      <c r="D439"/>
      <c r="E439"/>
      <c r="F439"/>
      <c r="G439"/>
      <c r="H439"/>
      <c r="I439"/>
      <c r="J439"/>
      <c r="K439"/>
      <c r="L439" s="426"/>
      <c r="M439" s="427"/>
      <c r="N439" s="427"/>
      <c r="O439" s="427"/>
      <c r="P439" s="427"/>
      <c r="Q439" s="427"/>
      <c r="R439" s="427"/>
      <c r="S439" s="427"/>
      <c r="T439" s="427"/>
      <c r="U439" s="427"/>
      <c r="V439" s="427"/>
      <c r="W439" s="427"/>
      <c r="X439" s="427"/>
      <c r="Y439" s="427"/>
      <c r="Z439"/>
      <c r="AA439"/>
    </row>
    <row r="440" spans="2:27" ht="18.75" hidden="1" x14ac:dyDescent="0.3">
      <c r="B440"/>
      <c r="C440"/>
      <c r="D440"/>
      <c r="E440"/>
      <c r="F440"/>
      <c r="G440"/>
      <c r="H440"/>
      <c r="I440"/>
      <c r="J440"/>
      <c r="K440"/>
      <c r="L440" s="426"/>
      <c r="M440" s="427"/>
      <c r="N440" s="427"/>
      <c r="O440" s="427"/>
      <c r="P440" s="427"/>
      <c r="Q440" s="427"/>
      <c r="R440" s="427"/>
      <c r="S440" s="427"/>
      <c r="T440" s="427"/>
      <c r="U440" s="427"/>
      <c r="V440" s="427"/>
      <c r="W440" s="427"/>
      <c r="X440" s="427"/>
      <c r="Y440" s="427"/>
      <c r="Z440"/>
      <c r="AA440"/>
    </row>
    <row r="441" spans="2:27" ht="18.75" hidden="1" x14ac:dyDescent="0.3">
      <c r="B441"/>
      <c r="C441"/>
      <c r="D441"/>
      <c r="E441"/>
      <c r="F441"/>
      <c r="G441"/>
      <c r="H441"/>
      <c r="I441"/>
      <c r="J441"/>
      <c r="K441"/>
      <c r="L441" s="426"/>
      <c r="M441" s="427"/>
      <c r="N441" s="427"/>
      <c r="O441" s="427"/>
      <c r="P441" s="427"/>
      <c r="Q441" s="427"/>
      <c r="R441" s="427"/>
      <c r="S441" s="427"/>
      <c r="T441" s="427"/>
      <c r="U441" s="427"/>
      <c r="V441" s="427"/>
      <c r="W441" s="427"/>
      <c r="X441" s="427"/>
      <c r="Y441" s="427"/>
      <c r="Z441"/>
      <c r="AA441"/>
    </row>
    <row r="442" spans="2:27" ht="18.75" hidden="1" x14ac:dyDescent="0.3">
      <c r="B442"/>
      <c r="C442"/>
      <c r="D442"/>
      <c r="E442"/>
      <c r="F442"/>
      <c r="G442"/>
      <c r="H442"/>
      <c r="I442"/>
      <c r="J442"/>
      <c r="K442"/>
      <c r="L442" s="426"/>
      <c r="M442" s="427"/>
      <c r="N442" s="427"/>
      <c r="O442" s="427"/>
      <c r="P442" s="427"/>
      <c r="Q442" s="427"/>
      <c r="R442" s="427"/>
      <c r="S442" s="427"/>
      <c r="T442" s="427"/>
      <c r="U442" s="427"/>
      <c r="V442" s="427"/>
      <c r="W442" s="427"/>
      <c r="X442" s="427"/>
      <c r="Y442" s="427"/>
      <c r="Z442"/>
      <c r="AA442"/>
    </row>
    <row r="443" spans="2:27" ht="18.75" hidden="1" x14ac:dyDescent="0.3">
      <c r="B443"/>
      <c r="C443"/>
      <c r="D443"/>
      <c r="E443"/>
      <c r="F443"/>
      <c r="G443"/>
      <c r="H443"/>
      <c r="I443"/>
      <c r="J443"/>
      <c r="K443"/>
      <c r="L443" s="426"/>
      <c r="M443" s="427"/>
      <c r="N443" s="427"/>
      <c r="O443" s="427"/>
      <c r="P443" s="427"/>
      <c r="Q443" s="427"/>
      <c r="R443" s="427"/>
      <c r="S443" s="427"/>
      <c r="T443" s="427"/>
      <c r="U443" s="427"/>
      <c r="V443" s="427"/>
      <c r="W443" s="427"/>
      <c r="X443" s="427"/>
      <c r="Y443" s="427"/>
      <c r="Z443"/>
      <c r="AA443"/>
    </row>
    <row r="444" spans="2:27" ht="18.75" hidden="1" x14ac:dyDescent="0.3">
      <c r="B444"/>
      <c r="C444"/>
      <c r="D444"/>
      <c r="E444"/>
      <c r="F444"/>
      <c r="G444"/>
      <c r="H444"/>
      <c r="I444"/>
      <c r="J444"/>
      <c r="K444"/>
      <c r="L444" s="426"/>
      <c r="M444" s="427"/>
      <c r="N444" s="427"/>
      <c r="O444" s="427"/>
      <c r="P444" s="427"/>
      <c r="Q444" s="427"/>
      <c r="R444" s="427"/>
      <c r="S444" s="427"/>
      <c r="T444" s="427"/>
      <c r="U444" s="427"/>
      <c r="V444" s="427"/>
      <c r="W444" s="427"/>
      <c r="X444" s="427"/>
      <c r="Y444" s="427"/>
      <c r="Z444"/>
      <c r="AA444"/>
    </row>
    <row r="445" spans="2:27" ht="18.75" hidden="1" x14ac:dyDescent="0.3">
      <c r="B445"/>
      <c r="C445"/>
      <c r="D445"/>
      <c r="E445"/>
      <c r="F445"/>
      <c r="G445"/>
      <c r="H445"/>
      <c r="I445"/>
      <c r="J445"/>
      <c r="K445"/>
      <c r="L445" s="426"/>
      <c r="M445" s="427"/>
      <c r="N445" s="427"/>
      <c r="O445" s="427"/>
      <c r="P445" s="427"/>
      <c r="Q445" s="427"/>
      <c r="R445" s="427"/>
      <c r="S445" s="427"/>
      <c r="T445" s="427"/>
      <c r="U445" s="427"/>
      <c r="V445" s="427"/>
      <c r="W445" s="427"/>
      <c r="X445" s="427"/>
      <c r="Y445" s="427"/>
      <c r="Z445"/>
      <c r="AA445"/>
    </row>
    <row r="446" spans="2:27" ht="18.75" hidden="1" x14ac:dyDescent="0.3">
      <c r="B446"/>
      <c r="C446"/>
      <c r="D446"/>
      <c r="E446"/>
      <c r="F446"/>
      <c r="G446"/>
      <c r="H446"/>
      <c r="I446"/>
      <c r="J446"/>
      <c r="K446"/>
      <c r="L446" s="426"/>
      <c r="M446" s="427"/>
      <c r="N446" s="427"/>
      <c r="O446" s="427"/>
      <c r="P446" s="427"/>
      <c r="Q446" s="427"/>
      <c r="R446" s="427"/>
      <c r="S446" s="427"/>
      <c r="T446" s="427"/>
      <c r="U446" s="427"/>
      <c r="V446" s="427"/>
      <c r="W446" s="427"/>
      <c r="X446" s="427"/>
      <c r="Y446" s="427"/>
      <c r="Z446"/>
      <c r="AA446"/>
    </row>
    <row r="447" spans="2:27" ht="18.75" hidden="1" x14ac:dyDescent="0.3">
      <c r="B447"/>
      <c r="C447"/>
      <c r="D447"/>
      <c r="E447"/>
      <c r="F447"/>
      <c r="G447"/>
      <c r="H447"/>
      <c r="I447"/>
      <c r="J447"/>
      <c r="K447"/>
      <c r="L447" s="426"/>
      <c r="M447" s="427"/>
      <c r="N447" s="427"/>
      <c r="O447" s="427"/>
      <c r="P447" s="427"/>
      <c r="Q447" s="427"/>
      <c r="R447" s="427"/>
      <c r="S447" s="427"/>
      <c r="T447" s="427"/>
      <c r="U447" s="427"/>
      <c r="V447" s="427"/>
      <c r="W447" s="427"/>
      <c r="X447" s="427"/>
      <c r="Y447" s="427"/>
      <c r="Z447"/>
      <c r="AA447"/>
    </row>
    <row r="448" spans="2:27" ht="18.75" hidden="1" x14ac:dyDescent="0.3">
      <c r="B448"/>
      <c r="C448"/>
      <c r="D448"/>
      <c r="E448"/>
      <c r="F448"/>
      <c r="G448"/>
      <c r="H448"/>
      <c r="I448"/>
      <c r="J448"/>
      <c r="K448"/>
      <c r="L448" s="426"/>
      <c r="M448" s="427"/>
      <c r="N448" s="427"/>
      <c r="O448" s="427"/>
      <c r="P448" s="427"/>
      <c r="Q448" s="427"/>
      <c r="R448" s="427"/>
      <c r="S448" s="427"/>
      <c r="T448" s="427"/>
      <c r="U448" s="427"/>
      <c r="V448" s="427"/>
      <c r="W448" s="427"/>
      <c r="X448" s="427"/>
      <c r="Y448" s="427"/>
      <c r="Z448"/>
      <c r="AA448"/>
    </row>
    <row r="449" spans="2:27" ht="18.75" hidden="1" x14ac:dyDescent="0.3">
      <c r="B449"/>
      <c r="C449"/>
      <c r="D449"/>
      <c r="E449"/>
      <c r="F449"/>
      <c r="G449"/>
      <c r="H449"/>
      <c r="I449"/>
      <c r="J449"/>
      <c r="K449"/>
      <c r="L449" s="426"/>
      <c r="M449" s="427"/>
      <c r="N449" s="427"/>
      <c r="O449" s="427"/>
      <c r="P449" s="427"/>
      <c r="Q449" s="427"/>
      <c r="R449" s="427"/>
      <c r="S449" s="427"/>
      <c r="T449" s="427"/>
      <c r="U449" s="427"/>
      <c r="V449" s="427"/>
      <c r="W449" s="427"/>
      <c r="X449" s="427"/>
      <c r="Y449" s="427"/>
      <c r="Z449"/>
      <c r="AA449"/>
    </row>
    <row r="450" spans="2:27" ht="18.75" hidden="1" x14ac:dyDescent="0.3">
      <c r="B450"/>
      <c r="C450"/>
      <c r="D450"/>
      <c r="E450"/>
      <c r="F450"/>
      <c r="G450"/>
      <c r="H450"/>
      <c r="I450"/>
      <c r="J450"/>
      <c r="K450"/>
      <c r="L450" s="426"/>
      <c r="M450" s="427"/>
      <c r="N450" s="427"/>
      <c r="O450" s="427"/>
      <c r="P450" s="427"/>
      <c r="Q450" s="427"/>
      <c r="R450" s="427"/>
      <c r="S450" s="427"/>
      <c r="T450" s="427"/>
      <c r="U450" s="427"/>
      <c r="V450" s="427"/>
      <c r="W450" s="427"/>
      <c r="X450" s="427"/>
      <c r="Y450" s="427"/>
      <c r="Z450"/>
      <c r="AA450"/>
    </row>
    <row r="451" spans="2:27" ht="18.75" hidden="1" x14ac:dyDescent="0.3">
      <c r="B451"/>
      <c r="C451"/>
      <c r="D451"/>
      <c r="E451"/>
      <c r="F451"/>
      <c r="G451"/>
      <c r="H451"/>
      <c r="I451"/>
      <c r="J451"/>
      <c r="K451"/>
      <c r="L451" s="426"/>
      <c r="M451" s="427"/>
      <c r="N451" s="427"/>
      <c r="O451" s="427"/>
      <c r="P451" s="427"/>
      <c r="Q451" s="427"/>
      <c r="R451" s="427"/>
      <c r="S451" s="427"/>
      <c r="T451" s="427"/>
      <c r="U451" s="427"/>
      <c r="V451" s="427"/>
      <c r="W451" s="427"/>
      <c r="X451" s="427"/>
      <c r="Y451" s="427"/>
      <c r="Z451"/>
      <c r="AA451"/>
    </row>
    <row r="452" spans="2:27" ht="18.75" hidden="1" x14ac:dyDescent="0.3">
      <c r="B452"/>
      <c r="C452"/>
      <c r="D452"/>
      <c r="E452"/>
      <c r="F452"/>
      <c r="G452"/>
      <c r="H452"/>
      <c r="I452"/>
      <c r="J452"/>
      <c r="K452"/>
      <c r="L452" s="426"/>
      <c r="M452" s="427"/>
      <c r="N452" s="427"/>
      <c r="O452" s="427"/>
      <c r="P452" s="427"/>
      <c r="Q452" s="427"/>
      <c r="R452" s="427"/>
      <c r="S452" s="427"/>
      <c r="T452" s="427"/>
      <c r="U452" s="427"/>
      <c r="V452" s="427"/>
      <c r="W452" s="427"/>
      <c r="X452" s="427"/>
      <c r="Y452" s="427"/>
      <c r="Z452"/>
      <c r="AA452"/>
    </row>
    <row r="453" spans="2:27" ht="18.75" hidden="1" x14ac:dyDescent="0.3">
      <c r="B453"/>
      <c r="C453"/>
      <c r="D453"/>
      <c r="E453"/>
      <c r="F453"/>
      <c r="G453"/>
      <c r="H453"/>
      <c r="I453"/>
      <c r="J453"/>
      <c r="K453"/>
      <c r="L453" s="426"/>
      <c r="M453" s="427"/>
      <c r="N453" s="427"/>
      <c r="O453" s="427"/>
      <c r="P453" s="427"/>
      <c r="Q453" s="427"/>
      <c r="R453" s="427"/>
      <c r="S453" s="427"/>
      <c r="T453" s="427"/>
      <c r="U453" s="427"/>
      <c r="V453" s="427"/>
      <c r="W453" s="427"/>
      <c r="X453" s="427"/>
      <c r="Y453" s="427"/>
      <c r="Z453"/>
      <c r="AA453"/>
    </row>
    <row r="454" spans="2:27" ht="18.75" hidden="1" x14ac:dyDescent="0.3">
      <c r="B454"/>
      <c r="C454"/>
      <c r="D454"/>
      <c r="E454"/>
      <c r="F454"/>
      <c r="G454"/>
      <c r="H454"/>
      <c r="I454"/>
      <c r="J454"/>
      <c r="K454"/>
      <c r="L454" s="426"/>
      <c r="M454" s="427"/>
      <c r="N454" s="427"/>
      <c r="O454" s="427"/>
      <c r="P454" s="427"/>
      <c r="Q454" s="427"/>
      <c r="R454" s="427"/>
      <c r="S454" s="427"/>
      <c r="T454" s="427"/>
      <c r="U454" s="427"/>
      <c r="V454" s="427"/>
      <c r="W454" s="427"/>
      <c r="X454" s="427"/>
      <c r="Y454" s="427"/>
      <c r="Z454"/>
      <c r="AA454"/>
    </row>
    <row r="455" spans="2:27" ht="18.75" hidden="1" x14ac:dyDescent="0.3">
      <c r="B455"/>
      <c r="C455"/>
      <c r="D455"/>
      <c r="E455"/>
      <c r="F455"/>
      <c r="G455"/>
      <c r="H455"/>
      <c r="I455"/>
      <c r="J455"/>
      <c r="K455"/>
      <c r="L455" s="426"/>
      <c r="M455" s="427"/>
      <c r="N455" s="427"/>
      <c r="O455" s="427"/>
      <c r="P455" s="427"/>
      <c r="Q455" s="427"/>
      <c r="R455" s="427"/>
      <c r="S455" s="427"/>
      <c r="T455" s="427"/>
      <c r="U455" s="427"/>
      <c r="V455" s="427"/>
      <c r="W455" s="427"/>
      <c r="X455" s="427"/>
      <c r="Y455" s="427"/>
      <c r="Z455"/>
      <c r="AA455"/>
    </row>
    <row r="456" spans="2:27" ht="18.75" hidden="1" x14ac:dyDescent="0.3">
      <c r="B456"/>
      <c r="C456"/>
      <c r="D456"/>
      <c r="E456"/>
      <c r="F456"/>
      <c r="G456"/>
      <c r="H456"/>
      <c r="I456"/>
      <c r="J456"/>
      <c r="K456"/>
      <c r="L456" s="426"/>
      <c r="M456" s="427"/>
      <c r="N456" s="427"/>
      <c r="O456" s="427"/>
      <c r="P456" s="427"/>
      <c r="Q456" s="427"/>
      <c r="R456" s="427"/>
      <c r="S456" s="427"/>
      <c r="T456" s="427"/>
      <c r="U456" s="427"/>
      <c r="V456" s="427"/>
      <c r="W456" s="427"/>
      <c r="X456" s="427"/>
      <c r="Y456" s="427"/>
      <c r="Z456"/>
      <c r="AA456"/>
    </row>
    <row r="457" spans="2:27" ht="18.75" hidden="1" x14ac:dyDescent="0.3">
      <c r="B457"/>
      <c r="C457"/>
      <c r="D457"/>
      <c r="E457"/>
      <c r="F457"/>
      <c r="G457"/>
      <c r="H457"/>
      <c r="I457"/>
      <c r="J457"/>
      <c r="K457"/>
      <c r="L457" s="426"/>
      <c r="M457" s="427"/>
      <c r="N457" s="427"/>
      <c r="O457" s="427"/>
      <c r="P457" s="427"/>
      <c r="Q457" s="427"/>
      <c r="R457" s="427"/>
      <c r="S457" s="427"/>
      <c r="T457" s="427"/>
      <c r="U457" s="427"/>
      <c r="V457" s="427"/>
      <c r="W457" s="427"/>
      <c r="X457" s="427"/>
      <c r="Y457" s="427"/>
      <c r="Z457"/>
      <c r="AA457"/>
    </row>
    <row r="458" spans="2:27" ht="18.75" hidden="1" x14ac:dyDescent="0.3">
      <c r="B458"/>
      <c r="C458"/>
      <c r="D458"/>
      <c r="E458"/>
      <c r="F458"/>
      <c r="G458"/>
      <c r="H458"/>
      <c r="I458"/>
      <c r="J458"/>
      <c r="K458"/>
      <c r="L458" s="426"/>
      <c r="M458" s="427"/>
      <c r="N458" s="427"/>
      <c r="O458" s="427"/>
      <c r="P458" s="427"/>
      <c r="Q458" s="427"/>
      <c r="R458" s="427"/>
      <c r="S458" s="427"/>
      <c r="T458" s="427"/>
      <c r="U458" s="427"/>
      <c r="V458" s="427"/>
      <c r="W458" s="427"/>
      <c r="X458" s="427"/>
      <c r="Y458" s="427"/>
      <c r="Z458"/>
      <c r="AA458"/>
    </row>
    <row r="459" spans="2:27" ht="18.75" hidden="1" x14ac:dyDescent="0.3">
      <c r="B459"/>
      <c r="C459"/>
      <c r="D459"/>
      <c r="E459"/>
      <c r="F459"/>
      <c r="G459"/>
      <c r="H459"/>
      <c r="I459"/>
      <c r="J459"/>
      <c r="K459"/>
      <c r="L459" s="426"/>
      <c r="M459" s="427"/>
      <c r="N459" s="427"/>
      <c r="O459" s="427"/>
      <c r="P459" s="427"/>
      <c r="Q459" s="427"/>
      <c r="R459" s="427"/>
      <c r="S459" s="427"/>
      <c r="T459" s="427"/>
      <c r="U459" s="427"/>
      <c r="V459" s="427"/>
      <c r="W459" s="427"/>
      <c r="X459" s="427"/>
      <c r="Y459" s="427"/>
      <c r="Z459"/>
      <c r="AA459"/>
    </row>
    <row r="460" spans="2:27" ht="18.75" hidden="1" x14ac:dyDescent="0.3">
      <c r="B460"/>
      <c r="C460"/>
      <c r="D460"/>
      <c r="E460"/>
      <c r="F460"/>
      <c r="G460"/>
      <c r="H460"/>
      <c r="I460"/>
      <c r="J460"/>
      <c r="K460"/>
      <c r="L460" s="426"/>
      <c r="M460" s="427"/>
      <c r="N460" s="427"/>
      <c r="O460" s="427"/>
      <c r="P460" s="427"/>
      <c r="Q460" s="427"/>
      <c r="R460" s="427"/>
      <c r="S460" s="427"/>
      <c r="T460" s="427"/>
      <c r="U460" s="427"/>
      <c r="V460" s="427"/>
      <c r="W460" s="427"/>
      <c r="X460" s="427"/>
      <c r="Y460" s="427"/>
      <c r="Z460"/>
      <c r="AA460"/>
    </row>
    <row r="461" spans="2:27" ht="18.75" hidden="1" x14ac:dyDescent="0.3">
      <c r="B461"/>
      <c r="C461"/>
      <c r="D461"/>
      <c r="E461"/>
      <c r="F461"/>
      <c r="G461"/>
      <c r="H461"/>
      <c r="I461"/>
      <c r="J461"/>
      <c r="K461"/>
      <c r="L461" s="426"/>
      <c r="M461" s="427"/>
      <c r="N461" s="427"/>
      <c r="O461" s="427"/>
      <c r="P461" s="427"/>
      <c r="Q461" s="427"/>
      <c r="R461" s="427"/>
      <c r="S461" s="427"/>
      <c r="T461" s="427"/>
      <c r="U461" s="427"/>
      <c r="V461" s="427"/>
      <c r="W461" s="427"/>
      <c r="X461" s="427"/>
      <c r="Y461" s="427"/>
      <c r="Z461"/>
      <c r="AA461"/>
    </row>
    <row r="462" spans="2:27" ht="18.75" hidden="1" x14ac:dyDescent="0.3">
      <c r="B462"/>
      <c r="C462"/>
      <c r="D462"/>
      <c r="E462"/>
      <c r="F462"/>
      <c r="G462"/>
      <c r="H462"/>
      <c r="I462"/>
      <c r="J462"/>
      <c r="K462"/>
      <c r="L462" s="426"/>
      <c r="M462" s="427"/>
      <c r="N462" s="427"/>
      <c r="O462" s="427"/>
      <c r="P462" s="427"/>
      <c r="Q462" s="427"/>
      <c r="R462" s="427"/>
      <c r="S462" s="427"/>
      <c r="T462" s="427"/>
      <c r="U462" s="427"/>
      <c r="V462" s="427"/>
      <c r="W462" s="427"/>
      <c r="X462" s="427"/>
      <c r="Y462" s="427"/>
      <c r="Z462"/>
      <c r="AA462"/>
    </row>
    <row r="463" spans="2:27" ht="18.75" hidden="1" x14ac:dyDescent="0.3">
      <c r="B463"/>
      <c r="C463"/>
      <c r="D463"/>
      <c r="E463"/>
      <c r="F463"/>
      <c r="G463"/>
      <c r="H463"/>
      <c r="I463"/>
      <c r="J463"/>
      <c r="K463"/>
      <c r="L463" s="426"/>
      <c r="M463" s="427"/>
      <c r="N463" s="427"/>
      <c r="O463" s="427"/>
      <c r="P463" s="427"/>
      <c r="Q463" s="427"/>
      <c r="R463" s="427"/>
      <c r="S463" s="427"/>
      <c r="T463" s="427"/>
      <c r="U463" s="427"/>
      <c r="V463" s="427"/>
      <c r="W463" s="427"/>
      <c r="X463" s="427"/>
      <c r="Y463" s="427"/>
      <c r="Z463"/>
      <c r="AA463"/>
    </row>
    <row r="464" spans="2:27" ht="18.75" hidden="1" x14ac:dyDescent="0.3">
      <c r="B464"/>
      <c r="C464"/>
      <c r="D464"/>
      <c r="E464"/>
      <c r="F464"/>
      <c r="G464"/>
      <c r="H464"/>
      <c r="I464"/>
      <c r="J464"/>
      <c r="K464"/>
      <c r="L464" s="426"/>
      <c r="M464" s="427"/>
      <c r="N464" s="427"/>
      <c r="O464" s="427"/>
      <c r="P464" s="427"/>
      <c r="Q464" s="427"/>
      <c r="R464" s="427"/>
      <c r="S464" s="427"/>
      <c r="T464" s="427"/>
      <c r="U464" s="427"/>
      <c r="V464" s="427"/>
      <c r="W464" s="427"/>
      <c r="X464" s="427"/>
      <c r="Y464" s="427"/>
      <c r="Z464"/>
      <c r="AA464"/>
    </row>
    <row r="465" spans="2:27" ht="18.75" hidden="1" x14ac:dyDescent="0.3">
      <c r="B465"/>
      <c r="C465"/>
      <c r="D465"/>
      <c r="E465"/>
      <c r="F465"/>
      <c r="G465"/>
      <c r="H465"/>
      <c r="I465"/>
      <c r="J465"/>
      <c r="K465"/>
      <c r="L465" s="426"/>
      <c r="M465" s="427"/>
      <c r="N465" s="427"/>
      <c r="O465" s="427"/>
      <c r="P465" s="427"/>
      <c r="Q465" s="427"/>
      <c r="R465" s="427"/>
      <c r="S465" s="427"/>
      <c r="T465" s="427"/>
      <c r="U465" s="427"/>
      <c r="V465" s="427"/>
      <c r="W465" s="427"/>
      <c r="X465" s="427"/>
      <c r="Y465" s="427"/>
      <c r="Z465"/>
      <c r="AA465"/>
    </row>
    <row r="466" spans="2:27" ht="18.75" hidden="1" x14ac:dyDescent="0.3">
      <c r="B466"/>
      <c r="C466"/>
      <c r="D466"/>
      <c r="E466"/>
      <c r="F466"/>
      <c r="G466"/>
      <c r="H466"/>
      <c r="I466"/>
      <c r="J466"/>
      <c r="K466"/>
      <c r="L466" s="426"/>
      <c r="M466" s="427"/>
      <c r="N466" s="427"/>
      <c r="O466" s="427"/>
      <c r="P466" s="427"/>
      <c r="Q466" s="427"/>
      <c r="R466" s="427"/>
      <c r="S466" s="427"/>
      <c r="T466" s="427"/>
      <c r="U466" s="427"/>
      <c r="V466" s="427"/>
      <c r="W466" s="427"/>
      <c r="X466" s="427"/>
      <c r="Y466" s="427"/>
      <c r="Z466"/>
      <c r="AA466"/>
    </row>
    <row r="467" spans="2:27" ht="18.75" hidden="1" x14ac:dyDescent="0.3">
      <c r="B467"/>
      <c r="C467"/>
      <c r="D467"/>
      <c r="E467"/>
      <c r="F467"/>
      <c r="G467"/>
      <c r="H467"/>
      <c r="I467"/>
      <c r="J467"/>
      <c r="K467"/>
      <c r="L467" s="426"/>
      <c r="M467" s="427"/>
      <c r="N467" s="427"/>
      <c r="O467" s="427"/>
      <c r="P467" s="427"/>
      <c r="Q467" s="427"/>
      <c r="R467" s="427"/>
      <c r="S467" s="427"/>
      <c r="T467" s="427"/>
      <c r="U467" s="427"/>
      <c r="V467" s="427"/>
      <c r="W467" s="427"/>
      <c r="X467" s="427"/>
      <c r="Y467" s="427"/>
      <c r="Z467"/>
      <c r="AA467"/>
    </row>
    <row r="468" spans="2:27" ht="18.75" hidden="1" x14ac:dyDescent="0.3">
      <c r="B468"/>
      <c r="C468"/>
      <c r="D468"/>
      <c r="E468"/>
      <c r="F468"/>
      <c r="G468"/>
      <c r="H468"/>
      <c r="I468"/>
      <c r="J468"/>
      <c r="K468"/>
      <c r="L468" s="426"/>
      <c r="M468" s="427"/>
      <c r="N468" s="427"/>
      <c r="O468" s="427"/>
      <c r="P468" s="427"/>
      <c r="Q468" s="427"/>
      <c r="R468" s="427"/>
      <c r="S468" s="427"/>
      <c r="T468" s="427"/>
      <c r="U468" s="427"/>
      <c r="V468" s="427"/>
      <c r="W468" s="427"/>
      <c r="X468" s="427"/>
      <c r="Y468" s="427"/>
      <c r="Z468"/>
      <c r="AA468"/>
    </row>
    <row r="469" spans="2:27" ht="18.75" hidden="1" x14ac:dyDescent="0.3">
      <c r="B469"/>
      <c r="C469"/>
      <c r="D469"/>
      <c r="E469"/>
      <c r="F469"/>
      <c r="G469"/>
      <c r="H469"/>
      <c r="I469"/>
      <c r="J469"/>
      <c r="K469"/>
      <c r="L469" s="426"/>
      <c r="M469" s="427"/>
      <c r="N469" s="427"/>
      <c r="O469" s="427"/>
      <c r="P469" s="427"/>
      <c r="Q469" s="427"/>
      <c r="R469" s="427"/>
      <c r="S469" s="427"/>
      <c r="T469" s="427"/>
      <c r="U469" s="427"/>
      <c r="V469" s="427"/>
      <c r="W469" s="427"/>
      <c r="X469" s="427"/>
      <c r="Y469" s="427"/>
      <c r="Z469"/>
      <c r="AA469"/>
    </row>
    <row r="470" spans="2:27" ht="18.75" hidden="1" x14ac:dyDescent="0.3">
      <c r="B470"/>
      <c r="C470"/>
      <c r="D470"/>
      <c r="E470"/>
      <c r="F470"/>
      <c r="G470"/>
      <c r="H470"/>
      <c r="I470"/>
      <c r="J470"/>
      <c r="K470"/>
      <c r="L470" s="426"/>
      <c r="M470" s="427"/>
      <c r="N470" s="427"/>
      <c r="O470" s="427"/>
      <c r="P470" s="427"/>
      <c r="Q470" s="427"/>
      <c r="R470" s="427"/>
      <c r="S470" s="427"/>
      <c r="T470" s="427"/>
      <c r="U470" s="427"/>
      <c r="V470" s="427"/>
      <c r="W470" s="427"/>
      <c r="X470" s="427"/>
      <c r="Y470" s="427"/>
      <c r="Z470"/>
      <c r="AA470"/>
    </row>
    <row r="471" spans="2:27" ht="18.75" hidden="1" x14ac:dyDescent="0.3">
      <c r="B471"/>
      <c r="C471"/>
      <c r="D471"/>
      <c r="E471"/>
      <c r="F471"/>
      <c r="G471"/>
      <c r="H471"/>
      <c r="I471"/>
      <c r="J471"/>
      <c r="K471"/>
      <c r="L471" s="426"/>
      <c r="M471" s="427"/>
      <c r="N471" s="427"/>
      <c r="O471" s="427"/>
      <c r="P471" s="427"/>
      <c r="Q471" s="427"/>
      <c r="R471" s="427"/>
      <c r="S471" s="427"/>
      <c r="T471" s="427"/>
      <c r="U471" s="427"/>
      <c r="V471" s="427"/>
      <c r="W471" s="427"/>
      <c r="X471" s="427"/>
      <c r="Y471" s="427"/>
      <c r="Z471"/>
      <c r="AA471"/>
    </row>
    <row r="472" spans="2:27" ht="18.75" hidden="1" x14ac:dyDescent="0.3">
      <c r="B472"/>
      <c r="C472"/>
      <c r="D472"/>
      <c r="E472"/>
      <c r="F472"/>
      <c r="G472"/>
      <c r="H472"/>
      <c r="I472"/>
      <c r="J472"/>
      <c r="K472"/>
      <c r="L472" s="426"/>
      <c r="M472" s="427"/>
      <c r="N472" s="427"/>
      <c r="O472" s="427"/>
      <c r="P472" s="427"/>
      <c r="Q472" s="427"/>
      <c r="R472" s="427"/>
      <c r="S472" s="427"/>
      <c r="T472" s="427"/>
      <c r="U472" s="427"/>
      <c r="V472" s="427"/>
      <c r="W472" s="427"/>
      <c r="X472" s="427"/>
      <c r="Y472" s="427"/>
      <c r="Z472"/>
      <c r="AA472"/>
    </row>
    <row r="473" spans="2:27" ht="18.75" hidden="1" x14ac:dyDescent="0.3">
      <c r="B473"/>
      <c r="C473"/>
      <c r="D473"/>
      <c r="E473"/>
      <c r="F473"/>
      <c r="G473"/>
      <c r="H473"/>
      <c r="I473"/>
      <c r="J473"/>
      <c r="K473"/>
      <c r="L473" s="426"/>
      <c r="M473" s="427"/>
      <c r="N473" s="427"/>
      <c r="O473" s="427"/>
      <c r="P473" s="427"/>
      <c r="Q473" s="427"/>
      <c r="R473" s="427"/>
      <c r="S473" s="427"/>
      <c r="T473" s="427"/>
      <c r="U473" s="427"/>
      <c r="V473" s="427"/>
      <c r="W473" s="427"/>
      <c r="X473" s="427"/>
      <c r="Y473" s="427"/>
      <c r="Z473"/>
      <c r="AA473"/>
    </row>
    <row r="474" spans="2:27" ht="18.75" hidden="1" x14ac:dyDescent="0.3">
      <c r="B474"/>
      <c r="C474"/>
      <c r="D474"/>
      <c r="E474"/>
      <c r="F474"/>
      <c r="G474"/>
      <c r="H474"/>
      <c r="I474"/>
      <c r="J474"/>
      <c r="K474"/>
      <c r="L474" s="426"/>
      <c r="M474" s="427"/>
      <c r="N474" s="427"/>
      <c r="O474" s="427"/>
      <c r="P474" s="427"/>
      <c r="Q474" s="427"/>
      <c r="R474" s="427"/>
      <c r="S474" s="427"/>
      <c r="T474" s="427"/>
      <c r="U474" s="427"/>
      <c r="V474" s="427"/>
      <c r="W474" s="427"/>
      <c r="X474" s="427"/>
      <c r="Y474" s="427"/>
      <c r="Z474"/>
      <c r="AA474"/>
    </row>
    <row r="475" spans="2:27" ht="18.75" hidden="1" x14ac:dyDescent="0.3">
      <c r="B475"/>
      <c r="C475"/>
      <c r="D475"/>
      <c r="E475"/>
      <c r="F475"/>
      <c r="G475"/>
      <c r="H475"/>
      <c r="I475"/>
      <c r="J475"/>
      <c r="K475"/>
      <c r="L475" s="426"/>
      <c r="M475" s="427"/>
      <c r="N475" s="427"/>
      <c r="O475" s="427"/>
      <c r="P475" s="427"/>
      <c r="Q475" s="427"/>
      <c r="R475" s="427"/>
      <c r="S475" s="427"/>
      <c r="T475" s="427"/>
      <c r="U475" s="427"/>
      <c r="V475" s="427"/>
      <c r="W475" s="427"/>
      <c r="X475" s="427"/>
      <c r="Y475" s="427"/>
      <c r="Z475"/>
      <c r="AA475"/>
    </row>
    <row r="476" spans="2:27" ht="18.75" hidden="1" x14ac:dyDescent="0.3">
      <c r="B476"/>
      <c r="C476"/>
      <c r="D476"/>
      <c r="E476"/>
      <c r="F476"/>
      <c r="G476"/>
      <c r="H476"/>
      <c r="I476"/>
      <c r="J476"/>
      <c r="K476"/>
      <c r="L476" s="426"/>
      <c r="M476" s="427"/>
      <c r="N476" s="427"/>
      <c r="O476" s="427"/>
      <c r="P476" s="427"/>
      <c r="Q476" s="427"/>
      <c r="R476" s="427"/>
      <c r="S476" s="427"/>
      <c r="T476" s="427"/>
      <c r="U476" s="427"/>
      <c r="V476" s="427"/>
      <c r="W476" s="427"/>
      <c r="X476" s="427"/>
      <c r="Y476" s="427"/>
      <c r="Z476"/>
      <c r="AA476"/>
    </row>
    <row r="477" spans="2:27" ht="18.75" hidden="1" x14ac:dyDescent="0.3">
      <c r="B477"/>
      <c r="C477"/>
      <c r="D477"/>
      <c r="E477"/>
      <c r="F477"/>
      <c r="G477"/>
      <c r="H477"/>
      <c r="I477"/>
      <c r="J477"/>
      <c r="K477"/>
      <c r="L477" s="426"/>
      <c r="M477" s="427"/>
      <c r="N477" s="427"/>
      <c r="O477" s="427"/>
      <c r="P477" s="427"/>
      <c r="Q477" s="427"/>
      <c r="R477" s="427"/>
      <c r="S477" s="427"/>
      <c r="T477" s="427"/>
      <c r="U477" s="427"/>
      <c r="V477" s="427"/>
      <c r="W477" s="427"/>
      <c r="X477" s="427"/>
      <c r="Y477" s="427"/>
      <c r="Z477"/>
      <c r="AA477"/>
    </row>
    <row r="478" spans="2:27" ht="18.75" hidden="1" x14ac:dyDescent="0.3">
      <c r="B478"/>
      <c r="C478"/>
      <c r="D478"/>
      <c r="E478"/>
      <c r="F478"/>
      <c r="G478"/>
      <c r="H478"/>
      <c r="I478"/>
      <c r="J478"/>
      <c r="K478"/>
      <c r="L478" s="426"/>
      <c r="M478" s="427"/>
      <c r="N478" s="427"/>
      <c r="O478" s="427"/>
      <c r="P478" s="427"/>
      <c r="Q478" s="427"/>
      <c r="R478" s="427"/>
      <c r="S478" s="427"/>
      <c r="T478" s="427"/>
      <c r="U478" s="427"/>
      <c r="V478" s="427"/>
      <c r="W478" s="427"/>
      <c r="X478" s="427"/>
      <c r="Y478" s="427"/>
      <c r="Z478"/>
      <c r="AA478"/>
    </row>
    <row r="479" spans="2:27" ht="18.75" hidden="1" x14ac:dyDescent="0.3">
      <c r="B479"/>
      <c r="C479"/>
      <c r="D479"/>
      <c r="E479"/>
      <c r="F479"/>
      <c r="G479"/>
      <c r="H479"/>
      <c r="I479"/>
      <c r="J479"/>
      <c r="K479"/>
      <c r="L479" s="426"/>
      <c r="M479" s="427"/>
      <c r="N479" s="427"/>
      <c r="O479" s="427"/>
      <c r="P479" s="427"/>
      <c r="Q479" s="427"/>
      <c r="R479" s="427"/>
      <c r="S479" s="427"/>
      <c r="T479" s="427"/>
      <c r="U479" s="427"/>
      <c r="V479" s="427"/>
      <c r="W479" s="427"/>
      <c r="X479" s="427"/>
      <c r="Y479" s="427"/>
      <c r="Z479"/>
      <c r="AA479"/>
    </row>
    <row r="480" spans="2:27" ht="18.75" hidden="1" x14ac:dyDescent="0.3">
      <c r="B480"/>
      <c r="C480"/>
      <c r="D480"/>
      <c r="E480"/>
      <c r="F480"/>
      <c r="G480"/>
      <c r="H480"/>
      <c r="I480"/>
      <c r="J480"/>
      <c r="K480"/>
      <c r="L480" s="426"/>
      <c r="M480" s="427"/>
      <c r="N480" s="427"/>
      <c r="O480" s="427"/>
      <c r="P480" s="427"/>
      <c r="Q480" s="427"/>
      <c r="R480" s="427"/>
      <c r="S480" s="427"/>
      <c r="T480" s="427"/>
      <c r="U480" s="427"/>
      <c r="V480" s="427"/>
      <c r="W480" s="427"/>
      <c r="X480" s="427"/>
      <c r="Y480" s="427"/>
      <c r="Z480"/>
      <c r="AA480"/>
    </row>
    <row r="481" spans="2:27" ht="18.75" hidden="1" x14ac:dyDescent="0.3">
      <c r="B481"/>
      <c r="C481"/>
      <c r="D481"/>
      <c r="E481"/>
      <c r="F481"/>
      <c r="G481"/>
      <c r="H481"/>
      <c r="I481"/>
      <c r="J481"/>
      <c r="K481"/>
      <c r="L481" s="426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  <c r="Z481"/>
      <c r="AA481"/>
    </row>
    <row r="482" spans="2:27" ht="18.75" hidden="1" x14ac:dyDescent="0.3">
      <c r="B482"/>
      <c r="C482"/>
      <c r="D482"/>
      <c r="E482"/>
      <c r="F482"/>
      <c r="G482"/>
      <c r="H482"/>
      <c r="I482"/>
      <c r="J482"/>
      <c r="K482"/>
      <c r="L482" s="426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  <c r="Z482"/>
      <c r="AA482"/>
    </row>
    <row r="483" spans="2:27" ht="18.75" hidden="1" x14ac:dyDescent="0.3">
      <c r="B483"/>
      <c r="C483"/>
      <c r="D483"/>
      <c r="E483"/>
      <c r="F483"/>
      <c r="G483"/>
      <c r="H483"/>
      <c r="I483"/>
      <c r="J483"/>
      <c r="K483"/>
      <c r="L483" s="426"/>
      <c r="M483" s="427"/>
      <c r="N483" s="427"/>
      <c r="O483" s="427"/>
      <c r="P483" s="427"/>
      <c r="Q483" s="427"/>
      <c r="R483" s="427"/>
      <c r="S483" s="427"/>
      <c r="T483" s="427"/>
      <c r="U483" s="427"/>
      <c r="V483" s="427"/>
      <c r="W483" s="427"/>
      <c r="X483" s="427"/>
      <c r="Y483" s="427"/>
      <c r="Z483"/>
      <c r="AA483"/>
    </row>
    <row r="484" spans="2:27" ht="18.75" hidden="1" x14ac:dyDescent="0.3">
      <c r="B484"/>
      <c r="C484"/>
      <c r="D484"/>
      <c r="E484"/>
      <c r="F484"/>
      <c r="G484"/>
      <c r="H484"/>
      <c r="I484"/>
      <c r="J484"/>
      <c r="K484"/>
      <c r="L484" s="426"/>
      <c r="M484" s="427"/>
      <c r="N484" s="427"/>
      <c r="O484" s="427"/>
      <c r="P484" s="427"/>
      <c r="Q484" s="427"/>
      <c r="R484" s="427"/>
      <c r="S484" s="427"/>
      <c r="T484" s="427"/>
      <c r="U484" s="427"/>
      <c r="V484" s="427"/>
      <c r="W484" s="427"/>
      <c r="X484" s="427"/>
      <c r="Y484" s="427"/>
      <c r="Z484"/>
      <c r="AA484"/>
    </row>
    <row r="485" spans="2:27" ht="18.75" hidden="1" x14ac:dyDescent="0.3">
      <c r="B485"/>
      <c r="C485"/>
      <c r="D485"/>
      <c r="E485"/>
      <c r="F485"/>
      <c r="G485"/>
      <c r="H485"/>
      <c r="I485"/>
      <c r="J485"/>
      <c r="K485"/>
      <c r="L485" s="426"/>
      <c r="M485" s="427"/>
      <c r="N485" s="427"/>
      <c r="O485" s="427"/>
      <c r="P485" s="427"/>
      <c r="Q485" s="427"/>
      <c r="R485" s="427"/>
      <c r="S485" s="427"/>
      <c r="T485" s="427"/>
      <c r="U485" s="427"/>
      <c r="V485" s="427"/>
      <c r="W485" s="427"/>
      <c r="X485" s="427"/>
      <c r="Y485" s="427"/>
      <c r="Z485"/>
      <c r="AA485"/>
    </row>
    <row r="486" spans="2:27" ht="18.75" hidden="1" x14ac:dyDescent="0.3">
      <c r="B486"/>
      <c r="C486"/>
      <c r="D486"/>
      <c r="E486"/>
      <c r="F486"/>
      <c r="G486"/>
      <c r="H486"/>
      <c r="I486"/>
      <c r="J486"/>
      <c r="K486"/>
      <c r="L486" s="426"/>
      <c r="M486" s="427"/>
      <c r="N486" s="427"/>
      <c r="O486" s="427"/>
      <c r="P486" s="427"/>
      <c r="Q486" s="427"/>
      <c r="R486" s="427"/>
      <c r="S486" s="427"/>
      <c r="T486" s="427"/>
      <c r="U486" s="427"/>
      <c r="V486" s="427"/>
      <c r="W486" s="427"/>
      <c r="X486" s="427"/>
      <c r="Y486" s="427"/>
      <c r="Z486"/>
      <c r="AA486"/>
    </row>
    <row r="487" spans="2:27" ht="18.75" hidden="1" x14ac:dyDescent="0.3">
      <c r="B487"/>
      <c r="C487"/>
      <c r="D487"/>
      <c r="E487"/>
      <c r="F487"/>
      <c r="G487"/>
      <c r="H487"/>
      <c r="I487"/>
      <c r="J487"/>
      <c r="K487"/>
      <c r="L487" s="426"/>
      <c r="M487" s="427"/>
      <c r="N487" s="427"/>
      <c r="O487" s="427"/>
      <c r="P487" s="427"/>
      <c r="Q487" s="427"/>
      <c r="R487" s="427"/>
      <c r="S487" s="427"/>
      <c r="T487" s="427"/>
      <c r="U487" s="427"/>
      <c r="V487" s="427"/>
      <c r="W487" s="427"/>
      <c r="X487" s="427"/>
      <c r="Y487" s="427"/>
      <c r="Z487"/>
      <c r="AA487"/>
    </row>
    <row r="488" spans="2:27" ht="18.75" hidden="1" x14ac:dyDescent="0.3">
      <c r="B488"/>
      <c r="C488"/>
      <c r="D488"/>
      <c r="E488"/>
      <c r="F488"/>
      <c r="G488"/>
      <c r="H488"/>
      <c r="I488"/>
      <c r="J488"/>
      <c r="K488"/>
      <c r="L488" s="426"/>
      <c r="M488" s="427"/>
      <c r="N488" s="427"/>
      <c r="O488" s="427"/>
      <c r="P488" s="427"/>
      <c r="Q488" s="427"/>
      <c r="R488" s="427"/>
      <c r="S488" s="427"/>
      <c r="T488" s="427"/>
      <c r="U488" s="427"/>
      <c r="V488" s="427"/>
      <c r="W488" s="427"/>
      <c r="X488" s="427"/>
      <c r="Y488" s="427"/>
      <c r="Z488"/>
      <c r="AA488"/>
    </row>
    <row r="489" spans="2:27" ht="18.75" hidden="1" x14ac:dyDescent="0.3">
      <c r="B489"/>
      <c r="C489"/>
      <c r="D489"/>
      <c r="E489"/>
      <c r="F489"/>
      <c r="G489"/>
      <c r="H489"/>
      <c r="I489"/>
      <c r="J489"/>
      <c r="K489"/>
      <c r="L489" s="426"/>
      <c r="M489" s="427"/>
      <c r="N489" s="427"/>
      <c r="O489" s="427"/>
      <c r="P489" s="427"/>
      <c r="Q489" s="427"/>
      <c r="R489" s="427"/>
      <c r="S489" s="427"/>
      <c r="T489" s="427"/>
      <c r="U489" s="427"/>
      <c r="V489" s="427"/>
      <c r="W489" s="427"/>
      <c r="X489" s="427"/>
      <c r="Y489" s="427"/>
      <c r="Z489"/>
      <c r="AA489"/>
    </row>
    <row r="490" spans="2:27" ht="18.75" hidden="1" x14ac:dyDescent="0.3">
      <c r="B490"/>
      <c r="C490"/>
      <c r="D490"/>
      <c r="E490"/>
      <c r="F490"/>
      <c r="G490"/>
      <c r="H490"/>
      <c r="I490"/>
      <c r="J490"/>
      <c r="K490"/>
      <c r="L490" s="426"/>
      <c r="M490" s="427"/>
      <c r="N490" s="427"/>
      <c r="O490" s="427"/>
      <c r="P490" s="427"/>
      <c r="Q490" s="427"/>
      <c r="R490" s="427"/>
      <c r="S490" s="427"/>
      <c r="T490" s="427"/>
      <c r="U490" s="427"/>
      <c r="V490" s="427"/>
      <c r="W490" s="427"/>
      <c r="X490" s="427"/>
      <c r="Y490" s="427"/>
      <c r="Z490"/>
      <c r="AA490"/>
    </row>
    <row r="491" spans="2:27" ht="18.75" hidden="1" x14ac:dyDescent="0.3">
      <c r="B491"/>
      <c r="C491"/>
      <c r="D491"/>
      <c r="E491"/>
      <c r="F491"/>
      <c r="G491"/>
      <c r="H491"/>
      <c r="I491"/>
      <c r="J491"/>
      <c r="K491"/>
      <c r="L491" s="426"/>
      <c r="M491" s="427"/>
      <c r="N491" s="427"/>
      <c r="O491" s="427"/>
      <c r="P491" s="427"/>
      <c r="Q491" s="427"/>
      <c r="R491" s="427"/>
      <c r="S491" s="427"/>
      <c r="T491" s="427"/>
      <c r="U491" s="427"/>
      <c r="V491" s="427"/>
      <c r="W491" s="427"/>
      <c r="X491" s="427"/>
      <c r="Y491" s="427"/>
      <c r="Z491"/>
      <c r="AA491"/>
    </row>
    <row r="492" spans="2:27" ht="18.75" hidden="1" x14ac:dyDescent="0.3">
      <c r="B492"/>
      <c r="C492"/>
      <c r="D492"/>
      <c r="E492"/>
      <c r="F492"/>
      <c r="G492"/>
      <c r="H492"/>
      <c r="I492"/>
      <c r="J492"/>
      <c r="K492"/>
      <c r="L492" s="426"/>
      <c r="M492" s="427"/>
      <c r="N492" s="427"/>
      <c r="O492" s="427"/>
      <c r="P492" s="427"/>
      <c r="Q492" s="427"/>
      <c r="R492" s="427"/>
      <c r="S492" s="427"/>
      <c r="T492" s="427"/>
      <c r="U492" s="427"/>
      <c r="V492" s="427"/>
      <c r="W492" s="427"/>
      <c r="X492" s="427"/>
      <c r="Y492" s="427"/>
      <c r="Z492"/>
      <c r="AA492"/>
    </row>
    <row r="493" spans="2:27" ht="18.75" hidden="1" x14ac:dyDescent="0.3">
      <c r="B493"/>
      <c r="C493"/>
      <c r="D493"/>
      <c r="E493"/>
      <c r="F493"/>
      <c r="G493"/>
      <c r="H493"/>
      <c r="I493"/>
      <c r="J493"/>
      <c r="K493"/>
      <c r="L493" s="426"/>
      <c r="M493" s="427"/>
      <c r="N493" s="427"/>
      <c r="O493" s="427"/>
      <c r="P493" s="427"/>
      <c r="Q493" s="427"/>
      <c r="R493" s="427"/>
      <c r="S493" s="427"/>
      <c r="T493" s="427"/>
      <c r="U493" s="427"/>
      <c r="V493" s="427"/>
      <c r="W493" s="427"/>
      <c r="X493" s="427"/>
      <c r="Y493" s="427"/>
      <c r="Z493"/>
      <c r="AA493"/>
    </row>
    <row r="494" spans="2:27" ht="18.75" hidden="1" x14ac:dyDescent="0.3">
      <c r="B494"/>
      <c r="C494"/>
      <c r="D494"/>
      <c r="E494"/>
      <c r="F494"/>
      <c r="G494"/>
      <c r="H494"/>
      <c r="I494"/>
      <c r="J494"/>
      <c r="K494"/>
      <c r="L494" s="426"/>
      <c r="M494" s="427"/>
      <c r="N494" s="427"/>
      <c r="O494" s="427"/>
      <c r="P494" s="427"/>
      <c r="Q494" s="427"/>
      <c r="R494" s="427"/>
      <c r="S494" s="427"/>
      <c r="T494" s="427"/>
      <c r="U494" s="427"/>
      <c r="V494" s="427"/>
      <c r="W494" s="427"/>
      <c r="X494" s="427"/>
      <c r="Y494" s="427"/>
      <c r="Z494"/>
      <c r="AA494"/>
    </row>
    <row r="495" spans="2:27" ht="18.75" hidden="1" x14ac:dyDescent="0.3">
      <c r="B495"/>
      <c r="C495"/>
      <c r="D495"/>
      <c r="E495"/>
      <c r="F495"/>
      <c r="G495"/>
      <c r="H495"/>
      <c r="I495"/>
      <c r="J495"/>
      <c r="K495"/>
      <c r="L495" s="426"/>
      <c r="M495" s="427"/>
      <c r="N495" s="427"/>
      <c r="O495" s="427"/>
      <c r="P495" s="427"/>
      <c r="Q495" s="427"/>
      <c r="R495" s="427"/>
      <c r="S495" s="427"/>
      <c r="T495" s="427"/>
      <c r="U495" s="427"/>
      <c r="V495" s="427"/>
      <c r="W495" s="427"/>
      <c r="X495" s="427"/>
      <c r="Y495" s="427"/>
      <c r="Z495"/>
      <c r="AA495"/>
    </row>
    <row r="496" spans="2:27" ht="18.75" hidden="1" x14ac:dyDescent="0.3">
      <c r="B496"/>
      <c r="C496"/>
      <c r="D496"/>
      <c r="E496"/>
      <c r="F496"/>
      <c r="G496"/>
      <c r="H496"/>
      <c r="I496"/>
      <c r="J496"/>
      <c r="K496"/>
      <c r="L496" s="426"/>
      <c r="M496" s="427"/>
      <c r="N496" s="427"/>
      <c r="O496" s="427"/>
      <c r="P496" s="427"/>
      <c r="Q496" s="427"/>
      <c r="R496" s="427"/>
      <c r="S496" s="427"/>
      <c r="T496" s="427"/>
      <c r="U496" s="427"/>
      <c r="V496" s="427"/>
      <c r="W496" s="427"/>
      <c r="X496" s="427"/>
      <c r="Y496" s="427"/>
      <c r="Z496"/>
      <c r="AA496"/>
    </row>
    <row r="497" spans="2:27" ht="18.75" hidden="1" x14ac:dyDescent="0.3">
      <c r="B497"/>
      <c r="C497"/>
      <c r="D497"/>
      <c r="E497"/>
      <c r="F497"/>
      <c r="G497"/>
      <c r="H497"/>
      <c r="I497"/>
      <c r="J497"/>
      <c r="K497"/>
      <c r="L497" s="426"/>
      <c r="M497" s="427"/>
      <c r="N497" s="427"/>
      <c r="O497" s="427"/>
      <c r="P497" s="427"/>
      <c r="Q497" s="427"/>
      <c r="R497" s="427"/>
      <c r="S497" s="427"/>
      <c r="T497" s="427"/>
      <c r="U497" s="427"/>
      <c r="V497" s="427"/>
      <c r="W497" s="427"/>
      <c r="X497" s="427"/>
      <c r="Y497" s="427"/>
      <c r="Z497"/>
      <c r="AA497"/>
    </row>
    <row r="498" spans="2:27" ht="18.75" hidden="1" x14ac:dyDescent="0.3">
      <c r="B498"/>
      <c r="C498"/>
      <c r="D498"/>
      <c r="E498"/>
      <c r="F498"/>
      <c r="G498"/>
      <c r="H498"/>
      <c r="I498"/>
      <c r="J498"/>
      <c r="K498"/>
      <c r="L498" s="426"/>
      <c r="M498" s="427"/>
      <c r="N498" s="427"/>
      <c r="O498" s="427"/>
      <c r="P498" s="427"/>
      <c r="Q498" s="427"/>
      <c r="R498" s="427"/>
      <c r="S498" s="427"/>
      <c r="T498" s="427"/>
      <c r="U498" s="427"/>
      <c r="V498" s="427"/>
      <c r="W498" s="427"/>
      <c r="X498" s="427"/>
      <c r="Y498" s="427"/>
      <c r="Z498"/>
      <c r="AA498"/>
    </row>
    <row r="499" spans="2:27" ht="18.75" hidden="1" x14ac:dyDescent="0.3">
      <c r="B499"/>
      <c r="C499"/>
      <c r="D499"/>
      <c r="E499"/>
      <c r="F499"/>
      <c r="G499"/>
      <c r="H499"/>
      <c r="I499"/>
      <c r="J499"/>
      <c r="K499"/>
      <c r="L499" s="426"/>
      <c r="M499" s="427"/>
      <c r="N499" s="427"/>
      <c r="O499" s="427"/>
      <c r="P499" s="427"/>
      <c r="Q499" s="427"/>
      <c r="R499" s="427"/>
      <c r="S499" s="427"/>
      <c r="T499" s="427"/>
      <c r="U499" s="427"/>
      <c r="V499" s="427"/>
      <c r="W499" s="427"/>
      <c r="X499" s="427"/>
      <c r="Y499" s="427"/>
      <c r="Z499"/>
      <c r="AA499"/>
    </row>
    <row r="500" spans="2:27" ht="18.75" hidden="1" x14ac:dyDescent="0.3">
      <c r="B500"/>
      <c r="C500"/>
      <c r="D500"/>
      <c r="E500"/>
      <c r="F500"/>
      <c r="G500"/>
      <c r="H500"/>
      <c r="I500"/>
      <c r="J500"/>
      <c r="K500"/>
      <c r="L500" s="426"/>
      <c r="M500" s="427"/>
      <c r="N500" s="427"/>
      <c r="O500" s="427"/>
      <c r="P500" s="427"/>
      <c r="Q500" s="427"/>
      <c r="R500" s="427"/>
      <c r="S500" s="427"/>
      <c r="T500" s="427"/>
      <c r="U500" s="427"/>
      <c r="V500" s="427"/>
      <c r="W500" s="427"/>
      <c r="X500" s="427"/>
      <c r="Y500" s="427"/>
      <c r="Z500"/>
      <c r="AA500"/>
    </row>
    <row r="501" spans="2:27" ht="18.75" hidden="1" x14ac:dyDescent="0.3">
      <c r="B501"/>
      <c r="C501"/>
      <c r="D501"/>
      <c r="E501"/>
      <c r="F501"/>
      <c r="G501"/>
      <c r="H501"/>
      <c r="I501"/>
      <c r="J501"/>
      <c r="K501"/>
      <c r="L501" s="426"/>
      <c r="M501" s="427"/>
      <c r="N501" s="427"/>
      <c r="O501" s="427"/>
      <c r="P501" s="427"/>
      <c r="Q501" s="427"/>
      <c r="R501" s="427"/>
      <c r="S501" s="427"/>
      <c r="T501" s="427"/>
      <c r="U501" s="427"/>
      <c r="V501" s="427"/>
      <c r="W501" s="427"/>
      <c r="X501" s="427"/>
      <c r="Y501" s="427"/>
      <c r="Z501"/>
      <c r="AA501"/>
    </row>
    <row r="502" spans="2:27" ht="18.75" hidden="1" x14ac:dyDescent="0.3">
      <c r="B502"/>
      <c r="C502"/>
      <c r="D502"/>
      <c r="E502"/>
      <c r="F502"/>
      <c r="G502"/>
      <c r="H502"/>
      <c r="I502"/>
      <c r="J502"/>
      <c r="K502"/>
      <c r="L502" s="426"/>
      <c r="M502" s="427"/>
      <c r="N502" s="427"/>
      <c r="O502" s="427"/>
      <c r="P502" s="427"/>
      <c r="Q502" s="427"/>
      <c r="R502" s="427"/>
      <c r="S502" s="427"/>
      <c r="T502" s="427"/>
      <c r="U502" s="427"/>
      <c r="V502" s="427"/>
      <c r="W502" s="427"/>
      <c r="X502" s="427"/>
      <c r="Y502" s="427"/>
      <c r="Z502"/>
      <c r="AA502"/>
    </row>
    <row r="503" spans="2:27" ht="18.75" hidden="1" x14ac:dyDescent="0.3">
      <c r="B503"/>
      <c r="C503"/>
      <c r="D503"/>
      <c r="E503"/>
      <c r="F503"/>
      <c r="G503"/>
      <c r="H503"/>
      <c r="I503"/>
      <c r="J503"/>
      <c r="K503"/>
      <c r="L503" s="426"/>
      <c r="M503" s="427"/>
      <c r="N503" s="427"/>
      <c r="O503" s="427"/>
      <c r="P503" s="427"/>
      <c r="Q503" s="427"/>
      <c r="R503" s="427"/>
      <c r="S503" s="427"/>
      <c r="T503" s="427"/>
      <c r="U503" s="427"/>
      <c r="V503" s="427"/>
      <c r="W503" s="427"/>
      <c r="X503" s="427"/>
      <c r="Y503" s="427"/>
      <c r="Z503"/>
      <c r="AA503"/>
    </row>
    <row r="504" spans="2:27" ht="18.75" hidden="1" x14ac:dyDescent="0.3">
      <c r="B504"/>
      <c r="C504"/>
      <c r="D504"/>
      <c r="E504"/>
      <c r="F504"/>
      <c r="G504"/>
      <c r="H504"/>
      <c r="I504"/>
      <c r="J504"/>
      <c r="K504"/>
      <c r="L504" s="426"/>
      <c r="M504" s="427"/>
      <c r="N504" s="427"/>
      <c r="O504" s="427"/>
      <c r="P504" s="427"/>
      <c r="Q504" s="427"/>
      <c r="R504" s="427"/>
      <c r="S504" s="427"/>
      <c r="T504" s="427"/>
      <c r="U504" s="427"/>
      <c r="V504" s="427"/>
      <c r="W504" s="427"/>
      <c r="X504" s="427"/>
      <c r="Y504" s="427"/>
      <c r="Z504"/>
      <c r="AA504"/>
    </row>
    <row r="505" spans="2:27" ht="18.75" hidden="1" x14ac:dyDescent="0.3">
      <c r="B505"/>
      <c r="C505"/>
      <c r="D505"/>
      <c r="E505"/>
      <c r="F505"/>
      <c r="G505"/>
      <c r="H505"/>
      <c r="I505"/>
      <c r="J505"/>
      <c r="K505"/>
      <c r="L505" s="426"/>
      <c r="M505" s="427"/>
      <c r="N505" s="427"/>
      <c r="O505" s="427"/>
      <c r="P505" s="427"/>
      <c r="Q505" s="427"/>
      <c r="R505" s="427"/>
      <c r="S505" s="427"/>
      <c r="T505" s="427"/>
      <c r="U505" s="427"/>
      <c r="V505" s="427"/>
      <c r="W505" s="427"/>
      <c r="X505" s="427"/>
      <c r="Y505" s="427"/>
      <c r="Z505"/>
      <c r="AA505"/>
    </row>
    <row r="506" spans="2:27" ht="18.75" hidden="1" x14ac:dyDescent="0.3">
      <c r="B506"/>
      <c r="C506"/>
      <c r="D506"/>
      <c r="E506"/>
      <c r="F506"/>
      <c r="G506"/>
      <c r="H506"/>
      <c r="I506"/>
      <c r="J506"/>
      <c r="K506"/>
      <c r="L506" s="426"/>
      <c r="M506" s="427"/>
      <c r="N506" s="427"/>
      <c r="O506" s="427"/>
      <c r="P506" s="427"/>
      <c r="Q506" s="427"/>
      <c r="R506" s="427"/>
      <c r="S506" s="427"/>
      <c r="T506" s="427"/>
      <c r="U506" s="427"/>
      <c r="V506" s="427"/>
      <c r="W506" s="427"/>
      <c r="X506" s="427"/>
      <c r="Y506" s="427"/>
      <c r="Z506"/>
      <c r="AA506"/>
    </row>
    <row r="507" spans="2:27" ht="18.75" hidden="1" x14ac:dyDescent="0.3">
      <c r="B507"/>
      <c r="C507"/>
      <c r="D507"/>
      <c r="E507"/>
      <c r="F507"/>
      <c r="G507"/>
      <c r="H507"/>
      <c r="I507"/>
      <c r="J507"/>
      <c r="K507"/>
      <c r="L507" s="426"/>
      <c r="M507" s="427"/>
      <c r="N507" s="427"/>
      <c r="O507" s="427"/>
      <c r="P507" s="427"/>
      <c r="Q507" s="427"/>
      <c r="R507" s="427"/>
      <c r="S507" s="427"/>
      <c r="T507" s="427"/>
      <c r="U507" s="427"/>
      <c r="V507" s="427"/>
      <c r="W507" s="427"/>
      <c r="X507" s="427"/>
      <c r="Y507" s="427"/>
      <c r="Z507"/>
      <c r="AA507"/>
    </row>
    <row r="508" spans="2:27" ht="18.75" hidden="1" x14ac:dyDescent="0.3">
      <c r="B508"/>
      <c r="C508"/>
      <c r="D508"/>
      <c r="E508"/>
      <c r="F508"/>
      <c r="G508"/>
      <c r="H508"/>
      <c r="I508"/>
      <c r="J508"/>
      <c r="K508"/>
      <c r="L508" s="426"/>
      <c r="M508" s="427"/>
      <c r="N508" s="427"/>
      <c r="O508" s="427"/>
      <c r="P508" s="427"/>
      <c r="Q508" s="427"/>
      <c r="R508" s="427"/>
      <c r="S508" s="427"/>
      <c r="T508" s="427"/>
      <c r="U508" s="427"/>
      <c r="V508" s="427"/>
      <c r="W508" s="427"/>
      <c r="X508" s="427"/>
      <c r="Y508" s="427"/>
      <c r="Z508"/>
      <c r="AA508"/>
    </row>
    <row r="509" spans="2:27" ht="18.75" hidden="1" x14ac:dyDescent="0.3">
      <c r="B509"/>
      <c r="C509"/>
      <c r="D509"/>
      <c r="E509"/>
      <c r="F509"/>
      <c r="G509"/>
      <c r="H509"/>
      <c r="I509"/>
      <c r="J509"/>
      <c r="K509"/>
      <c r="L509" s="426"/>
      <c r="M509" s="427"/>
      <c r="N509" s="427"/>
      <c r="O509" s="427"/>
      <c r="P509" s="427"/>
      <c r="Q509" s="427"/>
      <c r="R509" s="427"/>
      <c r="S509" s="427"/>
      <c r="T509" s="427"/>
      <c r="U509" s="427"/>
      <c r="V509" s="427"/>
      <c r="W509" s="427"/>
      <c r="X509" s="427"/>
      <c r="Y509" s="427"/>
      <c r="Z509"/>
      <c r="AA509"/>
    </row>
    <row r="510" spans="2:27" ht="18.75" hidden="1" x14ac:dyDescent="0.3">
      <c r="B510"/>
      <c r="C510"/>
      <c r="D510"/>
      <c r="E510"/>
      <c r="F510"/>
      <c r="G510"/>
      <c r="H510"/>
      <c r="I510"/>
      <c r="J510"/>
      <c r="K510"/>
      <c r="L510" s="426"/>
      <c r="M510" s="427"/>
      <c r="N510" s="427"/>
      <c r="O510" s="427"/>
      <c r="P510" s="427"/>
      <c r="Q510" s="427"/>
      <c r="R510" s="427"/>
      <c r="S510" s="427"/>
      <c r="T510" s="427"/>
      <c r="U510" s="427"/>
      <c r="V510" s="427"/>
      <c r="W510" s="427"/>
      <c r="X510" s="427"/>
      <c r="Y510" s="427"/>
      <c r="Z510"/>
      <c r="AA510"/>
    </row>
    <row r="511" spans="2:27" ht="18.75" hidden="1" x14ac:dyDescent="0.3">
      <c r="B511"/>
      <c r="C511"/>
      <c r="D511"/>
      <c r="E511"/>
      <c r="F511"/>
      <c r="G511"/>
      <c r="H511"/>
      <c r="I511"/>
      <c r="J511"/>
      <c r="K511"/>
      <c r="L511" s="426"/>
      <c r="M511" s="427"/>
      <c r="N511" s="427"/>
      <c r="O511" s="427"/>
      <c r="P511" s="427"/>
      <c r="Q511" s="427"/>
      <c r="R511" s="427"/>
      <c r="S511" s="427"/>
      <c r="T511" s="427"/>
      <c r="U511" s="427"/>
      <c r="V511" s="427"/>
      <c r="W511" s="427"/>
      <c r="X511" s="427"/>
      <c r="Y511" s="427"/>
      <c r="Z511"/>
      <c r="AA511"/>
    </row>
    <row r="512" spans="2:27" ht="18.75" hidden="1" x14ac:dyDescent="0.3">
      <c r="B512"/>
      <c r="C512"/>
      <c r="D512"/>
      <c r="E512"/>
      <c r="F512"/>
      <c r="G512"/>
      <c r="H512"/>
      <c r="I512"/>
      <c r="J512"/>
      <c r="K512"/>
      <c r="L512" s="426"/>
      <c r="M512" s="427"/>
      <c r="N512" s="427"/>
      <c r="O512" s="427"/>
      <c r="P512" s="427"/>
      <c r="Q512" s="427"/>
      <c r="R512" s="427"/>
      <c r="S512" s="427"/>
      <c r="T512" s="427"/>
      <c r="U512" s="427"/>
      <c r="V512" s="427"/>
      <c r="W512" s="427"/>
      <c r="X512" s="427"/>
      <c r="Y512" s="427"/>
      <c r="Z512"/>
      <c r="AA512"/>
    </row>
    <row r="513" spans="2:27" ht="18.75" hidden="1" x14ac:dyDescent="0.3">
      <c r="B513"/>
      <c r="C513"/>
      <c r="D513"/>
      <c r="E513"/>
      <c r="F513"/>
      <c r="G513"/>
      <c r="H513"/>
      <c r="I513"/>
      <c r="J513"/>
      <c r="K513"/>
      <c r="L513" s="426"/>
      <c r="M513" s="427"/>
      <c r="N513" s="427"/>
      <c r="O513" s="427"/>
      <c r="P513" s="427"/>
      <c r="Q513" s="427"/>
      <c r="R513" s="427"/>
      <c r="S513" s="427"/>
      <c r="T513" s="427"/>
      <c r="U513" s="427"/>
      <c r="V513" s="427"/>
      <c r="W513" s="427"/>
      <c r="X513" s="427"/>
      <c r="Y513" s="427"/>
      <c r="Z513"/>
      <c r="AA513"/>
    </row>
    <row r="514" spans="2:27" ht="18.75" hidden="1" x14ac:dyDescent="0.3">
      <c r="B514"/>
      <c r="C514"/>
      <c r="D514"/>
      <c r="E514"/>
      <c r="F514"/>
      <c r="G514"/>
      <c r="H514"/>
      <c r="I514"/>
      <c r="J514"/>
      <c r="K514"/>
      <c r="L514" s="426"/>
      <c r="M514" s="427"/>
      <c r="N514" s="427"/>
      <c r="O514" s="427"/>
      <c r="P514" s="427"/>
      <c r="Q514" s="427"/>
      <c r="R514" s="427"/>
      <c r="S514" s="427"/>
      <c r="T514" s="427"/>
      <c r="U514" s="427"/>
      <c r="V514" s="427"/>
      <c r="W514" s="427"/>
      <c r="X514" s="427"/>
      <c r="Y514" s="427"/>
      <c r="Z514"/>
      <c r="AA514"/>
    </row>
    <row r="515" spans="2:27" ht="18.75" hidden="1" x14ac:dyDescent="0.3">
      <c r="B515"/>
      <c r="C515"/>
      <c r="D515"/>
      <c r="E515"/>
      <c r="F515"/>
      <c r="G515"/>
      <c r="H515"/>
      <c r="I515"/>
      <c r="J515"/>
      <c r="K515"/>
      <c r="L515" s="426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/>
      <c r="AA515"/>
    </row>
    <row r="516" spans="2:27" ht="18.75" hidden="1" x14ac:dyDescent="0.3">
      <c r="B516"/>
      <c r="C516"/>
      <c r="D516"/>
      <c r="E516"/>
      <c r="F516"/>
      <c r="G516"/>
      <c r="H516"/>
      <c r="I516"/>
      <c r="J516"/>
      <c r="K516"/>
      <c r="L516" s="426"/>
      <c r="M516" s="427"/>
      <c r="N516" s="427"/>
      <c r="O516" s="427"/>
      <c r="P516" s="427"/>
      <c r="Q516" s="427"/>
      <c r="R516" s="427"/>
      <c r="S516" s="427"/>
      <c r="T516" s="427"/>
      <c r="U516" s="427"/>
      <c r="V516" s="427"/>
      <c r="W516" s="427"/>
      <c r="X516" s="427"/>
      <c r="Y516" s="427"/>
      <c r="Z516"/>
      <c r="AA516"/>
    </row>
    <row r="517" spans="2:27" ht="18.75" hidden="1" x14ac:dyDescent="0.3">
      <c r="B517"/>
      <c r="C517"/>
      <c r="D517"/>
      <c r="E517"/>
      <c r="F517"/>
      <c r="G517"/>
      <c r="H517"/>
      <c r="I517"/>
      <c r="J517"/>
      <c r="K517"/>
      <c r="L517" s="426"/>
      <c r="M517" s="427"/>
      <c r="N517" s="427"/>
      <c r="O517" s="427"/>
      <c r="P517" s="427"/>
      <c r="Q517" s="427"/>
      <c r="R517" s="427"/>
      <c r="S517" s="427"/>
      <c r="T517" s="427"/>
      <c r="U517" s="427"/>
      <c r="V517" s="427"/>
      <c r="W517" s="427"/>
      <c r="X517" s="427"/>
      <c r="Y517" s="427"/>
      <c r="Z517"/>
      <c r="AA517"/>
    </row>
    <row r="518" spans="2:27" ht="18.75" hidden="1" x14ac:dyDescent="0.3">
      <c r="B518"/>
      <c r="C518"/>
      <c r="D518"/>
      <c r="E518"/>
      <c r="F518"/>
      <c r="G518"/>
      <c r="H518"/>
      <c r="I518"/>
      <c r="J518"/>
      <c r="K518"/>
      <c r="L518" s="426"/>
      <c r="M518" s="427"/>
      <c r="N518" s="427"/>
      <c r="O518" s="427"/>
      <c r="P518" s="427"/>
      <c r="Q518" s="427"/>
      <c r="R518" s="427"/>
      <c r="S518" s="427"/>
      <c r="T518" s="427"/>
      <c r="U518" s="427"/>
      <c r="V518" s="427"/>
      <c r="W518" s="427"/>
      <c r="X518" s="427"/>
      <c r="Y518" s="427"/>
      <c r="Z518"/>
      <c r="AA518"/>
    </row>
    <row r="519" spans="2:27" ht="18.75" hidden="1" x14ac:dyDescent="0.3">
      <c r="B519"/>
      <c r="C519"/>
      <c r="D519"/>
      <c r="E519"/>
      <c r="F519"/>
      <c r="G519"/>
      <c r="H519"/>
      <c r="I519"/>
      <c r="J519"/>
      <c r="K519"/>
      <c r="L519" s="426"/>
      <c r="M519" s="427"/>
      <c r="N519" s="427"/>
      <c r="O519" s="427"/>
      <c r="P519" s="427"/>
      <c r="Q519" s="427"/>
      <c r="R519" s="427"/>
      <c r="S519" s="427"/>
      <c r="T519" s="427"/>
      <c r="U519" s="427"/>
      <c r="V519" s="427"/>
      <c r="W519" s="427"/>
      <c r="X519" s="427"/>
      <c r="Y519" s="427"/>
      <c r="Z519"/>
      <c r="AA519"/>
    </row>
    <row r="520" spans="2:27" ht="18.75" hidden="1" x14ac:dyDescent="0.3">
      <c r="B520"/>
      <c r="C520"/>
      <c r="D520"/>
      <c r="E520"/>
      <c r="F520"/>
      <c r="G520"/>
      <c r="H520"/>
      <c r="I520"/>
      <c r="J520"/>
      <c r="K520"/>
      <c r="L520" s="426"/>
      <c r="M520" s="427"/>
      <c r="N520" s="427"/>
      <c r="O520" s="427"/>
      <c r="P520" s="427"/>
      <c r="Q520" s="427"/>
      <c r="R520" s="427"/>
      <c r="S520" s="427"/>
      <c r="T520" s="427"/>
      <c r="U520" s="427"/>
      <c r="V520" s="427"/>
      <c r="W520" s="427"/>
      <c r="X520" s="427"/>
      <c r="Y520" s="427"/>
      <c r="Z520"/>
      <c r="AA520"/>
    </row>
    <row r="521" spans="2:27" ht="18.75" hidden="1" x14ac:dyDescent="0.3">
      <c r="B521"/>
      <c r="C521"/>
      <c r="D521"/>
      <c r="E521"/>
      <c r="F521"/>
      <c r="G521"/>
      <c r="H521"/>
      <c r="I521"/>
      <c r="J521"/>
      <c r="K521"/>
      <c r="L521" s="426"/>
      <c r="M521" s="427"/>
      <c r="N521" s="427"/>
      <c r="O521" s="427"/>
      <c r="P521" s="427"/>
      <c r="Q521" s="427"/>
      <c r="R521" s="427"/>
      <c r="S521" s="427"/>
      <c r="T521" s="427"/>
      <c r="U521" s="427"/>
      <c r="V521" s="427"/>
      <c r="W521" s="427"/>
      <c r="X521" s="427"/>
      <c r="Y521" s="427"/>
      <c r="Z521"/>
      <c r="AA521"/>
    </row>
    <row r="522" spans="2:27" ht="18.75" hidden="1" x14ac:dyDescent="0.3">
      <c r="B522"/>
      <c r="C522"/>
      <c r="D522"/>
      <c r="E522"/>
      <c r="F522"/>
      <c r="G522"/>
      <c r="H522"/>
      <c r="I522"/>
      <c r="J522"/>
      <c r="K522"/>
      <c r="L522" s="426"/>
      <c r="M522" s="427"/>
      <c r="N522" s="427"/>
      <c r="O522" s="427"/>
      <c r="P522" s="427"/>
      <c r="Q522" s="427"/>
      <c r="R522" s="427"/>
      <c r="S522" s="427"/>
      <c r="T522" s="427"/>
      <c r="U522" s="427"/>
      <c r="V522" s="427"/>
      <c r="W522" s="427"/>
      <c r="X522" s="427"/>
      <c r="Y522" s="427"/>
      <c r="Z522"/>
      <c r="AA522"/>
    </row>
    <row r="523" spans="2:27" ht="18.75" hidden="1" x14ac:dyDescent="0.3">
      <c r="B523"/>
      <c r="C523"/>
      <c r="D523"/>
      <c r="E523"/>
      <c r="F523"/>
      <c r="G523"/>
      <c r="H523"/>
      <c r="I523"/>
      <c r="J523"/>
      <c r="K523"/>
      <c r="L523" s="426"/>
      <c r="M523" s="427"/>
      <c r="N523" s="427"/>
      <c r="O523" s="427"/>
      <c r="P523" s="427"/>
      <c r="Q523" s="427"/>
      <c r="R523" s="427"/>
      <c r="S523" s="427"/>
      <c r="T523" s="427"/>
      <c r="U523" s="427"/>
      <c r="V523" s="427"/>
      <c r="W523" s="427"/>
      <c r="X523" s="427"/>
      <c r="Y523" s="427"/>
      <c r="Z523"/>
      <c r="AA523"/>
    </row>
    <row r="524" spans="2:27" ht="18.75" hidden="1" x14ac:dyDescent="0.3">
      <c r="B524"/>
      <c r="C524"/>
      <c r="D524"/>
      <c r="E524"/>
      <c r="F524"/>
      <c r="G524"/>
      <c r="H524"/>
      <c r="I524"/>
      <c r="J524"/>
      <c r="K524"/>
      <c r="L524" s="426"/>
      <c r="M524" s="427"/>
      <c r="N524" s="427"/>
      <c r="O524" s="427"/>
      <c r="P524" s="427"/>
      <c r="Q524" s="427"/>
      <c r="R524" s="427"/>
      <c r="S524" s="427"/>
      <c r="T524" s="427"/>
      <c r="U524" s="427"/>
      <c r="V524" s="427"/>
      <c r="W524" s="427"/>
      <c r="X524" s="427"/>
      <c r="Y524" s="427"/>
      <c r="Z524"/>
      <c r="AA524"/>
    </row>
    <row r="525" spans="2:27" ht="18.75" hidden="1" x14ac:dyDescent="0.3">
      <c r="B525"/>
      <c r="C525"/>
      <c r="D525"/>
      <c r="E525"/>
      <c r="F525"/>
      <c r="G525"/>
      <c r="H525"/>
      <c r="I525"/>
      <c r="J525"/>
      <c r="K525"/>
      <c r="L525" s="426"/>
      <c r="M525" s="427"/>
      <c r="N525" s="427"/>
      <c r="O525" s="427"/>
      <c r="P525" s="427"/>
      <c r="Q525" s="427"/>
      <c r="R525" s="427"/>
      <c r="S525" s="427"/>
      <c r="T525" s="427"/>
      <c r="U525" s="427"/>
      <c r="V525" s="427"/>
      <c r="W525" s="427"/>
      <c r="X525" s="427"/>
      <c r="Y525" s="427"/>
      <c r="Z525"/>
      <c r="AA525"/>
    </row>
    <row r="526" spans="2:27" ht="18.75" hidden="1" x14ac:dyDescent="0.3">
      <c r="B526"/>
      <c r="C526"/>
      <c r="D526"/>
      <c r="E526"/>
      <c r="F526"/>
      <c r="G526"/>
      <c r="H526"/>
      <c r="I526"/>
      <c r="J526"/>
      <c r="K526"/>
      <c r="L526" s="426"/>
      <c r="M526" s="427"/>
      <c r="N526" s="427"/>
      <c r="O526" s="427"/>
      <c r="P526" s="427"/>
      <c r="Q526" s="427"/>
      <c r="R526" s="427"/>
      <c r="S526" s="427"/>
      <c r="T526" s="427"/>
      <c r="U526" s="427"/>
      <c r="V526" s="427"/>
      <c r="W526" s="427"/>
      <c r="X526" s="427"/>
      <c r="Y526" s="427"/>
      <c r="Z526"/>
      <c r="AA526"/>
    </row>
    <row r="527" spans="2:27" ht="18.75" hidden="1" x14ac:dyDescent="0.3">
      <c r="B527"/>
      <c r="C527"/>
      <c r="D527"/>
      <c r="E527"/>
      <c r="F527"/>
      <c r="G527"/>
      <c r="H527"/>
      <c r="I527"/>
      <c r="J527"/>
      <c r="K527"/>
      <c r="L527" s="426"/>
      <c r="M527" s="427"/>
      <c r="N527" s="427"/>
      <c r="O527" s="427"/>
      <c r="P527" s="427"/>
      <c r="Q527" s="427"/>
      <c r="R527" s="427"/>
      <c r="S527" s="427"/>
      <c r="T527" s="427"/>
      <c r="U527" s="427"/>
      <c r="V527" s="427"/>
      <c r="W527" s="427"/>
      <c r="X527" s="427"/>
      <c r="Y527" s="427"/>
      <c r="Z527"/>
      <c r="AA527"/>
    </row>
    <row r="528" spans="2:27" ht="18.75" hidden="1" x14ac:dyDescent="0.3">
      <c r="B528"/>
      <c r="C528"/>
      <c r="D528"/>
      <c r="E528"/>
      <c r="F528"/>
      <c r="G528"/>
      <c r="H528"/>
      <c r="I528"/>
      <c r="J528"/>
      <c r="K528"/>
      <c r="L528" s="426"/>
      <c r="M528" s="427"/>
      <c r="N528" s="427"/>
      <c r="O528" s="427"/>
      <c r="P528" s="427"/>
      <c r="Q528" s="427"/>
      <c r="R528" s="427"/>
      <c r="S528" s="427"/>
      <c r="T528" s="427"/>
      <c r="U528" s="427"/>
      <c r="V528" s="427"/>
      <c r="W528" s="427"/>
      <c r="X528" s="427"/>
      <c r="Y528" s="427"/>
      <c r="Z528"/>
      <c r="AA528"/>
    </row>
    <row r="529" spans="2:27" ht="18.75" hidden="1" x14ac:dyDescent="0.3">
      <c r="B529"/>
      <c r="C529"/>
      <c r="D529"/>
      <c r="E529"/>
      <c r="F529"/>
      <c r="G529"/>
      <c r="H529"/>
      <c r="I529"/>
      <c r="J529"/>
      <c r="K529"/>
      <c r="L529" s="426"/>
      <c r="M529" s="427"/>
      <c r="N529" s="427"/>
      <c r="O529" s="427"/>
      <c r="P529" s="427"/>
      <c r="Q529" s="427"/>
      <c r="R529" s="427"/>
      <c r="S529" s="427"/>
      <c r="T529" s="427"/>
      <c r="U529" s="427"/>
      <c r="V529" s="427"/>
      <c r="W529" s="427"/>
      <c r="X529" s="427"/>
      <c r="Y529" s="427"/>
      <c r="Z529"/>
      <c r="AA529"/>
    </row>
    <row r="530" spans="2:27" ht="18.75" hidden="1" x14ac:dyDescent="0.3">
      <c r="B530"/>
      <c r="C530"/>
      <c r="D530"/>
      <c r="E530"/>
      <c r="F530"/>
      <c r="G530"/>
      <c r="H530"/>
      <c r="I530"/>
      <c r="J530"/>
      <c r="K530"/>
      <c r="L530" s="426"/>
      <c r="M530" s="427"/>
      <c r="N530" s="427"/>
      <c r="O530" s="427"/>
      <c r="P530" s="427"/>
      <c r="Q530" s="427"/>
      <c r="R530" s="427"/>
      <c r="S530" s="427"/>
      <c r="T530" s="427"/>
      <c r="U530" s="427"/>
      <c r="V530" s="427"/>
      <c r="W530" s="427"/>
      <c r="X530" s="427"/>
      <c r="Y530" s="427"/>
      <c r="Z530"/>
      <c r="AA530"/>
    </row>
    <row r="531" spans="2:27" ht="18.75" hidden="1" x14ac:dyDescent="0.3">
      <c r="B531"/>
      <c r="C531"/>
      <c r="D531"/>
      <c r="E531"/>
      <c r="F531"/>
      <c r="G531"/>
      <c r="H531"/>
      <c r="I531"/>
      <c r="J531"/>
      <c r="K531"/>
      <c r="L531" s="426"/>
      <c r="M531" s="427"/>
      <c r="N531" s="427"/>
      <c r="O531" s="427"/>
      <c r="P531" s="427"/>
      <c r="Q531" s="427"/>
      <c r="R531" s="427"/>
      <c r="S531" s="427"/>
      <c r="T531" s="427"/>
      <c r="U531" s="427"/>
      <c r="V531" s="427"/>
      <c r="W531" s="427"/>
      <c r="X531" s="427"/>
      <c r="Y531" s="427"/>
      <c r="Z531"/>
      <c r="AA531"/>
    </row>
    <row r="532" spans="2:27" ht="18.75" hidden="1" x14ac:dyDescent="0.3">
      <c r="B532"/>
      <c r="C532"/>
      <c r="D532"/>
      <c r="E532"/>
      <c r="F532"/>
      <c r="G532"/>
      <c r="H532"/>
      <c r="I532"/>
      <c r="J532"/>
      <c r="K532"/>
      <c r="L532" s="426"/>
      <c r="M532" s="427"/>
      <c r="N532" s="427"/>
      <c r="O532" s="427"/>
      <c r="P532" s="427"/>
      <c r="Q532" s="427"/>
      <c r="R532" s="427"/>
      <c r="S532" s="427"/>
      <c r="T532" s="427"/>
      <c r="U532" s="427"/>
      <c r="V532" s="427"/>
      <c r="W532" s="427"/>
      <c r="X532" s="427"/>
      <c r="Y532" s="427"/>
      <c r="Z532"/>
      <c r="AA532"/>
    </row>
    <row r="533" spans="2:27" ht="18.75" hidden="1" x14ac:dyDescent="0.3">
      <c r="B533"/>
      <c r="C533"/>
      <c r="D533"/>
      <c r="E533"/>
      <c r="F533"/>
      <c r="G533"/>
      <c r="H533"/>
      <c r="I533"/>
      <c r="J533"/>
      <c r="K533"/>
      <c r="L533" s="426"/>
      <c r="M533" s="427"/>
      <c r="N533" s="427"/>
      <c r="O533" s="427"/>
      <c r="P533" s="427"/>
      <c r="Q533" s="427"/>
      <c r="R533" s="427"/>
      <c r="S533" s="427"/>
      <c r="T533" s="427"/>
      <c r="U533" s="427"/>
      <c r="V533" s="427"/>
      <c r="W533" s="427"/>
      <c r="X533" s="427"/>
      <c r="Y533" s="427"/>
      <c r="Z533"/>
      <c r="AA533"/>
    </row>
    <row r="534" spans="2:27" ht="18.75" hidden="1" x14ac:dyDescent="0.3">
      <c r="B534"/>
      <c r="C534"/>
      <c r="D534"/>
      <c r="E534"/>
      <c r="F534"/>
      <c r="G534"/>
      <c r="H534"/>
      <c r="I534"/>
      <c r="J534"/>
      <c r="K534"/>
      <c r="L534" s="426"/>
      <c r="M534" s="427"/>
      <c r="N534" s="427"/>
      <c r="O534" s="427"/>
      <c r="P534" s="427"/>
      <c r="Q534" s="427"/>
      <c r="R534" s="427"/>
      <c r="S534" s="427"/>
      <c r="T534" s="427"/>
      <c r="U534" s="427"/>
      <c r="V534" s="427"/>
      <c r="W534" s="427"/>
      <c r="X534" s="427"/>
      <c r="Y534" s="427"/>
      <c r="Z534"/>
      <c r="AA534"/>
    </row>
    <row r="535" spans="2:27" ht="18.75" hidden="1" x14ac:dyDescent="0.3">
      <c r="B535"/>
      <c r="C535"/>
      <c r="D535"/>
      <c r="E535"/>
      <c r="F535"/>
      <c r="G535"/>
      <c r="H535"/>
      <c r="I535"/>
      <c r="J535"/>
      <c r="K535"/>
      <c r="L535" s="426"/>
      <c r="M535" s="427"/>
      <c r="N535" s="427"/>
      <c r="O535" s="427"/>
      <c r="P535" s="427"/>
      <c r="Q535" s="427"/>
      <c r="R535" s="427"/>
      <c r="S535" s="427"/>
      <c r="T535" s="427"/>
      <c r="U535" s="427"/>
      <c r="V535" s="427"/>
      <c r="W535" s="427"/>
      <c r="X535" s="427"/>
      <c r="Y535" s="427"/>
      <c r="Z535"/>
      <c r="AA535"/>
    </row>
    <row r="536" spans="2:27" ht="18.75" hidden="1" x14ac:dyDescent="0.3">
      <c r="B536"/>
      <c r="C536"/>
      <c r="D536"/>
      <c r="E536"/>
      <c r="F536"/>
      <c r="G536"/>
      <c r="H536"/>
      <c r="I536"/>
      <c r="J536"/>
      <c r="K536"/>
      <c r="L536" s="426"/>
      <c r="M536" s="427"/>
      <c r="N536" s="427"/>
      <c r="O536" s="427"/>
      <c r="P536" s="427"/>
      <c r="Q536" s="427"/>
      <c r="R536" s="427"/>
      <c r="S536" s="427"/>
      <c r="T536" s="427"/>
      <c r="U536" s="427"/>
      <c r="V536" s="427"/>
      <c r="W536" s="427"/>
      <c r="X536" s="427"/>
      <c r="Y536" s="427"/>
      <c r="Z536"/>
      <c r="AA536"/>
    </row>
    <row r="537" spans="2:27" ht="18.75" hidden="1" x14ac:dyDescent="0.3">
      <c r="B537"/>
      <c r="C537"/>
      <c r="D537"/>
      <c r="E537"/>
      <c r="F537"/>
      <c r="G537"/>
      <c r="H537"/>
      <c r="I537"/>
      <c r="J537"/>
      <c r="K537"/>
      <c r="L537" s="426"/>
      <c r="M537" s="427"/>
      <c r="N537" s="427"/>
      <c r="O537" s="427"/>
      <c r="P537" s="427"/>
      <c r="Q537" s="427"/>
      <c r="R537" s="427"/>
      <c r="S537" s="427"/>
      <c r="T537" s="427"/>
      <c r="U537" s="427"/>
      <c r="V537" s="427"/>
      <c r="W537" s="427"/>
      <c r="X537" s="427"/>
      <c r="Y537" s="427"/>
      <c r="Z537"/>
      <c r="AA537"/>
    </row>
    <row r="538" spans="2:27" ht="18.75" hidden="1" x14ac:dyDescent="0.3">
      <c r="B538"/>
      <c r="C538"/>
      <c r="D538"/>
      <c r="E538"/>
      <c r="F538"/>
      <c r="G538"/>
      <c r="H538"/>
      <c r="I538"/>
      <c r="J538"/>
      <c r="K538"/>
      <c r="L538" s="426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  <c r="Z538"/>
      <c r="AA538"/>
    </row>
    <row r="539" spans="2:27" ht="18.75" hidden="1" x14ac:dyDescent="0.3">
      <c r="B539"/>
      <c r="C539"/>
      <c r="D539"/>
      <c r="E539"/>
      <c r="F539"/>
      <c r="G539"/>
      <c r="H539"/>
      <c r="I539"/>
      <c r="J539"/>
      <c r="K539"/>
      <c r="L539" s="426"/>
      <c r="M539" s="427"/>
      <c r="N539" s="427"/>
      <c r="O539" s="427"/>
      <c r="P539" s="427"/>
      <c r="Q539" s="427"/>
      <c r="R539" s="427"/>
      <c r="S539" s="427"/>
      <c r="T539" s="427"/>
      <c r="U539" s="427"/>
      <c r="V539" s="427"/>
      <c r="W539" s="427"/>
      <c r="X539" s="427"/>
      <c r="Y539" s="427"/>
      <c r="Z539"/>
      <c r="AA539"/>
    </row>
    <row r="540" spans="2:27" ht="18.75" hidden="1" x14ac:dyDescent="0.3">
      <c r="B540"/>
      <c r="C540"/>
      <c r="D540"/>
      <c r="E540"/>
      <c r="F540"/>
      <c r="G540"/>
      <c r="H540"/>
      <c r="I540"/>
      <c r="J540"/>
      <c r="K540"/>
      <c r="L540" s="426"/>
      <c r="M540" s="427"/>
      <c r="N540" s="427"/>
      <c r="O540" s="427"/>
      <c r="P540" s="427"/>
      <c r="Q540" s="427"/>
      <c r="R540" s="427"/>
      <c r="S540" s="427"/>
      <c r="T540" s="427"/>
      <c r="U540" s="427"/>
      <c r="V540" s="427"/>
      <c r="W540" s="427"/>
      <c r="X540" s="427"/>
      <c r="Y540" s="427"/>
      <c r="Z540"/>
      <c r="AA540"/>
    </row>
    <row r="541" spans="2:27" ht="18.75" hidden="1" x14ac:dyDescent="0.3">
      <c r="B541"/>
      <c r="C541"/>
      <c r="D541"/>
      <c r="E541"/>
      <c r="F541"/>
      <c r="G541"/>
      <c r="H541"/>
      <c r="I541"/>
      <c r="J541"/>
      <c r="K541"/>
      <c r="L541" s="426"/>
      <c r="M541" s="427"/>
      <c r="N541" s="427"/>
      <c r="O541" s="427"/>
      <c r="P541" s="427"/>
      <c r="Q541" s="427"/>
      <c r="R541" s="427"/>
      <c r="S541" s="427"/>
      <c r="T541" s="427"/>
      <c r="U541" s="427"/>
      <c r="V541" s="427"/>
      <c r="W541" s="427"/>
      <c r="X541" s="427"/>
      <c r="Y541" s="427"/>
      <c r="Z541"/>
      <c r="AA541"/>
    </row>
    <row r="542" spans="2:27" ht="18.75" hidden="1" x14ac:dyDescent="0.3">
      <c r="B542"/>
      <c r="C542"/>
      <c r="D542"/>
      <c r="E542"/>
      <c r="F542"/>
      <c r="G542"/>
      <c r="H542"/>
      <c r="I542"/>
      <c r="J542"/>
      <c r="K542"/>
      <c r="L542" s="426"/>
      <c r="M542" s="427"/>
      <c r="N542" s="427"/>
      <c r="O542" s="427"/>
      <c r="P542" s="427"/>
      <c r="Q542" s="427"/>
      <c r="R542" s="427"/>
      <c r="S542" s="427"/>
      <c r="T542" s="427"/>
      <c r="U542" s="427"/>
      <c r="V542" s="427"/>
      <c r="W542" s="427"/>
      <c r="X542" s="427"/>
      <c r="Y542" s="427"/>
      <c r="Z542"/>
      <c r="AA542"/>
    </row>
    <row r="543" spans="2:27" ht="18.75" hidden="1" x14ac:dyDescent="0.3">
      <c r="B543"/>
      <c r="C543"/>
      <c r="D543"/>
      <c r="E543"/>
      <c r="F543"/>
      <c r="G543"/>
      <c r="H543"/>
      <c r="I543"/>
      <c r="J543"/>
      <c r="K543"/>
      <c r="L543" s="426"/>
      <c r="M543" s="427"/>
      <c r="N543" s="427"/>
      <c r="O543" s="427"/>
      <c r="P543" s="427"/>
      <c r="Q543" s="427"/>
      <c r="R543" s="427"/>
      <c r="S543" s="427"/>
      <c r="T543" s="427"/>
      <c r="U543" s="427"/>
      <c r="V543" s="427"/>
      <c r="W543" s="427"/>
      <c r="X543" s="427"/>
      <c r="Y543" s="427"/>
      <c r="Z543"/>
      <c r="AA543"/>
    </row>
    <row r="544" spans="2:27" ht="18.75" hidden="1" x14ac:dyDescent="0.3">
      <c r="B544"/>
      <c r="C544"/>
      <c r="D544"/>
      <c r="E544"/>
      <c r="F544"/>
      <c r="G544"/>
      <c r="H544"/>
      <c r="I544"/>
      <c r="J544"/>
      <c r="K544"/>
      <c r="L544" s="426"/>
      <c r="M544" s="427"/>
      <c r="N544" s="427"/>
      <c r="O544" s="427"/>
      <c r="P544" s="427"/>
      <c r="Q544" s="427"/>
      <c r="R544" s="427"/>
      <c r="S544" s="427"/>
      <c r="T544" s="427"/>
      <c r="U544" s="427"/>
      <c r="V544" s="427"/>
      <c r="W544" s="427"/>
      <c r="X544" s="427"/>
      <c r="Y544" s="427"/>
      <c r="Z544"/>
      <c r="AA544"/>
    </row>
    <row r="545" spans="2:27" ht="18.75" hidden="1" x14ac:dyDescent="0.3">
      <c r="B545"/>
      <c r="C545"/>
      <c r="D545"/>
      <c r="E545"/>
      <c r="F545"/>
      <c r="G545"/>
      <c r="H545"/>
      <c r="I545"/>
      <c r="J545"/>
      <c r="K545"/>
      <c r="L545" s="426"/>
      <c r="M545" s="427"/>
      <c r="N545" s="427"/>
      <c r="O545" s="427"/>
      <c r="P545" s="427"/>
      <c r="Q545" s="427"/>
      <c r="R545" s="427"/>
      <c r="S545" s="427"/>
      <c r="T545" s="427"/>
      <c r="U545" s="427"/>
      <c r="V545" s="427"/>
      <c r="W545" s="427"/>
      <c r="X545" s="427"/>
      <c r="Y545" s="427"/>
      <c r="Z545"/>
      <c r="AA545"/>
    </row>
    <row r="546" spans="2:27" ht="18.75" hidden="1" x14ac:dyDescent="0.3">
      <c r="B546"/>
      <c r="C546"/>
      <c r="D546"/>
      <c r="E546"/>
      <c r="F546"/>
      <c r="G546"/>
      <c r="H546"/>
      <c r="I546"/>
      <c r="J546"/>
      <c r="K546"/>
      <c r="L546" s="426"/>
      <c r="M546" s="427"/>
      <c r="N546" s="427"/>
      <c r="O546" s="427"/>
      <c r="P546" s="427"/>
      <c r="Q546" s="427"/>
      <c r="R546" s="427"/>
      <c r="S546" s="427"/>
      <c r="T546" s="427"/>
      <c r="U546" s="427"/>
      <c r="V546" s="427"/>
      <c r="W546" s="427"/>
      <c r="X546" s="427"/>
      <c r="Y546" s="427"/>
      <c r="Z546"/>
      <c r="AA546"/>
    </row>
    <row r="547" spans="2:27" ht="18.75" hidden="1" x14ac:dyDescent="0.3">
      <c r="B547"/>
      <c r="C547"/>
      <c r="D547"/>
      <c r="E547"/>
      <c r="F547"/>
      <c r="G547"/>
      <c r="H547"/>
      <c r="I547"/>
      <c r="J547"/>
      <c r="K547"/>
      <c r="L547" s="426"/>
      <c r="M547" s="427"/>
      <c r="N547" s="427"/>
      <c r="O547" s="427"/>
      <c r="P547" s="427"/>
      <c r="Q547" s="427"/>
      <c r="R547" s="427"/>
      <c r="S547" s="427"/>
      <c r="T547" s="427"/>
      <c r="U547" s="427"/>
      <c r="V547" s="427"/>
      <c r="W547" s="427"/>
      <c r="X547" s="427"/>
      <c r="Y547" s="427"/>
      <c r="Z547"/>
      <c r="AA547"/>
    </row>
    <row r="548" spans="2:27" ht="18.75" hidden="1" x14ac:dyDescent="0.3">
      <c r="B548"/>
      <c r="C548"/>
      <c r="D548"/>
      <c r="E548"/>
      <c r="F548"/>
      <c r="G548"/>
      <c r="H548"/>
      <c r="I548"/>
      <c r="J548"/>
      <c r="K548"/>
      <c r="L548" s="426"/>
      <c r="M548" s="427"/>
      <c r="N548" s="427"/>
      <c r="O548" s="427"/>
      <c r="P548" s="427"/>
      <c r="Q548" s="427"/>
      <c r="R548" s="427"/>
      <c r="S548" s="427"/>
      <c r="T548" s="427"/>
      <c r="U548" s="427"/>
      <c r="V548" s="427"/>
      <c r="W548" s="427"/>
      <c r="X548" s="427"/>
      <c r="Y548" s="427"/>
      <c r="Z548"/>
      <c r="AA548"/>
    </row>
    <row r="549" spans="2:27" ht="18.75" hidden="1" x14ac:dyDescent="0.3">
      <c r="B549"/>
      <c r="C549"/>
      <c r="D549"/>
      <c r="E549"/>
      <c r="F549"/>
      <c r="G549"/>
      <c r="H549"/>
      <c r="I549"/>
      <c r="J549"/>
      <c r="K549"/>
      <c r="L549" s="426"/>
      <c r="M549" s="427"/>
      <c r="N549" s="427"/>
      <c r="O549" s="427"/>
      <c r="P549" s="427"/>
      <c r="Q549" s="427"/>
      <c r="R549" s="427"/>
      <c r="S549" s="427"/>
      <c r="T549" s="427"/>
      <c r="U549" s="427"/>
      <c r="V549" s="427"/>
      <c r="W549" s="427"/>
      <c r="X549" s="427"/>
      <c r="Y549" s="427"/>
      <c r="Z549"/>
      <c r="AA549"/>
    </row>
    <row r="550" spans="2:27" ht="18.75" hidden="1" x14ac:dyDescent="0.3">
      <c r="B550"/>
      <c r="C550"/>
      <c r="D550"/>
      <c r="E550"/>
      <c r="F550"/>
      <c r="G550"/>
      <c r="H550"/>
      <c r="I550"/>
      <c r="J550"/>
      <c r="K550"/>
      <c r="L550" s="426"/>
      <c r="M550" s="427"/>
      <c r="N550" s="427"/>
      <c r="O550" s="427"/>
      <c r="P550" s="427"/>
      <c r="Q550" s="427"/>
      <c r="R550" s="427"/>
      <c r="S550" s="427"/>
      <c r="T550" s="427"/>
      <c r="U550" s="427"/>
      <c r="V550" s="427"/>
      <c r="W550" s="427"/>
      <c r="X550" s="427"/>
      <c r="Y550" s="427"/>
      <c r="Z550"/>
      <c r="AA550"/>
    </row>
    <row r="551" spans="2:27" ht="18.75" hidden="1" x14ac:dyDescent="0.3">
      <c r="B551"/>
      <c r="C551"/>
      <c r="D551"/>
      <c r="E551"/>
      <c r="F551"/>
      <c r="G551"/>
      <c r="H551"/>
      <c r="I551"/>
      <c r="J551"/>
      <c r="K551"/>
      <c r="L551" s="426"/>
      <c r="M551" s="427"/>
      <c r="N551" s="427"/>
      <c r="O551" s="427"/>
      <c r="P551" s="427"/>
      <c r="Q551" s="427"/>
      <c r="R551" s="427"/>
      <c r="S551" s="427"/>
      <c r="T551" s="427"/>
      <c r="U551" s="427"/>
      <c r="V551" s="427"/>
      <c r="W551" s="427"/>
      <c r="X551" s="427"/>
      <c r="Y551" s="427"/>
      <c r="Z551"/>
      <c r="AA551"/>
    </row>
    <row r="552" spans="2:27" ht="18.75" hidden="1" x14ac:dyDescent="0.3">
      <c r="B552"/>
      <c r="C552"/>
      <c r="D552"/>
      <c r="E552"/>
      <c r="F552"/>
      <c r="G552"/>
      <c r="H552"/>
      <c r="I552"/>
      <c r="J552"/>
      <c r="K552"/>
      <c r="L552" s="426"/>
      <c r="M552" s="427"/>
      <c r="N552" s="427"/>
      <c r="O552" s="427"/>
      <c r="P552" s="427"/>
      <c r="Q552" s="427"/>
      <c r="R552" s="427"/>
      <c r="S552" s="427"/>
      <c r="T552" s="427"/>
      <c r="U552" s="427"/>
      <c r="V552" s="427"/>
      <c r="W552" s="427"/>
      <c r="X552" s="427"/>
      <c r="Y552" s="427"/>
      <c r="Z552"/>
      <c r="AA552"/>
    </row>
    <row r="553" spans="2:27" ht="18.75" hidden="1" x14ac:dyDescent="0.3">
      <c r="B553"/>
      <c r="C553"/>
      <c r="D553"/>
      <c r="E553"/>
      <c r="F553"/>
      <c r="G553"/>
      <c r="H553"/>
      <c r="I553"/>
      <c r="J553"/>
      <c r="K553"/>
      <c r="L553" s="426"/>
      <c r="M553" s="427"/>
      <c r="N553" s="427"/>
      <c r="O553" s="427"/>
      <c r="P553" s="427"/>
      <c r="Q553" s="427"/>
      <c r="R553" s="427"/>
      <c r="S553" s="427"/>
      <c r="T553" s="427"/>
      <c r="U553" s="427"/>
      <c r="V553" s="427"/>
      <c r="W553" s="427"/>
      <c r="X553" s="427"/>
      <c r="Y553" s="427"/>
      <c r="Z553"/>
      <c r="AA553"/>
    </row>
    <row r="554" spans="2:27" ht="18.75" hidden="1" x14ac:dyDescent="0.3">
      <c r="B554"/>
      <c r="C554"/>
      <c r="D554"/>
      <c r="E554"/>
      <c r="F554"/>
      <c r="G554"/>
      <c r="H554"/>
      <c r="I554"/>
      <c r="J554"/>
      <c r="K554"/>
      <c r="L554" s="426"/>
      <c r="M554" s="427"/>
      <c r="N554" s="427"/>
      <c r="O554" s="427"/>
      <c r="P554" s="427"/>
      <c r="Q554" s="427"/>
      <c r="R554" s="427"/>
      <c r="S554" s="427"/>
      <c r="T554" s="427"/>
      <c r="U554" s="427"/>
      <c r="V554" s="427"/>
      <c r="W554" s="427"/>
      <c r="X554" s="427"/>
      <c r="Y554" s="427"/>
      <c r="Z554"/>
      <c r="AA554"/>
    </row>
    <row r="555" spans="2:27" ht="18.75" hidden="1" x14ac:dyDescent="0.3">
      <c r="B555"/>
      <c r="C555"/>
      <c r="D555"/>
      <c r="E555"/>
      <c r="F555"/>
      <c r="G555"/>
      <c r="H555"/>
      <c r="I555"/>
      <c r="J555"/>
      <c r="K555"/>
      <c r="L555" s="426"/>
      <c r="M555" s="427"/>
      <c r="N555" s="427"/>
      <c r="O555" s="427"/>
      <c r="P555" s="427"/>
      <c r="Q555" s="427"/>
      <c r="R555" s="427"/>
      <c r="S555" s="427"/>
      <c r="T555" s="427"/>
      <c r="U555" s="427"/>
      <c r="V555" s="427"/>
      <c r="W555" s="427"/>
      <c r="X555" s="427"/>
      <c r="Y555" s="427"/>
      <c r="Z555"/>
      <c r="AA555"/>
    </row>
    <row r="556" spans="2:27" ht="18.75" hidden="1" x14ac:dyDescent="0.3">
      <c r="B556"/>
      <c r="C556"/>
      <c r="D556"/>
      <c r="E556"/>
      <c r="F556"/>
      <c r="G556"/>
      <c r="H556"/>
      <c r="I556"/>
      <c r="J556"/>
      <c r="K556"/>
      <c r="L556" s="426"/>
      <c r="M556" s="427"/>
      <c r="N556" s="427"/>
      <c r="O556" s="427"/>
      <c r="P556" s="427"/>
      <c r="Q556" s="427"/>
      <c r="R556" s="427"/>
      <c r="S556" s="427"/>
      <c r="T556" s="427"/>
      <c r="U556" s="427"/>
      <c r="V556" s="427"/>
      <c r="W556" s="427"/>
      <c r="X556" s="427"/>
      <c r="Y556" s="427"/>
      <c r="Z556"/>
      <c r="AA556"/>
    </row>
    <row r="557" spans="2:27" ht="18.75" hidden="1" x14ac:dyDescent="0.3">
      <c r="B557"/>
      <c r="C557"/>
      <c r="D557"/>
      <c r="E557"/>
      <c r="F557"/>
      <c r="G557"/>
      <c r="H557"/>
      <c r="I557"/>
      <c r="J557"/>
      <c r="K557"/>
      <c r="L557" s="426"/>
      <c r="M557" s="427"/>
      <c r="N557" s="427"/>
      <c r="O557" s="427"/>
      <c r="P557" s="427"/>
      <c r="Q557" s="427"/>
      <c r="R557" s="427"/>
      <c r="S557" s="427"/>
      <c r="T557" s="427"/>
      <c r="U557" s="427"/>
      <c r="V557" s="427"/>
      <c r="W557" s="427"/>
      <c r="X557" s="427"/>
      <c r="Y557" s="427"/>
      <c r="Z557"/>
      <c r="AA557"/>
    </row>
    <row r="558" spans="2:27" ht="18.75" hidden="1" x14ac:dyDescent="0.3">
      <c r="B558"/>
      <c r="C558"/>
      <c r="D558"/>
      <c r="E558"/>
      <c r="F558"/>
      <c r="G558"/>
      <c r="H558"/>
      <c r="I558"/>
      <c r="J558"/>
      <c r="K558"/>
      <c r="L558" s="426"/>
      <c r="M558" s="427"/>
      <c r="N558" s="427"/>
      <c r="O558" s="427"/>
      <c r="P558" s="427"/>
      <c r="Q558" s="427"/>
      <c r="R558" s="427"/>
      <c r="S558" s="427"/>
      <c r="T558" s="427"/>
      <c r="U558" s="427"/>
      <c r="V558" s="427"/>
      <c r="W558" s="427"/>
      <c r="X558" s="427"/>
      <c r="Y558" s="427"/>
      <c r="Z558"/>
      <c r="AA558"/>
    </row>
    <row r="559" spans="2:27" ht="18.75" hidden="1" x14ac:dyDescent="0.3">
      <c r="B559"/>
      <c r="C559"/>
      <c r="D559"/>
      <c r="E559"/>
      <c r="F559"/>
      <c r="G559"/>
      <c r="H559"/>
      <c r="I559"/>
      <c r="J559"/>
      <c r="K559"/>
      <c r="L559" s="426"/>
      <c r="M559" s="427"/>
      <c r="N559" s="427"/>
      <c r="O559" s="427"/>
      <c r="P559" s="427"/>
      <c r="Q559" s="427"/>
      <c r="R559" s="427"/>
      <c r="S559" s="427"/>
      <c r="T559" s="427"/>
      <c r="U559" s="427"/>
      <c r="V559" s="427"/>
      <c r="W559" s="427"/>
      <c r="X559" s="427"/>
      <c r="Y559" s="427"/>
      <c r="Z559"/>
      <c r="AA559"/>
    </row>
    <row r="560" spans="2:27" ht="18.75" hidden="1" x14ac:dyDescent="0.3">
      <c r="B560"/>
      <c r="C560"/>
      <c r="D560"/>
      <c r="E560"/>
      <c r="F560"/>
      <c r="G560"/>
      <c r="H560"/>
      <c r="I560"/>
      <c r="J560"/>
      <c r="K560"/>
      <c r="L560" s="426"/>
      <c r="M560" s="427"/>
      <c r="N560" s="427"/>
      <c r="O560" s="427"/>
      <c r="P560" s="427"/>
      <c r="Q560" s="427"/>
      <c r="R560" s="427"/>
      <c r="S560" s="427"/>
      <c r="T560" s="427"/>
      <c r="U560" s="427"/>
      <c r="V560" s="427"/>
      <c r="W560" s="427"/>
      <c r="X560" s="427"/>
      <c r="Y560" s="427"/>
      <c r="Z560"/>
      <c r="AA560"/>
    </row>
    <row r="561" spans="2:27" ht="18.75" hidden="1" x14ac:dyDescent="0.3">
      <c r="B561"/>
      <c r="C561"/>
      <c r="D561"/>
      <c r="E561"/>
      <c r="F561"/>
      <c r="G561"/>
      <c r="H561"/>
      <c r="I561"/>
      <c r="J561"/>
      <c r="K561"/>
      <c r="L561" s="426"/>
      <c r="M561" s="427"/>
      <c r="N561" s="427"/>
      <c r="O561" s="427"/>
      <c r="P561" s="427"/>
      <c r="Q561" s="427"/>
      <c r="R561" s="427"/>
      <c r="S561" s="427"/>
      <c r="T561" s="427"/>
      <c r="U561" s="427"/>
      <c r="V561" s="427"/>
      <c r="W561" s="427"/>
      <c r="X561" s="427"/>
      <c r="Y561" s="427"/>
      <c r="Z561"/>
      <c r="AA561"/>
    </row>
    <row r="562" spans="2:27" ht="18.75" hidden="1" x14ac:dyDescent="0.3">
      <c r="B562"/>
      <c r="C562"/>
      <c r="D562"/>
      <c r="E562"/>
      <c r="F562"/>
      <c r="G562"/>
      <c r="H562"/>
      <c r="I562"/>
      <c r="J562"/>
      <c r="K562"/>
      <c r="L562" s="426"/>
      <c r="M562" s="427"/>
      <c r="N562" s="427"/>
      <c r="O562" s="427"/>
      <c r="P562" s="427"/>
      <c r="Q562" s="427"/>
      <c r="R562" s="427"/>
      <c r="S562" s="427"/>
      <c r="T562" s="427"/>
      <c r="U562" s="427"/>
      <c r="V562" s="427"/>
      <c r="W562" s="427"/>
      <c r="X562" s="427"/>
      <c r="Y562" s="427"/>
      <c r="Z562"/>
      <c r="AA562"/>
    </row>
    <row r="563" spans="2:27" ht="18.75" hidden="1" x14ac:dyDescent="0.3">
      <c r="B563"/>
      <c r="C563"/>
      <c r="D563"/>
      <c r="E563"/>
      <c r="F563"/>
      <c r="G563"/>
      <c r="H563"/>
      <c r="I563"/>
      <c r="J563"/>
      <c r="K563"/>
      <c r="L563" s="426"/>
      <c r="M563" s="427"/>
      <c r="N563" s="427"/>
      <c r="O563" s="427"/>
      <c r="P563" s="427"/>
      <c r="Q563" s="427"/>
      <c r="R563" s="427"/>
      <c r="S563" s="427"/>
      <c r="T563" s="427"/>
      <c r="U563" s="427"/>
      <c r="V563" s="427"/>
      <c r="W563" s="427"/>
      <c r="X563" s="427"/>
      <c r="Y563" s="427"/>
      <c r="Z563"/>
      <c r="AA563"/>
    </row>
    <row r="564" spans="2:27" ht="18.75" hidden="1" x14ac:dyDescent="0.3">
      <c r="B564"/>
      <c r="C564"/>
      <c r="D564"/>
      <c r="E564"/>
      <c r="F564"/>
      <c r="G564"/>
      <c r="H564"/>
      <c r="I564"/>
      <c r="J564"/>
      <c r="K564"/>
      <c r="L564" s="426"/>
      <c r="M564" s="427"/>
      <c r="N564" s="427"/>
      <c r="O564" s="427"/>
      <c r="P564" s="427"/>
      <c r="Q564" s="427"/>
      <c r="R564" s="427"/>
      <c r="S564" s="427"/>
      <c r="T564" s="427"/>
      <c r="U564" s="427"/>
      <c r="V564" s="427"/>
      <c r="W564" s="427"/>
      <c r="X564" s="427"/>
      <c r="Y564" s="427"/>
      <c r="Z564"/>
      <c r="AA564"/>
    </row>
    <row r="565" spans="2:27" ht="18.75" hidden="1" x14ac:dyDescent="0.3">
      <c r="B565"/>
      <c r="C565"/>
      <c r="D565"/>
      <c r="E565"/>
      <c r="F565"/>
      <c r="G565"/>
      <c r="H565"/>
      <c r="I565"/>
      <c r="J565"/>
      <c r="K565"/>
      <c r="L565" s="426"/>
      <c r="M565" s="427"/>
      <c r="N565" s="427"/>
      <c r="O565" s="427"/>
      <c r="P565" s="427"/>
      <c r="Q565" s="427"/>
      <c r="R565" s="427"/>
      <c r="S565" s="427"/>
      <c r="T565" s="427"/>
      <c r="U565" s="427"/>
      <c r="V565" s="427"/>
      <c r="W565" s="427"/>
      <c r="X565" s="427"/>
      <c r="Y565" s="427"/>
      <c r="Z565"/>
      <c r="AA565"/>
    </row>
    <row r="566" spans="2:27" ht="18.75" hidden="1" x14ac:dyDescent="0.3">
      <c r="B566"/>
      <c r="C566"/>
      <c r="D566"/>
      <c r="E566"/>
      <c r="F566"/>
      <c r="G566"/>
      <c r="H566"/>
      <c r="I566"/>
      <c r="J566"/>
      <c r="K566"/>
      <c r="L566" s="426"/>
      <c r="M566" s="427"/>
      <c r="N566" s="427"/>
      <c r="O566" s="427"/>
      <c r="P566" s="427"/>
      <c r="Q566" s="427"/>
      <c r="R566" s="427"/>
      <c r="S566" s="427"/>
      <c r="T566" s="427"/>
      <c r="U566" s="427"/>
      <c r="V566" s="427"/>
      <c r="W566" s="427"/>
      <c r="X566" s="427"/>
      <c r="Y566" s="427"/>
      <c r="Z566"/>
      <c r="AA566"/>
    </row>
    <row r="567" spans="2:27" ht="18.75" hidden="1" x14ac:dyDescent="0.3">
      <c r="B567"/>
      <c r="C567"/>
      <c r="D567"/>
      <c r="E567"/>
      <c r="F567"/>
      <c r="G567"/>
      <c r="H567"/>
      <c r="I567"/>
      <c r="J567"/>
      <c r="K567"/>
      <c r="L567" s="426"/>
      <c r="M567" s="427"/>
      <c r="N567" s="427"/>
      <c r="O567" s="427"/>
      <c r="P567" s="427"/>
      <c r="Q567" s="427"/>
      <c r="R567" s="427"/>
      <c r="S567" s="427"/>
      <c r="T567" s="427"/>
      <c r="U567" s="427"/>
      <c r="V567" s="427"/>
      <c r="W567" s="427"/>
      <c r="X567" s="427"/>
      <c r="Y567" s="427"/>
      <c r="Z567"/>
      <c r="AA567"/>
    </row>
    <row r="568" spans="2:27" ht="18.75" hidden="1" x14ac:dyDescent="0.3">
      <c r="B568"/>
      <c r="C568"/>
      <c r="D568"/>
      <c r="E568"/>
      <c r="F568"/>
      <c r="G568"/>
      <c r="H568"/>
      <c r="I568"/>
      <c r="J568"/>
      <c r="K568"/>
      <c r="L568" s="426"/>
      <c r="M568" s="427"/>
      <c r="N568" s="427"/>
      <c r="O568" s="427"/>
      <c r="P568" s="427"/>
      <c r="Q568" s="427"/>
      <c r="R568" s="427"/>
      <c r="S568" s="427"/>
      <c r="T568" s="427"/>
      <c r="U568" s="427"/>
      <c r="V568" s="427"/>
      <c r="W568" s="427"/>
      <c r="X568" s="427"/>
      <c r="Y568" s="427"/>
      <c r="Z568"/>
      <c r="AA568"/>
    </row>
    <row r="569" spans="2:27" ht="18.75" hidden="1" x14ac:dyDescent="0.3">
      <c r="B569"/>
      <c r="C569"/>
      <c r="D569"/>
      <c r="E569"/>
      <c r="F569"/>
      <c r="G569"/>
      <c r="H569"/>
      <c r="I569"/>
      <c r="J569"/>
      <c r="K569"/>
      <c r="L569" s="426"/>
      <c r="M569" s="427"/>
      <c r="N569" s="427"/>
      <c r="O569" s="427"/>
      <c r="P569" s="427"/>
      <c r="Q569" s="427"/>
      <c r="R569" s="427"/>
      <c r="S569" s="427"/>
      <c r="T569" s="427"/>
      <c r="U569" s="427"/>
      <c r="V569" s="427"/>
      <c r="W569" s="427"/>
      <c r="X569" s="427"/>
      <c r="Y569" s="427"/>
      <c r="Z569"/>
      <c r="AA569"/>
    </row>
    <row r="570" spans="2:27" ht="18.75" hidden="1" x14ac:dyDescent="0.3">
      <c r="B570"/>
      <c r="C570"/>
      <c r="D570"/>
      <c r="E570"/>
      <c r="F570"/>
      <c r="G570"/>
      <c r="H570"/>
      <c r="I570"/>
      <c r="J570"/>
      <c r="K570"/>
      <c r="L570" s="426"/>
      <c r="M570" s="427"/>
      <c r="N570" s="427"/>
      <c r="O570" s="427"/>
      <c r="P570" s="427"/>
      <c r="Q570" s="427"/>
      <c r="R570" s="427"/>
      <c r="S570" s="427"/>
      <c r="T570" s="427"/>
      <c r="U570" s="427"/>
      <c r="V570" s="427"/>
      <c r="W570" s="427"/>
      <c r="X570" s="427"/>
      <c r="Y570" s="427"/>
      <c r="Z570"/>
      <c r="AA570"/>
    </row>
    <row r="571" spans="2:27" ht="18.75" hidden="1" x14ac:dyDescent="0.3">
      <c r="B571"/>
      <c r="C571"/>
      <c r="D571"/>
      <c r="E571"/>
      <c r="F571"/>
      <c r="G571"/>
      <c r="H571"/>
      <c r="I571"/>
      <c r="J571"/>
      <c r="K571"/>
      <c r="L571" s="426"/>
      <c r="M571" s="427"/>
      <c r="N571" s="427"/>
      <c r="O571" s="427"/>
      <c r="P571" s="427"/>
      <c r="Q571" s="427"/>
      <c r="R571" s="427"/>
      <c r="S571" s="427"/>
      <c r="T571" s="427"/>
      <c r="U571" s="427"/>
      <c r="V571" s="427"/>
      <c r="W571" s="427"/>
      <c r="X571" s="427"/>
      <c r="Y571" s="427"/>
      <c r="Z571"/>
      <c r="AA571"/>
    </row>
    <row r="572" spans="2:27" ht="18.75" hidden="1" x14ac:dyDescent="0.3">
      <c r="B572"/>
      <c r="C572"/>
      <c r="D572"/>
      <c r="E572"/>
      <c r="F572"/>
      <c r="G572"/>
      <c r="H572"/>
      <c r="I572"/>
      <c r="J572"/>
      <c r="K572"/>
      <c r="L572" s="426"/>
      <c r="M572" s="427"/>
      <c r="N572" s="427"/>
      <c r="O572" s="427"/>
      <c r="P572" s="427"/>
      <c r="Q572" s="427"/>
      <c r="R572" s="427"/>
      <c r="S572" s="427"/>
      <c r="T572" s="427"/>
      <c r="U572" s="427"/>
      <c r="V572" s="427"/>
      <c r="W572" s="427"/>
      <c r="X572" s="427"/>
      <c r="Y572" s="427"/>
      <c r="Z572"/>
      <c r="AA572"/>
    </row>
    <row r="573" spans="2:27" ht="18.75" hidden="1" x14ac:dyDescent="0.3">
      <c r="B573"/>
      <c r="C573"/>
      <c r="D573"/>
      <c r="E573"/>
      <c r="F573"/>
      <c r="G573"/>
      <c r="H573"/>
      <c r="I573"/>
      <c r="J573"/>
      <c r="K573"/>
      <c r="L573" s="426"/>
      <c r="M573" s="427"/>
      <c r="N573" s="427"/>
      <c r="O573" s="427"/>
      <c r="P573" s="427"/>
      <c r="Q573" s="427"/>
      <c r="R573" s="427"/>
      <c r="S573" s="427"/>
      <c r="T573" s="427"/>
      <c r="U573" s="427"/>
      <c r="V573" s="427"/>
      <c r="W573" s="427"/>
      <c r="X573" s="427"/>
      <c r="Y573" s="427"/>
      <c r="Z573"/>
      <c r="AA573"/>
    </row>
    <row r="574" spans="2:27" ht="18.75" hidden="1" x14ac:dyDescent="0.3">
      <c r="B574"/>
      <c r="C574"/>
      <c r="D574"/>
      <c r="E574"/>
      <c r="F574"/>
      <c r="G574"/>
      <c r="H574"/>
      <c r="I574"/>
      <c r="J574"/>
      <c r="K574"/>
      <c r="L574" s="426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  <c r="Z574"/>
      <c r="AA574"/>
    </row>
    <row r="575" spans="2:27" ht="18.75" hidden="1" x14ac:dyDescent="0.3">
      <c r="B575"/>
      <c r="C575"/>
      <c r="D575"/>
      <c r="E575"/>
      <c r="F575"/>
      <c r="G575"/>
      <c r="H575"/>
      <c r="I575"/>
      <c r="J575"/>
      <c r="K575"/>
      <c r="L575" s="426"/>
      <c r="M575" s="427"/>
      <c r="N575" s="427"/>
      <c r="O575" s="427"/>
      <c r="P575" s="427"/>
      <c r="Q575" s="427"/>
      <c r="R575" s="427"/>
      <c r="S575" s="427"/>
      <c r="T575" s="427"/>
      <c r="U575" s="427"/>
      <c r="V575" s="427"/>
      <c r="W575" s="427"/>
      <c r="X575" s="427"/>
      <c r="Y575" s="427"/>
      <c r="Z575"/>
      <c r="AA575"/>
    </row>
    <row r="576" spans="2:27" ht="18.75" hidden="1" x14ac:dyDescent="0.3">
      <c r="B576"/>
      <c r="C576"/>
      <c r="D576"/>
      <c r="E576"/>
      <c r="F576"/>
      <c r="G576"/>
      <c r="H576"/>
      <c r="I576"/>
      <c r="J576"/>
      <c r="K576"/>
      <c r="L576" s="426"/>
      <c r="M576" s="427"/>
      <c r="N576" s="427"/>
      <c r="O576" s="427"/>
      <c r="P576" s="427"/>
      <c r="Q576" s="427"/>
      <c r="R576" s="427"/>
      <c r="S576" s="427"/>
      <c r="T576" s="427"/>
      <c r="U576" s="427"/>
      <c r="V576" s="427"/>
      <c r="W576" s="427"/>
      <c r="X576" s="427"/>
      <c r="Y576" s="427"/>
      <c r="Z576"/>
      <c r="AA576"/>
    </row>
    <row r="577" spans="2:27" ht="18.75" hidden="1" x14ac:dyDescent="0.3">
      <c r="B577"/>
      <c r="C577"/>
      <c r="D577"/>
      <c r="E577"/>
      <c r="F577"/>
      <c r="G577"/>
      <c r="H577"/>
      <c r="I577"/>
      <c r="J577"/>
      <c r="K577"/>
      <c r="L577" s="426"/>
      <c r="M577" s="427"/>
      <c r="N577" s="427"/>
      <c r="O577" s="427"/>
      <c r="P577" s="427"/>
      <c r="Q577" s="427"/>
      <c r="R577" s="427"/>
      <c r="S577" s="427"/>
      <c r="T577" s="427"/>
      <c r="U577" s="427"/>
      <c r="V577" s="427"/>
      <c r="W577" s="427"/>
      <c r="X577" s="427"/>
      <c r="Y577" s="427"/>
      <c r="Z577"/>
      <c r="AA577"/>
    </row>
    <row r="578" spans="2:27" ht="15" hidden="1" customHeight="1" x14ac:dyDescent="0.3">
      <c r="L578" s="426"/>
      <c r="M578" s="427"/>
      <c r="N578" s="427"/>
      <c r="O578" s="427"/>
      <c r="P578" s="427"/>
      <c r="Q578" s="427"/>
      <c r="R578" s="427"/>
      <c r="S578" s="427"/>
      <c r="T578" s="427"/>
      <c r="U578" s="427"/>
      <c r="V578" s="427"/>
      <c r="W578" s="427"/>
      <c r="X578" s="427"/>
      <c r="Y578" s="427"/>
    </row>
    <row r="579" spans="2:27" ht="15" hidden="1" customHeight="1" x14ac:dyDescent="0.3">
      <c r="L579" s="426"/>
      <c r="M579" s="427"/>
      <c r="N579" s="427"/>
      <c r="O579" s="427"/>
      <c r="P579" s="427"/>
      <c r="Q579" s="427"/>
      <c r="R579" s="427"/>
      <c r="S579" s="427"/>
      <c r="T579" s="427"/>
      <c r="U579" s="427"/>
      <c r="V579" s="427"/>
      <c r="W579" s="427"/>
      <c r="X579" s="427"/>
      <c r="Y579" s="427"/>
    </row>
    <row r="580" spans="2:27" ht="15" hidden="1" customHeight="1" x14ac:dyDescent="0.3">
      <c r="L580" s="426"/>
      <c r="M580" s="427"/>
      <c r="N580" s="427"/>
      <c r="O580" s="427"/>
      <c r="P580" s="427"/>
      <c r="Q580" s="427"/>
      <c r="R580" s="427"/>
      <c r="S580" s="427"/>
      <c r="T580" s="427"/>
      <c r="U580" s="427"/>
      <c r="V580" s="427"/>
      <c r="W580" s="427"/>
      <c r="X580" s="427"/>
      <c r="Y580" s="427"/>
    </row>
    <row r="581" spans="2:27" ht="15" hidden="1" customHeight="1" x14ac:dyDescent="0.3">
      <c r="L581" s="426"/>
      <c r="M581" s="427"/>
      <c r="N581" s="427"/>
      <c r="O581" s="427"/>
      <c r="P581" s="427"/>
      <c r="Q581" s="427"/>
      <c r="R581" s="427"/>
      <c r="S581" s="427"/>
      <c r="T581" s="427"/>
      <c r="U581" s="427"/>
      <c r="V581" s="427"/>
      <c r="W581" s="427"/>
      <c r="X581" s="427"/>
      <c r="Y581" s="427"/>
    </row>
    <row r="582" spans="2:27" ht="15" hidden="1" customHeight="1" x14ac:dyDescent="0.3">
      <c r="L582" s="426"/>
      <c r="M582" s="427"/>
      <c r="N582" s="427"/>
      <c r="O582" s="427"/>
      <c r="P582" s="427"/>
      <c r="Q582" s="427"/>
      <c r="R582" s="427"/>
      <c r="S582" s="427"/>
      <c r="T582" s="427"/>
      <c r="U582" s="427"/>
      <c r="V582" s="427"/>
      <c r="W582" s="427"/>
      <c r="X582" s="427"/>
      <c r="Y582" s="427"/>
    </row>
    <row r="583" spans="2:27" ht="15" hidden="1" customHeight="1" x14ac:dyDescent="0.3">
      <c r="L583" s="426"/>
      <c r="M583" s="427"/>
      <c r="N583" s="427"/>
      <c r="O583" s="427"/>
      <c r="P583" s="427"/>
      <c r="Q583" s="427"/>
      <c r="R583" s="427"/>
      <c r="S583" s="427"/>
      <c r="T583" s="427"/>
      <c r="U583" s="427"/>
      <c r="V583" s="427"/>
      <c r="W583" s="427"/>
      <c r="X583" s="427"/>
      <c r="Y583" s="427"/>
    </row>
    <row r="584" spans="2:27" ht="15" hidden="1" customHeight="1" x14ac:dyDescent="0.3">
      <c r="L584" s="426"/>
      <c r="M584" s="427"/>
      <c r="N584" s="427"/>
      <c r="O584" s="427"/>
      <c r="P584" s="427"/>
      <c r="Q584" s="427"/>
      <c r="R584" s="427"/>
      <c r="S584" s="427"/>
      <c r="T584" s="427"/>
      <c r="U584" s="427"/>
      <c r="V584" s="427"/>
      <c r="W584" s="427"/>
      <c r="X584" s="427"/>
      <c r="Y584" s="427"/>
    </row>
    <row r="585" spans="2:27" ht="15" hidden="1" customHeight="1" x14ac:dyDescent="0.3">
      <c r="L585" s="426"/>
      <c r="M585" s="427"/>
      <c r="N585" s="427"/>
      <c r="O585" s="427"/>
      <c r="P585" s="427"/>
      <c r="Q585" s="427"/>
      <c r="R585" s="427"/>
      <c r="S585" s="427"/>
      <c r="T585" s="427"/>
      <c r="U585" s="427"/>
      <c r="V585" s="427"/>
      <c r="W585" s="427"/>
      <c r="X585" s="427"/>
      <c r="Y585" s="427"/>
    </row>
    <row r="586" spans="2:27" ht="15" hidden="1" customHeight="1" x14ac:dyDescent="0.3">
      <c r="L586" s="426"/>
      <c r="M586" s="427"/>
      <c r="N586" s="427"/>
      <c r="O586" s="427"/>
      <c r="P586" s="427"/>
      <c r="Q586" s="427"/>
      <c r="R586" s="427"/>
      <c r="S586" s="427"/>
      <c r="T586" s="427"/>
      <c r="U586" s="427"/>
      <c r="V586" s="427"/>
      <c r="W586" s="427"/>
      <c r="X586" s="427"/>
      <c r="Y586" s="427"/>
    </row>
    <row r="587" spans="2:27" ht="15" hidden="1" customHeight="1" x14ac:dyDescent="0.3">
      <c r="L587" s="426"/>
      <c r="M587" s="427"/>
      <c r="N587" s="427"/>
      <c r="O587" s="427"/>
      <c r="P587" s="427"/>
      <c r="Q587" s="427"/>
      <c r="R587" s="427"/>
      <c r="S587" s="427"/>
      <c r="T587" s="427"/>
      <c r="U587" s="427"/>
      <c r="V587" s="427"/>
      <c r="W587" s="427"/>
      <c r="X587" s="427"/>
      <c r="Y587" s="427"/>
    </row>
    <row r="588" spans="2:27" ht="15" hidden="1" customHeight="1" x14ac:dyDescent="0.3">
      <c r="L588" s="426"/>
      <c r="M588" s="427"/>
      <c r="N588" s="427"/>
      <c r="O588" s="427"/>
      <c r="P588" s="427"/>
      <c r="Q588" s="427"/>
      <c r="R588" s="427"/>
      <c r="S588" s="427"/>
      <c r="T588" s="427"/>
      <c r="U588" s="427"/>
      <c r="V588" s="427"/>
      <c r="W588" s="427"/>
      <c r="X588" s="427"/>
      <c r="Y588" s="427"/>
    </row>
    <row r="589" spans="2:27" ht="15" hidden="1" customHeight="1" x14ac:dyDescent="0.3">
      <c r="L589" s="426"/>
      <c r="M589" s="427"/>
      <c r="N589" s="427"/>
      <c r="O589" s="427"/>
      <c r="P589" s="427"/>
      <c r="Q589" s="427"/>
      <c r="R589" s="427"/>
      <c r="S589" s="427"/>
      <c r="T589" s="427"/>
      <c r="U589" s="427"/>
      <c r="V589" s="427"/>
      <c r="W589" s="427"/>
      <c r="X589" s="427"/>
      <c r="Y589" s="427"/>
    </row>
    <row r="590" spans="2:27" ht="15" hidden="1" customHeight="1" x14ac:dyDescent="0.3">
      <c r="L590" s="426"/>
      <c r="M590" s="427"/>
      <c r="N590" s="427"/>
      <c r="O590" s="427"/>
      <c r="P590" s="427"/>
      <c r="Q590" s="427"/>
      <c r="R590" s="427"/>
      <c r="S590" s="427"/>
      <c r="T590" s="427"/>
      <c r="U590" s="427"/>
      <c r="V590" s="427"/>
      <c r="W590" s="427"/>
      <c r="X590" s="427"/>
      <c r="Y590" s="427"/>
    </row>
    <row r="591" spans="2:27" ht="15" hidden="1" customHeight="1" x14ac:dyDescent="0.3">
      <c r="L591" s="426"/>
      <c r="M591" s="427"/>
      <c r="N591" s="427"/>
      <c r="O591" s="427"/>
      <c r="P591" s="427"/>
      <c r="Q591" s="427"/>
      <c r="R591" s="427"/>
      <c r="S591" s="427"/>
      <c r="T591" s="427"/>
      <c r="U591" s="427"/>
      <c r="V591" s="427"/>
      <c r="W591" s="427"/>
      <c r="X591" s="427"/>
      <c r="Y591" s="427"/>
    </row>
    <row r="592" spans="2:27" ht="15" hidden="1" customHeight="1" x14ac:dyDescent="0.3">
      <c r="L592" s="426"/>
      <c r="M592" s="427"/>
      <c r="N592" s="427"/>
      <c r="O592" s="427"/>
      <c r="P592" s="427"/>
      <c r="Q592" s="427"/>
      <c r="R592" s="427"/>
      <c r="S592" s="427"/>
      <c r="T592" s="427"/>
      <c r="U592" s="427"/>
      <c r="V592" s="427"/>
      <c r="W592" s="427"/>
      <c r="X592" s="427"/>
      <c r="Y592" s="427"/>
    </row>
    <row r="593" spans="12:25" ht="15" hidden="1" customHeight="1" x14ac:dyDescent="0.3">
      <c r="L593" s="426"/>
      <c r="M593" s="427"/>
      <c r="N593" s="427"/>
      <c r="O593" s="427"/>
      <c r="P593" s="427"/>
      <c r="Q593" s="427"/>
      <c r="R593" s="427"/>
      <c r="S593" s="427"/>
      <c r="T593" s="427"/>
      <c r="U593" s="427"/>
      <c r="V593" s="427"/>
      <c r="W593" s="427"/>
      <c r="X593" s="427"/>
      <c r="Y593" s="427"/>
    </row>
    <row r="594" spans="12:25" ht="15" hidden="1" customHeight="1" x14ac:dyDescent="0.3">
      <c r="L594" s="426"/>
      <c r="M594" s="427"/>
      <c r="N594" s="427"/>
      <c r="O594" s="427"/>
      <c r="P594" s="427"/>
      <c r="Q594" s="427"/>
      <c r="R594" s="427"/>
      <c r="S594" s="427"/>
      <c r="T594" s="427"/>
      <c r="U594" s="427"/>
      <c r="V594" s="427"/>
      <c r="W594" s="427"/>
      <c r="X594" s="427"/>
      <c r="Y594" s="427"/>
    </row>
    <row r="595" spans="12:25" ht="15" hidden="1" customHeight="1" x14ac:dyDescent="0.3">
      <c r="L595" s="426"/>
      <c r="M595" s="427"/>
      <c r="N595" s="427"/>
      <c r="O595" s="427"/>
      <c r="P595" s="427"/>
      <c r="Q595" s="427"/>
      <c r="R595" s="427"/>
      <c r="S595" s="427"/>
      <c r="T595" s="427"/>
      <c r="U595" s="427"/>
      <c r="V595" s="427"/>
      <c r="W595" s="427"/>
      <c r="X595" s="427"/>
      <c r="Y595" s="427"/>
    </row>
    <row r="596" spans="12:25" ht="15" hidden="1" customHeight="1" x14ac:dyDescent="0.3">
      <c r="L596" s="426"/>
      <c r="M596" s="427"/>
      <c r="N596" s="427"/>
      <c r="O596" s="427"/>
      <c r="P596" s="427"/>
      <c r="Q596" s="427"/>
      <c r="R596" s="427"/>
      <c r="S596" s="427"/>
      <c r="T596" s="427"/>
      <c r="U596" s="427"/>
      <c r="V596" s="427"/>
      <c r="W596" s="427"/>
      <c r="X596" s="427"/>
      <c r="Y596" s="427"/>
    </row>
    <row r="597" spans="12:25" ht="15" hidden="1" customHeight="1" x14ac:dyDescent="0.3">
      <c r="L597" s="426"/>
      <c r="M597" s="427"/>
      <c r="N597" s="427"/>
      <c r="O597" s="427"/>
      <c r="P597" s="427"/>
      <c r="Q597" s="427"/>
      <c r="R597" s="427"/>
      <c r="S597" s="427"/>
      <c r="T597" s="427"/>
      <c r="U597" s="427"/>
      <c r="V597" s="427"/>
      <c r="W597" s="427"/>
      <c r="X597" s="427"/>
      <c r="Y597" s="427"/>
    </row>
    <row r="598" spans="12:25" ht="15" hidden="1" customHeight="1" x14ac:dyDescent="0.3">
      <c r="L598" s="426"/>
      <c r="M598" s="427"/>
      <c r="N598" s="427"/>
      <c r="O598" s="427"/>
      <c r="P598" s="427"/>
      <c r="Q598" s="427"/>
      <c r="R598" s="427"/>
      <c r="S598" s="427"/>
      <c r="T598" s="427"/>
      <c r="U598" s="427"/>
      <c r="V598" s="427"/>
      <c r="W598" s="427"/>
      <c r="X598" s="427"/>
      <c r="Y598" s="427"/>
    </row>
    <row r="599" spans="12:25" ht="15" hidden="1" customHeight="1" x14ac:dyDescent="0.3">
      <c r="L599" s="426"/>
      <c r="M599" s="427"/>
      <c r="N599" s="427"/>
      <c r="O599" s="427"/>
      <c r="P599" s="427"/>
      <c r="Q599" s="427"/>
      <c r="R599" s="427"/>
      <c r="S599" s="427"/>
      <c r="T599" s="427"/>
      <c r="U599" s="427"/>
      <c r="V599" s="427"/>
      <c r="W599" s="427"/>
      <c r="X599" s="427"/>
      <c r="Y599" s="427"/>
    </row>
    <row r="600" spans="12:25" ht="0" hidden="1" customHeight="1" x14ac:dyDescent="0.3">
      <c r="L600" s="426"/>
      <c r="M600" s="427"/>
      <c r="N600" s="427"/>
      <c r="O600" s="427"/>
      <c r="P600" s="427"/>
      <c r="Q600" s="427"/>
      <c r="R600" s="427"/>
      <c r="S600" s="427"/>
      <c r="T600" s="427"/>
      <c r="U600" s="427"/>
      <c r="V600" s="427"/>
      <c r="W600" s="427"/>
      <c r="X600" s="427"/>
      <c r="Y600" s="427"/>
    </row>
    <row r="601" spans="12:25" ht="0" hidden="1" customHeight="1" x14ac:dyDescent="0.3">
      <c r="L601" s="426"/>
      <c r="M601" s="427"/>
      <c r="N601" s="427"/>
      <c r="O601" s="427"/>
      <c r="P601" s="427"/>
      <c r="Q601" s="427"/>
      <c r="R601" s="427"/>
      <c r="S601" s="427"/>
      <c r="T601" s="427"/>
      <c r="U601" s="427"/>
      <c r="V601" s="427"/>
      <c r="W601" s="427"/>
      <c r="X601" s="427"/>
      <c r="Y601" s="427"/>
    </row>
    <row r="602" spans="12:25" ht="0" hidden="1" customHeight="1" x14ac:dyDescent="0.3">
      <c r="L602" s="426"/>
      <c r="M602" s="427"/>
      <c r="N602" s="427"/>
      <c r="O602" s="427"/>
      <c r="P602" s="427"/>
      <c r="Q602" s="427"/>
      <c r="R602" s="427"/>
      <c r="S602" s="427"/>
      <c r="T602" s="427"/>
      <c r="U602" s="427"/>
      <c r="V602" s="427"/>
      <c r="W602" s="427"/>
      <c r="X602" s="427"/>
      <c r="Y602" s="427"/>
    </row>
    <row r="603" spans="12:25" ht="0" hidden="1" customHeight="1" x14ac:dyDescent="0.3">
      <c r="L603" s="426"/>
      <c r="M603" s="427"/>
      <c r="N603" s="427"/>
      <c r="O603" s="427"/>
      <c r="P603" s="427"/>
      <c r="Q603" s="427"/>
      <c r="R603" s="427"/>
      <c r="S603" s="427"/>
      <c r="T603" s="427"/>
      <c r="U603" s="427"/>
      <c r="V603" s="427"/>
      <c r="W603" s="427"/>
      <c r="X603" s="427"/>
      <c r="Y603" s="427"/>
    </row>
    <row r="604" spans="12:25" ht="0" hidden="1" customHeight="1" x14ac:dyDescent="0.3">
      <c r="L604" s="426"/>
      <c r="M604" s="427"/>
      <c r="N604" s="427"/>
      <c r="O604" s="427"/>
      <c r="P604" s="427"/>
      <c r="Q604" s="427"/>
      <c r="R604" s="427"/>
      <c r="S604" s="427"/>
      <c r="T604" s="427"/>
      <c r="U604" s="427"/>
      <c r="V604" s="427"/>
      <c r="W604" s="427"/>
      <c r="X604" s="427"/>
      <c r="Y604" s="427"/>
    </row>
    <row r="605" spans="12:25" ht="0" hidden="1" customHeight="1" x14ac:dyDescent="0.3">
      <c r="L605" s="426"/>
      <c r="M605" s="427"/>
      <c r="N605" s="427"/>
      <c r="O605" s="427"/>
      <c r="P605" s="427"/>
      <c r="Q605" s="427"/>
      <c r="R605" s="427"/>
      <c r="S605" s="427"/>
      <c r="T605" s="427"/>
      <c r="U605" s="427"/>
      <c r="V605" s="427"/>
      <c r="W605" s="427"/>
      <c r="X605" s="427"/>
      <c r="Y605" s="427"/>
    </row>
    <row r="606" spans="12:25" ht="0" hidden="1" customHeight="1" x14ac:dyDescent="0.3">
      <c r="L606" s="426"/>
      <c r="M606" s="427"/>
      <c r="N606" s="427"/>
      <c r="O606" s="427"/>
      <c r="P606" s="427"/>
      <c r="Q606" s="427"/>
      <c r="R606" s="427"/>
      <c r="S606" s="427"/>
      <c r="T606" s="427"/>
      <c r="U606" s="427"/>
      <c r="V606" s="427"/>
      <c r="W606" s="427"/>
      <c r="X606" s="427"/>
      <c r="Y606" s="427"/>
    </row>
    <row r="607" spans="12:25" ht="0" hidden="1" customHeight="1" x14ac:dyDescent="0.3">
      <c r="L607" s="426"/>
      <c r="M607" s="427"/>
      <c r="N607" s="427"/>
      <c r="O607" s="427"/>
      <c r="P607" s="427"/>
      <c r="Q607" s="427"/>
      <c r="R607" s="427"/>
      <c r="S607" s="427"/>
      <c r="T607" s="427"/>
      <c r="U607" s="427"/>
      <c r="V607" s="427"/>
      <c r="W607" s="427"/>
      <c r="X607" s="427"/>
      <c r="Y607" s="427"/>
    </row>
    <row r="608" spans="12:25" ht="0" hidden="1" customHeight="1" x14ac:dyDescent="0.3">
      <c r="L608" s="426"/>
      <c r="M608" s="427"/>
      <c r="N608" s="427"/>
      <c r="O608" s="427"/>
      <c r="P608" s="427"/>
      <c r="Q608" s="427"/>
      <c r="R608" s="427"/>
      <c r="S608" s="427"/>
      <c r="T608" s="427"/>
      <c r="U608" s="427"/>
      <c r="V608" s="427"/>
      <c r="W608" s="427"/>
      <c r="X608" s="427"/>
      <c r="Y608" s="427"/>
    </row>
    <row r="609" spans="12:25" ht="0" hidden="1" customHeight="1" x14ac:dyDescent="0.3">
      <c r="L609" s="426"/>
      <c r="M609" s="427"/>
      <c r="N609" s="427"/>
      <c r="O609" s="427"/>
      <c r="P609" s="427"/>
      <c r="Q609" s="427"/>
      <c r="R609" s="427"/>
      <c r="S609" s="427"/>
      <c r="T609" s="427"/>
      <c r="U609" s="427"/>
      <c r="V609" s="427"/>
      <c r="W609" s="427"/>
      <c r="X609" s="427"/>
      <c r="Y609" s="427"/>
    </row>
    <row r="610" spans="12:25" ht="0" hidden="1" customHeight="1" x14ac:dyDescent="0.3">
      <c r="L610" s="426"/>
      <c r="M610" s="427"/>
      <c r="N610" s="427"/>
      <c r="O610" s="427"/>
      <c r="P610" s="427"/>
      <c r="Q610" s="427"/>
      <c r="R610" s="427"/>
      <c r="S610" s="427"/>
      <c r="T610" s="427"/>
      <c r="U610" s="427"/>
      <c r="V610" s="427"/>
      <c r="W610" s="427"/>
      <c r="X610" s="427"/>
      <c r="Y610" s="427"/>
    </row>
    <row r="611" spans="12:25" ht="0" hidden="1" customHeight="1" x14ac:dyDescent="0.3">
      <c r="L611" s="426"/>
      <c r="M611" s="427"/>
      <c r="N611" s="427"/>
      <c r="O611" s="427"/>
      <c r="P611" s="427"/>
      <c r="Q611" s="427"/>
      <c r="R611" s="427"/>
      <c r="S611" s="427"/>
      <c r="T611" s="427"/>
      <c r="U611" s="427"/>
      <c r="V611" s="427"/>
      <c r="W611" s="427"/>
      <c r="X611" s="427"/>
      <c r="Y611" s="427"/>
    </row>
    <row r="612" spans="12:25" ht="0" hidden="1" customHeight="1" x14ac:dyDescent="0.3">
      <c r="L612" s="426"/>
      <c r="M612" s="427"/>
      <c r="N612" s="427"/>
      <c r="O612" s="427"/>
      <c r="P612" s="427"/>
      <c r="Q612" s="427"/>
      <c r="R612" s="427"/>
      <c r="S612" s="427"/>
      <c r="T612" s="427"/>
      <c r="U612" s="427"/>
      <c r="V612" s="427"/>
      <c r="W612" s="427"/>
      <c r="X612" s="427"/>
      <c r="Y612" s="427"/>
    </row>
    <row r="613" spans="12:25" ht="0" hidden="1" customHeight="1" x14ac:dyDescent="0.3">
      <c r="L613" s="426"/>
      <c r="M613" s="427"/>
      <c r="N613" s="427"/>
      <c r="O613" s="427"/>
      <c r="P613" s="427"/>
      <c r="Q613" s="427"/>
      <c r="R613" s="427"/>
      <c r="S613" s="427"/>
      <c r="T613" s="427"/>
      <c r="U613" s="427"/>
      <c r="V613" s="427"/>
      <c r="W613" s="427"/>
      <c r="X613" s="427"/>
      <c r="Y613" s="427"/>
    </row>
    <row r="614" spans="12:25" ht="0" hidden="1" customHeight="1" x14ac:dyDescent="0.3">
      <c r="L614" s="426"/>
      <c r="M614" s="427"/>
      <c r="N614" s="427"/>
      <c r="O614" s="427"/>
      <c r="P614" s="427"/>
      <c r="Q614" s="427"/>
      <c r="R614" s="427"/>
      <c r="S614" s="427"/>
      <c r="T614" s="427"/>
      <c r="U614" s="427"/>
      <c r="V614" s="427"/>
      <c r="W614" s="427"/>
      <c r="X614" s="427"/>
      <c r="Y614" s="427"/>
    </row>
    <row r="615" spans="12:25" ht="0" hidden="1" customHeight="1" x14ac:dyDescent="0.3">
      <c r="L615" s="426"/>
      <c r="M615" s="427"/>
      <c r="N615" s="427"/>
      <c r="O615" s="427"/>
      <c r="P615" s="427"/>
      <c r="Q615" s="427"/>
      <c r="R615" s="427"/>
      <c r="S615" s="427"/>
      <c r="T615" s="427"/>
      <c r="U615" s="427"/>
      <c r="V615" s="427"/>
      <c r="W615" s="427"/>
      <c r="X615" s="427"/>
      <c r="Y615" s="427"/>
    </row>
    <row r="616" spans="12:25" ht="0" hidden="1" customHeight="1" x14ac:dyDescent="0.3">
      <c r="L616" s="426"/>
      <c r="M616" s="427"/>
      <c r="N616" s="427"/>
      <c r="O616" s="427"/>
      <c r="P616" s="427"/>
      <c r="Q616" s="427"/>
      <c r="R616" s="427"/>
      <c r="S616" s="427"/>
      <c r="T616" s="427"/>
      <c r="U616" s="427"/>
      <c r="V616" s="427"/>
      <c r="W616" s="427"/>
      <c r="X616" s="427"/>
      <c r="Y616" s="427"/>
    </row>
    <row r="617" spans="12:25" ht="0" hidden="1" customHeight="1" x14ac:dyDescent="0.3">
      <c r="L617" s="426"/>
      <c r="M617" s="427"/>
      <c r="N617" s="427"/>
      <c r="O617" s="427"/>
      <c r="P617" s="427"/>
      <c r="Q617" s="427"/>
      <c r="R617" s="427"/>
      <c r="S617" s="427"/>
      <c r="T617" s="427"/>
      <c r="U617" s="427"/>
      <c r="V617" s="427"/>
      <c r="W617" s="427"/>
      <c r="X617" s="427"/>
      <c r="Y617" s="427"/>
    </row>
    <row r="618" spans="12:25" ht="0" hidden="1" customHeight="1" x14ac:dyDescent="0.3">
      <c r="L618" s="426"/>
      <c r="M618" s="427"/>
      <c r="N618" s="427"/>
      <c r="O618" s="427"/>
      <c r="P618" s="427"/>
      <c r="Q618" s="427"/>
      <c r="R618" s="427"/>
      <c r="S618" s="427"/>
      <c r="T618" s="427"/>
      <c r="U618" s="427"/>
      <c r="V618" s="427"/>
      <c r="W618" s="427"/>
      <c r="X618" s="427"/>
      <c r="Y618" s="427"/>
    </row>
    <row r="619" spans="12:25" ht="0" hidden="1" customHeight="1" x14ac:dyDescent="0.3">
      <c r="L619" s="426"/>
      <c r="M619" s="427"/>
      <c r="N619" s="427"/>
      <c r="O619" s="427"/>
      <c r="P619" s="427"/>
      <c r="Q619" s="427"/>
      <c r="R619" s="427"/>
      <c r="S619" s="427"/>
      <c r="T619" s="427"/>
      <c r="U619" s="427"/>
      <c r="V619" s="427"/>
      <c r="W619" s="427"/>
      <c r="X619" s="427"/>
      <c r="Y619" s="427"/>
    </row>
    <row r="620" spans="12:25" ht="0" hidden="1" customHeight="1" x14ac:dyDescent="0.3">
      <c r="L620" s="426"/>
      <c r="M620" s="427"/>
      <c r="N620" s="427"/>
      <c r="O620" s="427"/>
      <c r="P620" s="427"/>
      <c r="Q620" s="427"/>
      <c r="R620" s="427"/>
      <c r="S620" s="427"/>
      <c r="T620" s="427"/>
      <c r="U620" s="427"/>
      <c r="V620" s="427"/>
      <c r="W620" s="427"/>
      <c r="X620" s="427"/>
      <c r="Y620" s="427"/>
    </row>
    <row r="621" spans="12:25" ht="0" hidden="1" customHeight="1" x14ac:dyDescent="0.3">
      <c r="L621" s="426"/>
      <c r="M621" s="427"/>
      <c r="N621" s="427"/>
      <c r="O621" s="427"/>
      <c r="P621" s="427"/>
      <c r="Q621" s="427"/>
      <c r="R621" s="427"/>
      <c r="S621" s="427"/>
      <c r="T621" s="427"/>
      <c r="U621" s="427"/>
      <c r="V621" s="427"/>
      <c r="W621" s="427"/>
      <c r="X621" s="427"/>
      <c r="Y621" s="427"/>
    </row>
    <row r="622" spans="12:25" ht="0" hidden="1" customHeight="1" x14ac:dyDescent="0.3">
      <c r="L622" s="426"/>
      <c r="M622" s="427"/>
      <c r="N622" s="427"/>
      <c r="O622" s="427"/>
      <c r="P622" s="427"/>
      <c r="Q622" s="427"/>
      <c r="R622" s="427"/>
      <c r="S622" s="427"/>
      <c r="T622" s="427"/>
      <c r="U622" s="427"/>
      <c r="V622" s="427"/>
      <c r="W622" s="427"/>
      <c r="X622" s="427"/>
      <c r="Y622" s="427"/>
    </row>
    <row r="623" spans="12:25" ht="0" hidden="1" customHeight="1" x14ac:dyDescent="0.3">
      <c r="L623" s="426"/>
      <c r="M623" s="427"/>
      <c r="N623" s="427"/>
      <c r="O623" s="427"/>
      <c r="P623" s="427"/>
      <c r="Q623" s="427"/>
      <c r="R623" s="427"/>
      <c r="S623" s="427"/>
      <c r="T623" s="427"/>
      <c r="U623" s="427"/>
      <c r="V623" s="427"/>
      <c r="W623" s="427"/>
      <c r="X623" s="427"/>
      <c r="Y623" s="427"/>
    </row>
    <row r="624" spans="12:25" ht="0" hidden="1" customHeight="1" x14ac:dyDescent="0.3">
      <c r="L624" s="426"/>
      <c r="M624" s="427"/>
      <c r="N624" s="427"/>
      <c r="O624" s="427"/>
      <c r="P624" s="427"/>
      <c r="Q624" s="427"/>
      <c r="R624" s="427"/>
      <c r="S624" s="427"/>
      <c r="T624" s="427"/>
      <c r="U624" s="427"/>
      <c r="V624" s="427"/>
      <c r="W624" s="427"/>
      <c r="X624" s="427"/>
      <c r="Y624" s="427"/>
    </row>
    <row r="625" spans="12:25" ht="0" hidden="1" customHeight="1" x14ac:dyDescent="0.3">
      <c r="L625" s="426"/>
      <c r="M625" s="427"/>
      <c r="N625" s="427"/>
      <c r="O625" s="427"/>
      <c r="P625" s="427"/>
      <c r="Q625" s="427"/>
      <c r="R625" s="427"/>
      <c r="S625" s="427"/>
      <c r="T625" s="427"/>
      <c r="U625" s="427"/>
      <c r="V625" s="427"/>
      <c r="W625" s="427"/>
      <c r="X625" s="427"/>
      <c r="Y625" s="427"/>
    </row>
    <row r="626" spans="12:25" ht="0" hidden="1" customHeight="1" x14ac:dyDescent="0.3">
      <c r="L626" s="426"/>
      <c r="M626" s="427"/>
      <c r="N626" s="427"/>
      <c r="O626" s="427"/>
      <c r="P626" s="427"/>
      <c r="Q626" s="427"/>
      <c r="R626" s="427"/>
      <c r="S626" s="427"/>
      <c r="T626" s="427"/>
      <c r="U626" s="427"/>
      <c r="V626" s="427"/>
      <c r="W626" s="427"/>
      <c r="X626" s="427"/>
      <c r="Y626" s="427"/>
    </row>
    <row r="627" spans="12:25" ht="0" hidden="1" customHeight="1" x14ac:dyDescent="0.3">
      <c r="L627" s="426"/>
      <c r="M627" s="427"/>
      <c r="N627" s="427"/>
      <c r="O627" s="427"/>
      <c r="P627" s="427"/>
      <c r="Q627" s="427"/>
      <c r="R627" s="427"/>
      <c r="S627" s="427"/>
      <c r="T627" s="427"/>
      <c r="U627" s="427"/>
      <c r="V627" s="427"/>
      <c r="W627" s="427"/>
      <c r="X627" s="427"/>
      <c r="Y627" s="427"/>
    </row>
    <row r="628" spans="12:25" ht="0" hidden="1" customHeight="1" x14ac:dyDescent="0.3">
      <c r="L628" s="426"/>
      <c r="M628" s="427"/>
      <c r="N628" s="427"/>
      <c r="O628" s="427"/>
      <c r="P628" s="427"/>
      <c r="Q628" s="427"/>
      <c r="R628" s="427"/>
      <c r="S628" s="427"/>
      <c r="T628" s="427"/>
      <c r="U628" s="427"/>
      <c r="V628" s="427"/>
      <c r="W628" s="427"/>
      <c r="X628" s="427"/>
      <c r="Y628" s="427"/>
    </row>
    <row r="629" spans="12:25" ht="0" hidden="1" customHeight="1" x14ac:dyDescent="0.3">
      <c r="L629" s="426"/>
      <c r="M629" s="427"/>
      <c r="N629" s="427"/>
      <c r="O629" s="427"/>
      <c r="P629" s="427"/>
      <c r="Q629" s="427"/>
      <c r="R629" s="427"/>
      <c r="S629" s="427"/>
      <c r="T629" s="427"/>
      <c r="U629" s="427"/>
      <c r="V629" s="427"/>
      <c r="W629" s="427"/>
      <c r="X629" s="427"/>
      <c r="Y629" s="427"/>
    </row>
    <row r="630" spans="12:25" ht="0" hidden="1" customHeight="1" x14ac:dyDescent="0.3">
      <c r="L630" s="426"/>
      <c r="M630" s="427"/>
      <c r="N630" s="427"/>
      <c r="O630" s="427"/>
      <c r="P630" s="427"/>
      <c r="Q630" s="427"/>
      <c r="R630" s="427"/>
      <c r="S630" s="427"/>
      <c r="T630" s="427"/>
      <c r="U630" s="427"/>
      <c r="V630" s="427"/>
      <c r="W630" s="427"/>
      <c r="X630" s="427"/>
      <c r="Y630" s="427"/>
    </row>
    <row r="631" spans="12:25" ht="0" hidden="1" customHeight="1" x14ac:dyDescent="0.3">
      <c r="L631" s="426"/>
      <c r="M631" s="427"/>
      <c r="N631" s="427"/>
      <c r="O631" s="427"/>
      <c r="P631" s="427"/>
      <c r="Q631" s="427"/>
      <c r="R631" s="427"/>
      <c r="S631" s="427"/>
      <c r="T631" s="427"/>
      <c r="U631" s="427"/>
      <c r="V631" s="427"/>
      <c r="W631" s="427"/>
      <c r="X631" s="427"/>
      <c r="Y631" s="427"/>
    </row>
    <row r="632" spans="12:25" ht="0" hidden="1" customHeight="1" x14ac:dyDescent="0.3">
      <c r="L632" s="426"/>
      <c r="M632" s="427"/>
      <c r="N632" s="427"/>
      <c r="O632" s="427"/>
      <c r="P632" s="427"/>
      <c r="Q632" s="427"/>
      <c r="R632" s="427"/>
      <c r="S632" s="427"/>
      <c r="T632" s="427"/>
      <c r="U632" s="427"/>
      <c r="V632" s="427"/>
      <c r="W632" s="427"/>
      <c r="X632" s="427"/>
      <c r="Y632" s="427"/>
    </row>
    <row r="633" spans="12:25" ht="0" hidden="1" customHeight="1" x14ac:dyDescent="0.3">
      <c r="L633" s="426"/>
      <c r="M633" s="427"/>
      <c r="N633" s="427"/>
      <c r="O633" s="427"/>
      <c r="P633" s="427"/>
      <c r="Q633" s="427"/>
      <c r="R633" s="427"/>
      <c r="S633" s="427"/>
      <c r="T633" s="427"/>
      <c r="U633" s="427"/>
      <c r="V633" s="427"/>
      <c r="W633" s="427"/>
      <c r="X633" s="427"/>
      <c r="Y633" s="427"/>
    </row>
    <row r="634" spans="12:25" ht="0" hidden="1" customHeight="1" x14ac:dyDescent="0.3">
      <c r="L634" s="426"/>
      <c r="M634" s="427"/>
      <c r="N634" s="427"/>
      <c r="O634" s="427"/>
      <c r="P634" s="427"/>
      <c r="Q634" s="427"/>
      <c r="R634" s="427"/>
      <c r="S634" s="427"/>
      <c r="T634" s="427"/>
      <c r="U634" s="427"/>
      <c r="V634" s="427"/>
      <c r="W634" s="427"/>
      <c r="X634" s="427"/>
      <c r="Y634" s="427"/>
    </row>
    <row r="635" spans="12:25" ht="0" hidden="1" customHeight="1" x14ac:dyDescent="0.3">
      <c r="L635" s="426"/>
      <c r="M635" s="427"/>
      <c r="N635" s="427"/>
      <c r="O635" s="427"/>
      <c r="P635" s="427"/>
      <c r="Q635" s="427"/>
      <c r="R635" s="427"/>
      <c r="S635" s="427"/>
      <c r="T635" s="427"/>
      <c r="U635" s="427"/>
      <c r="V635" s="427"/>
      <c r="W635" s="427"/>
      <c r="X635" s="427"/>
      <c r="Y635" s="427"/>
    </row>
    <row r="636" spans="12:25" ht="0" hidden="1" customHeight="1" x14ac:dyDescent="0.3">
      <c r="L636" s="426"/>
      <c r="M636" s="427"/>
      <c r="N636" s="427"/>
      <c r="O636" s="427"/>
      <c r="P636" s="427"/>
      <c r="Q636" s="427"/>
      <c r="R636" s="427"/>
      <c r="S636" s="427"/>
      <c r="T636" s="427"/>
      <c r="U636" s="427"/>
      <c r="V636" s="427"/>
      <c r="W636" s="427"/>
      <c r="X636" s="427"/>
      <c r="Y636" s="427"/>
    </row>
    <row r="637" spans="12:25" ht="0" hidden="1" customHeight="1" x14ac:dyDescent="0.3">
      <c r="L637" s="426"/>
      <c r="M637" s="427"/>
      <c r="N637" s="427"/>
      <c r="O637" s="427"/>
      <c r="P637" s="427"/>
      <c r="Q637" s="427"/>
      <c r="R637" s="427"/>
      <c r="S637" s="427"/>
      <c r="T637" s="427"/>
      <c r="U637" s="427"/>
      <c r="V637" s="427"/>
      <c r="W637" s="427"/>
      <c r="X637" s="427"/>
      <c r="Y637" s="427"/>
    </row>
    <row r="638" spans="12:25" ht="0" hidden="1" customHeight="1" x14ac:dyDescent="0.3">
      <c r="L638" s="426"/>
      <c r="M638" s="427"/>
      <c r="N638" s="427"/>
      <c r="O638" s="427"/>
      <c r="P638" s="427"/>
      <c r="Q638" s="427"/>
      <c r="R638" s="427"/>
      <c r="S638" s="427"/>
      <c r="T638" s="427"/>
      <c r="U638" s="427"/>
      <c r="V638" s="427"/>
      <c r="W638" s="427"/>
      <c r="X638" s="427"/>
      <c r="Y638" s="427"/>
    </row>
    <row r="639" spans="12:25" ht="0" hidden="1" customHeight="1" x14ac:dyDescent="0.3">
      <c r="L639" s="426"/>
      <c r="M639" s="427"/>
      <c r="N639" s="427"/>
      <c r="O639" s="427"/>
      <c r="P639" s="427"/>
      <c r="Q639" s="427"/>
      <c r="R639" s="427"/>
      <c r="S639" s="427"/>
      <c r="T639" s="427"/>
      <c r="U639" s="427"/>
      <c r="V639" s="427"/>
      <c r="W639" s="427"/>
      <c r="X639" s="427"/>
      <c r="Y639" s="427"/>
    </row>
    <row r="640" spans="12:25" ht="0" hidden="1" customHeight="1" x14ac:dyDescent="0.3">
      <c r="L640" s="426"/>
      <c r="M640" s="427"/>
      <c r="N640" s="427"/>
      <c r="O640" s="427"/>
      <c r="P640" s="427"/>
      <c r="Q640" s="427"/>
      <c r="R640" s="427"/>
      <c r="S640" s="427"/>
      <c r="T640" s="427"/>
      <c r="U640" s="427"/>
      <c r="V640" s="427"/>
      <c r="W640" s="427"/>
      <c r="X640" s="427"/>
      <c r="Y640" s="427"/>
    </row>
    <row r="641" spans="12:25" ht="0" hidden="1" customHeight="1" x14ac:dyDescent="0.3">
      <c r="L641" s="426"/>
      <c r="M641" s="427"/>
      <c r="N641" s="427"/>
      <c r="O641" s="427"/>
      <c r="P641" s="427"/>
      <c r="Q641" s="427"/>
      <c r="R641" s="427"/>
      <c r="S641" s="427"/>
      <c r="T641" s="427"/>
      <c r="U641" s="427"/>
      <c r="V641" s="427"/>
      <c r="W641" s="427"/>
      <c r="X641" s="427"/>
      <c r="Y641" s="427"/>
    </row>
    <row r="642" spans="12:25" ht="0" hidden="1" customHeight="1" x14ac:dyDescent="0.3">
      <c r="L642" s="426"/>
      <c r="M642" s="427"/>
      <c r="N642" s="427"/>
      <c r="O642" s="427"/>
      <c r="P642" s="427"/>
      <c r="Q642" s="427"/>
      <c r="R642" s="427"/>
      <c r="S642" s="427"/>
      <c r="T642" s="427"/>
      <c r="U642" s="427"/>
      <c r="V642" s="427"/>
      <c r="W642" s="427"/>
      <c r="X642" s="427"/>
      <c r="Y642" s="427"/>
    </row>
    <row r="643" spans="12:25" ht="0" hidden="1" customHeight="1" x14ac:dyDescent="0.3">
      <c r="L643" s="426"/>
      <c r="M643" s="427"/>
      <c r="N643" s="427"/>
      <c r="O643" s="427"/>
      <c r="P643" s="427"/>
      <c r="Q643" s="427"/>
      <c r="R643" s="427"/>
      <c r="S643" s="427"/>
      <c r="T643" s="427"/>
      <c r="U643" s="427"/>
      <c r="V643" s="427"/>
      <c r="W643" s="427"/>
      <c r="X643" s="427"/>
      <c r="Y643" s="427"/>
    </row>
    <row r="644" spans="12:25" ht="0" hidden="1" customHeight="1" x14ac:dyDescent="0.3">
      <c r="L644" s="426"/>
      <c r="M644" s="427"/>
      <c r="N644" s="427"/>
      <c r="O644" s="427"/>
      <c r="P644" s="427"/>
      <c r="Q644" s="427"/>
      <c r="R644" s="427"/>
      <c r="S644" s="427"/>
      <c r="T644" s="427"/>
      <c r="U644" s="427"/>
      <c r="V644" s="427"/>
      <c r="W644" s="427"/>
      <c r="X644" s="427"/>
      <c r="Y644" s="427"/>
    </row>
    <row r="645" spans="12:25" ht="0" hidden="1" customHeight="1" x14ac:dyDescent="0.3">
      <c r="L645" s="426"/>
      <c r="M645" s="427"/>
      <c r="N645" s="427"/>
      <c r="O645" s="427"/>
      <c r="P645" s="427"/>
      <c r="Q645" s="427"/>
      <c r="R645" s="427"/>
      <c r="S645" s="427"/>
      <c r="T645" s="427"/>
      <c r="U645" s="427"/>
      <c r="V645" s="427"/>
      <c r="W645" s="427"/>
      <c r="X645" s="427"/>
      <c r="Y645" s="427"/>
    </row>
    <row r="646" spans="12:25" ht="0" hidden="1" customHeight="1" x14ac:dyDescent="0.3">
      <c r="L646" s="426"/>
      <c r="M646" s="427"/>
      <c r="N646" s="427"/>
      <c r="O646" s="427"/>
      <c r="P646" s="427"/>
      <c r="Q646" s="427"/>
      <c r="R646" s="427"/>
      <c r="S646" s="427"/>
      <c r="T646" s="427"/>
      <c r="U646" s="427"/>
      <c r="V646" s="427"/>
      <c r="W646" s="427"/>
      <c r="X646" s="427"/>
      <c r="Y646" s="427"/>
    </row>
    <row r="647" spans="12:25" ht="0" hidden="1" customHeight="1" x14ac:dyDescent="0.3">
      <c r="L647" s="426"/>
      <c r="M647" s="427"/>
      <c r="N647" s="427"/>
      <c r="O647" s="427"/>
      <c r="P647" s="427"/>
      <c r="Q647" s="427"/>
      <c r="R647" s="427"/>
      <c r="S647" s="427"/>
      <c r="T647" s="427"/>
      <c r="U647" s="427"/>
      <c r="V647" s="427"/>
      <c r="W647" s="427"/>
      <c r="X647" s="427"/>
      <c r="Y647" s="427"/>
    </row>
    <row r="648" spans="12:25" ht="0" hidden="1" customHeight="1" x14ac:dyDescent="0.3">
      <c r="L648" s="426"/>
      <c r="M648" s="427"/>
      <c r="N648" s="427"/>
      <c r="O648" s="427"/>
      <c r="P648" s="427"/>
      <c r="Q648" s="427"/>
      <c r="R648" s="427"/>
      <c r="S648" s="427"/>
      <c r="T648" s="427"/>
      <c r="U648" s="427"/>
      <c r="V648" s="427"/>
      <c r="W648" s="427"/>
      <c r="X648" s="427"/>
      <c r="Y648" s="427"/>
    </row>
    <row r="649" spans="12:25" ht="0" hidden="1" customHeight="1" x14ac:dyDescent="0.3">
      <c r="L649" s="426"/>
      <c r="M649" s="427"/>
      <c r="N649" s="427"/>
      <c r="O649" s="427"/>
      <c r="P649" s="427"/>
      <c r="Q649" s="427"/>
      <c r="R649" s="427"/>
      <c r="S649" s="427"/>
      <c r="T649" s="427"/>
      <c r="U649" s="427"/>
      <c r="V649" s="427"/>
      <c r="W649" s="427"/>
      <c r="X649" s="427"/>
      <c r="Y649" s="427"/>
    </row>
    <row r="650" spans="12:25" ht="0" hidden="1" customHeight="1" x14ac:dyDescent="0.3">
      <c r="L650" s="426"/>
      <c r="M650" s="427"/>
      <c r="N650" s="427"/>
      <c r="O650" s="427"/>
      <c r="P650" s="427"/>
      <c r="Q650" s="427"/>
      <c r="R650" s="427"/>
      <c r="S650" s="427"/>
      <c r="T650" s="427"/>
      <c r="U650" s="427"/>
      <c r="V650" s="427"/>
      <c r="W650" s="427"/>
      <c r="X650" s="427"/>
      <c r="Y650" s="427"/>
    </row>
    <row r="651" spans="12:25" ht="0" hidden="1" customHeight="1" x14ac:dyDescent="0.3">
      <c r="L651" s="426"/>
      <c r="M651" s="427"/>
      <c r="N651" s="427"/>
      <c r="O651" s="427"/>
      <c r="P651" s="427"/>
      <c r="Q651" s="427"/>
      <c r="R651" s="427"/>
      <c r="S651" s="427"/>
      <c r="T651" s="427"/>
      <c r="U651" s="427"/>
      <c r="V651" s="427"/>
      <c r="W651" s="427"/>
      <c r="X651" s="427"/>
      <c r="Y651" s="427"/>
    </row>
    <row r="652" spans="12:25" ht="0" hidden="1" customHeight="1" x14ac:dyDescent="0.3">
      <c r="L652" s="426"/>
      <c r="M652" s="427"/>
      <c r="N652" s="427"/>
      <c r="O652" s="427"/>
      <c r="P652" s="427"/>
      <c r="Q652" s="427"/>
      <c r="R652" s="427"/>
      <c r="S652" s="427"/>
      <c r="T652" s="427"/>
      <c r="U652" s="427"/>
      <c r="V652" s="427"/>
      <c r="W652" s="427"/>
      <c r="X652" s="427"/>
      <c r="Y652" s="427"/>
    </row>
    <row r="653" spans="12:25" ht="0" hidden="1" customHeight="1" x14ac:dyDescent="0.3">
      <c r="L653" s="426"/>
      <c r="M653" s="427"/>
      <c r="N653" s="427"/>
      <c r="O653" s="427"/>
      <c r="P653" s="427"/>
      <c r="Q653" s="427"/>
      <c r="R653" s="427"/>
      <c r="S653" s="427"/>
      <c r="T653" s="427"/>
      <c r="U653" s="427"/>
      <c r="V653" s="427"/>
      <c r="W653" s="427"/>
      <c r="X653" s="427"/>
      <c r="Y653" s="427"/>
    </row>
    <row r="654" spans="12:25" ht="0" hidden="1" customHeight="1" x14ac:dyDescent="0.3">
      <c r="L654" s="426"/>
      <c r="M654" s="427"/>
      <c r="N654" s="427"/>
      <c r="O654" s="427"/>
      <c r="P654" s="427"/>
      <c r="Q654" s="427"/>
      <c r="R654" s="427"/>
      <c r="S654" s="427"/>
      <c r="T654" s="427"/>
      <c r="U654" s="427"/>
      <c r="V654" s="427"/>
      <c r="W654" s="427"/>
      <c r="X654" s="427"/>
      <c r="Y654" s="427"/>
    </row>
    <row r="655" spans="12:25" ht="0" hidden="1" customHeight="1" x14ac:dyDescent="0.3">
      <c r="L655" s="426"/>
      <c r="M655" s="427"/>
      <c r="N655" s="427"/>
      <c r="O655" s="427"/>
      <c r="P655" s="427"/>
      <c r="Q655" s="427"/>
      <c r="R655" s="427"/>
      <c r="S655" s="427"/>
      <c r="T655" s="427"/>
      <c r="U655" s="427"/>
      <c r="V655" s="427"/>
      <c r="W655" s="427"/>
      <c r="X655" s="427"/>
      <c r="Y655" s="427"/>
    </row>
    <row r="656" spans="12:25" ht="0" hidden="1" customHeight="1" x14ac:dyDescent="0.3">
      <c r="L656" s="426"/>
      <c r="M656" s="427"/>
      <c r="N656" s="427"/>
      <c r="O656" s="427"/>
      <c r="P656" s="427"/>
      <c r="Q656" s="427"/>
      <c r="R656" s="427"/>
      <c r="S656" s="427"/>
      <c r="T656" s="427"/>
      <c r="U656" s="427"/>
      <c r="V656" s="427"/>
      <c r="W656" s="427"/>
      <c r="X656" s="427"/>
      <c r="Y656" s="427"/>
    </row>
    <row r="657" spans="12:25" ht="0" hidden="1" customHeight="1" x14ac:dyDescent="0.3">
      <c r="L657" s="426"/>
      <c r="M657" s="427"/>
      <c r="N657" s="427"/>
      <c r="O657" s="427"/>
      <c r="P657" s="427"/>
      <c r="Q657" s="427"/>
      <c r="R657" s="427"/>
      <c r="S657" s="427"/>
      <c r="T657" s="427"/>
      <c r="U657" s="427"/>
      <c r="V657" s="427"/>
      <c r="W657" s="427"/>
      <c r="X657" s="427"/>
      <c r="Y657" s="427"/>
    </row>
    <row r="658" spans="12:25" ht="0" hidden="1" customHeight="1" x14ac:dyDescent="0.3">
      <c r="L658" s="426"/>
      <c r="M658" s="427"/>
      <c r="N658" s="427"/>
      <c r="O658" s="427"/>
      <c r="P658" s="427"/>
      <c r="Q658" s="427"/>
      <c r="R658" s="427"/>
      <c r="S658" s="427"/>
      <c r="T658" s="427"/>
      <c r="U658" s="427"/>
      <c r="V658" s="427"/>
      <c r="W658" s="427"/>
      <c r="X658" s="427"/>
      <c r="Y658" s="427"/>
    </row>
    <row r="659" spans="12:25" ht="0" hidden="1" customHeight="1" x14ac:dyDescent="0.3">
      <c r="L659" s="426"/>
      <c r="M659" s="427"/>
      <c r="N659" s="427"/>
      <c r="O659" s="427"/>
      <c r="P659" s="427"/>
      <c r="Q659" s="427"/>
      <c r="R659" s="427"/>
      <c r="S659" s="427"/>
      <c r="T659" s="427"/>
      <c r="U659" s="427"/>
      <c r="V659" s="427"/>
      <c r="W659" s="427"/>
      <c r="X659" s="427"/>
      <c r="Y659" s="427"/>
    </row>
    <row r="660" spans="12:25" ht="0" hidden="1" customHeight="1" x14ac:dyDescent="0.3">
      <c r="L660" s="426"/>
      <c r="M660" s="427"/>
      <c r="N660" s="427"/>
      <c r="O660" s="427"/>
      <c r="P660" s="427"/>
      <c r="Q660" s="427"/>
      <c r="R660" s="427"/>
      <c r="S660" s="427"/>
      <c r="T660" s="427"/>
      <c r="U660" s="427"/>
      <c r="V660" s="427"/>
      <c r="W660" s="427"/>
      <c r="X660" s="427"/>
      <c r="Y660" s="427"/>
    </row>
    <row r="661" spans="12:25" ht="0" hidden="1" customHeight="1" x14ac:dyDescent="0.3">
      <c r="L661" s="426"/>
      <c r="M661" s="427"/>
      <c r="N661" s="427"/>
      <c r="O661" s="427"/>
      <c r="P661" s="427"/>
      <c r="Q661" s="427"/>
      <c r="R661" s="427"/>
      <c r="S661" s="427"/>
      <c r="T661" s="427"/>
      <c r="U661" s="427"/>
      <c r="V661" s="427"/>
      <c r="W661" s="427"/>
      <c r="X661" s="427"/>
      <c r="Y661" s="427"/>
    </row>
    <row r="662" spans="12:25" ht="0" hidden="1" customHeight="1" x14ac:dyDescent="0.3">
      <c r="L662" s="426"/>
      <c r="M662" s="427"/>
      <c r="N662" s="427"/>
      <c r="O662" s="427"/>
      <c r="P662" s="427"/>
      <c r="Q662" s="427"/>
      <c r="R662" s="427"/>
      <c r="S662" s="427"/>
      <c r="T662" s="427"/>
      <c r="U662" s="427"/>
      <c r="V662" s="427"/>
      <c r="W662" s="427"/>
      <c r="X662" s="427"/>
      <c r="Y662" s="427"/>
    </row>
    <row r="663" spans="12:25" ht="0" hidden="1" customHeight="1" x14ac:dyDescent="0.3">
      <c r="L663" s="426"/>
      <c r="M663" s="427"/>
      <c r="N663" s="427"/>
      <c r="O663" s="427"/>
      <c r="P663" s="427"/>
      <c r="Q663" s="427"/>
      <c r="R663" s="427"/>
      <c r="S663" s="427"/>
      <c r="T663" s="427"/>
      <c r="U663" s="427"/>
      <c r="V663" s="427"/>
      <c r="W663" s="427"/>
      <c r="X663" s="427"/>
      <c r="Y663" s="427"/>
    </row>
    <row r="664" spans="12:25" ht="0" hidden="1" customHeight="1" x14ac:dyDescent="0.3">
      <c r="L664" s="426"/>
      <c r="M664" s="427"/>
      <c r="N664" s="427"/>
      <c r="O664" s="427"/>
      <c r="P664" s="427"/>
      <c r="Q664" s="427"/>
      <c r="R664" s="427"/>
      <c r="S664" s="427"/>
      <c r="T664" s="427"/>
      <c r="U664" s="427"/>
      <c r="V664" s="427"/>
      <c r="W664" s="427"/>
      <c r="X664" s="427"/>
      <c r="Y664" s="427"/>
    </row>
    <row r="665" spans="12:25" ht="0" hidden="1" customHeight="1" x14ac:dyDescent="0.3">
      <c r="L665" s="426"/>
      <c r="M665" s="427"/>
      <c r="N665" s="427"/>
      <c r="O665" s="427"/>
      <c r="P665" s="427"/>
      <c r="Q665" s="427"/>
      <c r="R665" s="427"/>
      <c r="S665" s="427"/>
      <c r="T665" s="427"/>
      <c r="U665" s="427"/>
      <c r="V665" s="427"/>
      <c r="W665" s="427"/>
      <c r="X665" s="427"/>
      <c r="Y665" s="427"/>
    </row>
    <row r="666" spans="12:25" ht="0" hidden="1" customHeight="1" x14ac:dyDescent="0.3">
      <c r="L666" s="426"/>
      <c r="M666" s="427"/>
      <c r="N666" s="427"/>
      <c r="O666" s="427"/>
      <c r="P666" s="427"/>
      <c r="Q666" s="427"/>
      <c r="R666" s="427"/>
      <c r="S666" s="427"/>
      <c r="T666" s="427"/>
      <c r="U666" s="427"/>
      <c r="V666" s="427"/>
      <c r="W666" s="427"/>
      <c r="X666" s="427"/>
      <c r="Y666" s="427"/>
    </row>
    <row r="667" spans="12:25" ht="0" hidden="1" customHeight="1" x14ac:dyDescent="0.3">
      <c r="L667" s="426"/>
      <c r="M667" s="427"/>
      <c r="N667" s="427"/>
      <c r="O667" s="427"/>
      <c r="P667" s="427"/>
      <c r="Q667" s="427"/>
      <c r="R667" s="427"/>
      <c r="S667" s="427"/>
      <c r="T667" s="427"/>
      <c r="U667" s="427"/>
      <c r="V667" s="427"/>
      <c r="W667" s="427"/>
      <c r="X667" s="427"/>
      <c r="Y667" s="427"/>
    </row>
    <row r="668" spans="12:25" ht="0" hidden="1" customHeight="1" x14ac:dyDescent="0.3">
      <c r="L668" s="426"/>
      <c r="M668" s="427"/>
      <c r="N668" s="427"/>
      <c r="O668" s="427"/>
      <c r="P668" s="427"/>
      <c r="Q668" s="427"/>
      <c r="R668" s="427"/>
      <c r="S668" s="427"/>
      <c r="T668" s="427"/>
      <c r="U668" s="427"/>
      <c r="V668" s="427"/>
      <c r="W668" s="427"/>
      <c r="X668" s="427"/>
      <c r="Y668" s="427"/>
    </row>
    <row r="669" spans="12:25" ht="0" hidden="1" customHeight="1" x14ac:dyDescent="0.3">
      <c r="L669" s="426"/>
      <c r="M669" s="427"/>
      <c r="N669" s="427"/>
      <c r="O669" s="427"/>
      <c r="P669" s="427"/>
      <c r="Q669" s="427"/>
      <c r="R669" s="427"/>
      <c r="S669" s="427"/>
      <c r="T669" s="427"/>
      <c r="U669" s="427"/>
      <c r="V669" s="427"/>
      <c r="W669" s="427"/>
      <c r="X669" s="427"/>
      <c r="Y669" s="427"/>
    </row>
    <row r="670" spans="12:25" ht="0" hidden="1" customHeight="1" x14ac:dyDescent="0.3">
      <c r="L670" s="426"/>
      <c r="M670" s="427"/>
      <c r="N670" s="427"/>
      <c r="O670" s="427"/>
      <c r="P670" s="427"/>
      <c r="Q670" s="427"/>
      <c r="R670" s="427"/>
      <c r="S670" s="427"/>
      <c r="T670" s="427"/>
      <c r="U670" s="427"/>
      <c r="V670" s="427"/>
      <c r="W670" s="427"/>
      <c r="X670" s="427"/>
      <c r="Y670" s="427"/>
    </row>
    <row r="671" spans="12:25" ht="0" hidden="1" customHeight="1" x14ac:dyDescent="0.3">
      <c r="L671" s="426"/>
      <c r="M671" s="427"/>
      <c r="N671" s="427"/>
      <c r="O671" s="427"/>
      <c r="P671" s="427"/>
      <c r="Q671" s="427"/>
      <c r="R671" s="427"/>
      <c r="S671" s="427"/>
      <c r="T671" s="427"/>
      <c r="U671" s="427"/>
      <c r="V671" s="427"/>
      <c r="W671" s="427"/>
      <c r="X671" s="427"/>
      <c r="Y671" s="427"/>
    </row>
    <row r="672" spans="12:25" ht="0" hidden="1" customHeight="1" x14ac:dyDescent="0.3">
      <c r="L672" s="426"/>
      <c r="M672" s="427"/>
      <c r="N672" s="427"/>
      <c r="O672" s="427"/>
      <c r="P672" s="427"/>
      <c r="Q672" s="427"/>
      <c r="R672" s="427"/>
      <c r="S672" s="427"/>
      <c r="T672" s="427"/>
      <c r="U672" s="427"/>
      <c r="V672" s="427"/>
      <c r="W672" s="427"/>
      <c r="X672" s="427"/>
      <c r="Y672" s="427"/>
    </row>
    <row r="673" spans="12:25" ht="0" hidden="1" customHeight="1" x14ac:dyDescent="0.3">
      <c r="L673" s="426"/>
      <c r="M673" s="427"/>
      <c r="N673" s="427"/>
      <c r="O673" s="427"/>
      <c r="P673" s="427"/>
      <c r="Q673" s="427"/>
      <c r="R673" s="427"/>
      <c r="S673" s="427"/>
      <c r="T673" s="427"/>
      <c r="U673" s="427"/>
      <c r="V673" s="427"/>
      <c r="W673" s="427"/>
      <c r="X673" s="427"/>
      <c r="Y673" s="427"/>
    </row>
    <row r="674" spans="12:25" ht="0" hidden="1" customHeight="1" x14ac:dyDescent="0.3">
      <c r="L674" s="426"/>
      <c r="M674" s="427"/>
      <c r="N674" s="427"/>
      <c r="O674" s="427"/>
      <c r="P674" s="427"/>
      <c r="Q674" s="427"/>
      <c r="R674" s="427"/>
      <c r="S674" s="427"/>
      <c r="T674" s="427"/>
      <c r="U674" s="427"/>
      <c r="V674" s="427"/>
      <c r="W674" s="427"/>
      <c r="X674" s="427"/>
      <c r="Y674" s="427"/>
    </row>
    <row r="675" spans="12:25" ht="0" hidden="1" customHeight="1" x14ac:dyDescent="0.3">
      <c r="L675" s="426"/>
      <c r="M675" s="427"/>
      <c r="N675" s="427"/>
      <c r="O675" s="427"/>
      <c r="P675" s="427"/>
      <c r="Q675" s="427"/>
      <c r="R675" s="427"/>
      <c r="S675" s="427"/>
      <c r="T675" s="427"/>
      <c r="U675" s="427"/>
      <c r="V675" s="427"/>
      <c r="W675" s="427"/>
      <c r="X675" s="427"/>
      <c r="Y675" s="427"/>
    </row>
    <row r="676" spans="12:25" ht="0" hidden="1" customHeight="1" x14ac:dyDescent="0.3">
      <c r="L676" s="426"/>
      <c r="M676" s="427"/>
      <c r="N676" s="427"/>
      <c r="O676" s="427"/>
      <c r="P676" s="427"/>
      <c r="Q676" s="427"/>
      <c r="R676" s="427"/>
      <c r="S676" s="427"/>
      <c r="T676" s="427"/>
      <c r="U676" s="427"/>
      <c r="V676" s="427"/>
      <c r="W676" s="427"/>
      <c r="X676" s="427"/>
      <c r="Y676" s="427"/>
    </row>
    <row r="677" spans="12:25" ht="0" hidden="1" customHeight="1" x14ac:dyDescent="0.3">
      <c r="L677" s="426"/>
      <c r="M677" s="427"/>
      <c r="N677" s="427"/>
      <c r="O677" s="427"/>
      <c r="P677" s="427"/>
      <c r="Q677" s="427"/>
      <c r="R677" s="427"/>
      <c r="S677" s="427"/>
      <c r="T677" s="427"/>
      <c r="U677" s="427"/>
      <c r="V677" s="427"/>
      <c r="W677" s="427"/>
      <c r="X677" s="427"/>
      <c r="Y677" s="427"/>
    </row>
    <row r="678" spans="12:25" ht="0" hidden="1" customHeight="1" x14ac:dyDescent="0.3">
      <c r="L678" s="426"/>
      <c r="M678" s="427"/>
      <c r="N678" s="427"/>
      <c r="O678" s="427"/>
      <c r="P678" s="427"/>
      <c r="Q678" s="427"/>
      <c r="R678" s="427"/>
      <c r="S678" s="427"/>
      <c r="T678" s="427"/>
      <c r="U678" s="427"/>
      <c r="V678" s="427"/>
      <c r="W678" s="427"/>
      <c r="X678" s="427"/>
      <c r="Y678" s="427"/>
    </row>
    <row r="679" spans="12:25" ht="0" hidden="1" customHeight="1" x14ac:dyDescent="0.3">
      <c r="L679" s="426"/>
      <c r="M679" s="427"/>
      <c r="N679" s="427"/>
      <c r="O679" s="427"/>
      <c r="P679" s="427"/>
      <c r="Q679" s="427"/>
      <c r="R679" s="427"/>
      <c r="S679" s="427"/>
      <c r="T679" s="427"/>
      <c r="U679" s="427"/>
      <c r="V679" s="427"/>
      <c r="W679" s="427"/>
      <c r="X679" s="427"/>
      <c r="Y679" s="427"/>
    </row>
    <row r="680" spans="12:25" ht="0" hidden="1" customHeight="1" x14ac:dyDescent="0.3">
      <c r="L680" s="426"/>
      <c r="M680" s="427"/>
      <c r="N680" s="427"/>
      <c r="O680" s="427"/>
      <c r="P680" s="427"/>
      <c r="Q680" s="427"/>
      <c r="R680" s="427"/>
      <c r="S680" s="427"/>
      <c r="T680" s="427"/>
      <c r="U680" s="427"/>
      <c r="V680" s="427"/>
      <c r="W680" s="427"/>
      <c r="X680" s="427"/>
      <c r="Y680" s="427"/>
    </row>
    <row r="681" spans="12:25" ht="0" hidden="1" customHeight="1" x14ac:dyDescent="0.3">
      <c r="L681" s="426"/>
      <c r="M681" s="427"/>
      <c r="N681" s="427"/>
      <c r="O681" s="427"/>
      <c r="P681" s="427"/>
      <c r="Q681" s="427"/>
      <c r="R681" s="427"/>
      <c r="S681" s="427"/>
      <c r="T681" s="427"/>
      <c r="U681" s="427"/>
      <c r="V681" s="427"/>
      <c r="W681" s="427"/>
      <c r="X681" s="427"/>
      <c r="Y681" s="427"/>
    </row>
    <row r="682" spans="12:25" ht="0" hidden="1" customHeight="1" x14ac:dyDescent="0.3">
      <c r="L682" s="426"/>
      <c r="M682" s="427"/>
      <c r="N682" s="427"/>
      <c r="O682" s="427"/>
      <c r="P682" s="427"/>
      <c r="Q682" s="427"/>
      <c r="R682" s="427"/>
      <c r="S682" s="427"/>
      <c r="T682" s="427"/>
      <c r="U682" s="427"/>
      <c r="V682" s="427"/>
      <c r="W682" s="427"/>
      <c r="X682" s="427"/>
      <c r="Y682" s="427"/>
    </row>
    <row r="683" spans="12:25" ht="0" hidden="1" customHeight="1" x14ac:dyDescent="0.3">
      <c r="L683" s="426"/>
      <c r="M683" s="427"/>
      <c r="N683" s="427"/>
      <c r="O683" s="427"/>
      <c r="P683" s="427"/>
      <c r="Q683" s="427"/>
      <c r="R683" s="427"/>
      <c r="S683" s="427"/>
      <c r="T683" s="427"/>
      <c r="U683" s="427"/>
      <c r="V683" s="427"/>
      <c r="W683" s="427"/>
      <c r="X683" s="427"/>
      <c r="Y683" s="427"/>
    </row>
    <row r="684" spans="12:25" ht="0" hidden="1" customHeight="1" x14ac:dyDescent="0.3">
      <c r="L684" s="426"/>
      <c r="M684" s="427"/>
      <c r="N684" s="427"/>
      <c r="O684" s="427"/>
      <c r="P684" s="427"/>
      <c r="Q684" s="427"/>
      <c r="R684" s="427"/>
      <c r="S684" s="427"/>
      <c r="T684" s="427"/>
      <c r="U684" s="427"/>
      <c r="V684" s="427"/>
      <c r="W684" s="427"/>
      <c r="X684" s="427"/>
      <c r="Y684" s="427"/>
    </row>
    <row r="685" spans="12:25" ht="0" hidden="1" customHeight="1" x14ac:dyDescent="0.3">
      <c r="L685" s="426"/>
      <c r="M685" s="427"/>
      <c r="N685" s="427"/>
      <c r="O685" s="427"/>
      <c r="P685" s="427"/>
      <c r="Q685" s="427"/>
      <c r="R685" s="427"/>
      <c r="S685" s="427"/>
      <c r="T685" s="427"/>
      <c r="U685" s="427"/>
      <c r="V685" s="427"/>
      <c r="W685" s="427"/>
      <c r="X685" s="427"/>
      <c r="Y685" s="427"/>
    </row>
    <row r="686" spans="12:25" ht="0" hidden="1" customHeight="1" x14ac:dyDescent="0.3">
      <c r="L686" s="426"/>
      <c r="M686" s="427"/>
      <c r="N686" s="427"/>
      <c r="O686" s="427"/>
      <c r="P686" s="427"/>
      <c r="Q686" s="427"/>
      <c r="R686" s="427"/>
      <c r="S686" s="427"/>
      <c r="T686" s="427"/>
      <c r="U686" s="427"/>
      <c r="V686" s="427"/>
      <c r="W686" s="427"/>
      <c r="X686" s="427"/>
      <c r="Y686" s="427"/>
    </row>
    <row r="687" spans="12:25" ht="0" hidden="1" customHeight="1" x14ac:dyDescent="0.3">
      <c r="L687" s="426"/>
      <c r="M687" s="427"/>
      <c r="N687" s="427"/>
      <c r="O687" s="427"/>
      <c r="P687" s="427"/>
      <c r="Q687" s="427"/>
      <c r="R687" s="427"/>
      <c r="S687" s="427"/>
      <c r="T687" s="427"/>
      <c r="U687" s="427"/>
      <c r="V687" s="427"/>
      <c r="W687" s="427"/>
      <c r="X687" s="427"/>
      <c r="Y687" s="427"/>
    </row>
    <row r="688" spans="12:25" ht="0" hidden="1" customHeight="1" x14ac:dyDescent="0.3">
      <c r="L688" s="426"/>
      <c r="M688" s="427"/>
      <c r="N688" s="427"/>
      <c r="O688" s="427"/>
      <c r="P688" s="427"/>
      <c r="Q688" s="427"/>
      <c r="R688" s="427"/>
      <c r="S688" s="427"/>
      <c r="T688" s="427"/>
      <c r="U688" s="427"/>
      <c r="V688" s="427"/>
      <c r="W688" s="427"/>
      <c r="X688" s="427"/>
      <c r="Y688" s="427"/>
    </row>
    <row r="689" spans="12:25" ht="0" hidden="1" customHeight="1" x14ac:dyDescent="0.3">
      <c r="L689" s="426"/>
      <c r="M689" s="427"/>
      <c r="N689" s="427"/>
      <c r="O689" s="427"/>
      <c r="P689" s="427"/>
      <c r="Q689" s="427"/>
      <c r="R689" s="427"/>
      <c r="S689" s="427"/>
      <c r="T689" s="427"/>
      <c r="U689" s="427"/>
      <c r="V689" s="427"/>
      <c r="W689" s="427"/>
      <c r="X689" s="427"/>
      <c r="Y689" s="427"/>
    </row>
    <row r="690" spans="12:25" ht="0" hidden="1" customHeight="1" x14ac:dyDescent="0.3">
      <c r="L690" s="426"/>
      <c r="M690" s="427"/>
      <c r="N690" s="427"/>
      <c r="O690" s="427"/>
      <c r="P690" s="427"/>
      <c r="Q690" s="427"/>
      <c r="R690" s="427"/>
      <c r="S690" s="427"/>
      <c r="T690" s="427"/>
      <c r="U690" s="427"/>
      <c r="V690" s="427"/>
      <c r="W690" s="427"/>
      <c r="X690" s="427"/>
      <c r="Y690" s="427"/>
    </row>
    <row r="691" spans="12:25" ht="0" hidden="1" customHeight="1" x14ac:dyDescent="0.3">
      <c r="L691" s="426"/>
      <c r="M691" s="427"/>
      <c r="N691" s="427"/>
      <c r="O691" s="427"/>
      <c r="P691" s="427"/>
      <c r="Q691" s="427"/>
      <c r="R691" s="427"/>
      <c r="S691" s="427"/>
      <c r="T691" s="427"/>
      <c r="U691" s="427"/>
      <c r="V691" s="427"/>
      <c r="W691" s="427"/>
      <c r="X691" s="427"/>
      <c r="Y691" s="427"/>
    </row>
    <row r="692" spans="12:25" ht="0" hidden="1" customHeight="1" x14ac:dyDescent="0.3">
      <c r="L692" s="426"/>
      <c r="M692" s="427"/>
      <c r="N692" s="427"/>
      <c r="O692" s="427"/>
      <c r="P692" s="427"/>
      <c r="Q692" s="427"/>
      <c r="R692" s="427"/>
      <c r="S692" s="427"/>
      <c r="T692" s="427"/>
      <c r="U692" s="427"/>
      <c r="V692" s="427"/>
      <c r="W692" s="427"/>
      <c r="X692" s="427"/>
      <c r="Y692" s="427"/>
    </row>
    <row r="693" spans="12:25" ht="0" hidden="1" customHeight="1" x14ac:dyDescent="0.3">
      <c r="L693" s="426"/>
      <c r="M693" s="427"/>
      <c r="N693" s="427"/>
      <c r="O693" s="427"/>
      <c r="P693" s="427"/>
      <c r="Q693" s="427"/>
      <c r="R693" s="427"/>
      <c r="S693" s="427"/>
      <c r="T693" s="427"/>
      <c r="U693" s="427"/>
      <c r="V693" s="427"/>
      <c r="W693" s="427"/>
      <c r="X693" s="427"/>
      <c r="Y693" s="427"/>
    </row>
    <row r="694" spans="12:25" ht="0" hidden="1" customHeight="1" x14ac:dyDescent="0.3">
      <c r="L694" s="426"/>
      <c r="M694" s="427"/>
      <c r="N694" s="427"/>
      <c r="O694" s="427"/>
      <c r="P694" s="427"/>
      <c r="Q694" s="427"/>
      <c r="R694" s="427"/>
      <c r="S694" s="427"/>
      <c r="T694" s="427"/>
      <c r="U694" s="427"/>
      <c r="V694" s="427"/>
      <c r="W694" s="427"/>
      <c r="X694" s="427"/>
      <c r="Y694" s="427"/>
    </row>
    <row r="695" spans="12:25" ht="0" hidden="1" customHeight="1" x14ac:dyDescent="0.3">
      <c r="L695" s="426"/>
      <c r="M695" s="427"/>
      <c r="N695" s="427"/>
      <c r="O695" s="427"/>
      <c r="P695" s="427"/>
      <c r="Q695" s="427"/>
      <c r="R695" s="427"/>
      <c r="S695" s="427"/>
      <c r="T695" s="427"/>
      <c r="U695" s="427"/>
      <c r="V695" s="427"/>
      <c r="W695" s="427"/>
      <c r="X695" s="427"/>
      <c r="Y695" s="427"/>
    </row>
    <row r="696" spans="12:25" ht="0" hidden="1" customHeight="1" x14ac:dyDescent="0.3">
      <c r="L696" s="426"/>
      <c r="M696" s="427"/>
      <c r="N696" s="427"/>
      <c r="O696" s="427"/>
      <c r="P696" s="427"/>
      <c r="Q696" s="427"/>
      <c r="R696" s="427"/>
      <c r="S696" s="427"/>
      <c r="T696" s="427"/>
      <c r="U696" s="427"/>
      <c r="V696" s="427"/>
      <c r="W696" s="427"/>
      <c r="X696" s="427"/>
      <c r="Y696" s="427"/>
    </row>
    <row r="697" spans="12:25" ht="0" hidden="1" customHeight="1" x14ac:dyDescent="0.3">
      <c r="L697" s="426"/>
      <c r="M697" s="427"/>
      <c r="N697" s="427"/>
      <c r="O697" s="427"/>
      <c r="P697" s="427"/>
      <c r="Q697" s="427"/>
      <c r="R697" s="427"/>
      <c r="S697" s="427"/>
      <c r="T697" s="427"/>
      <c r="U697" s="427"/>
      <c r="V697" s="427"/>
      <c r="W697" s="427"/>
      <c r="X697" s="427"/>
      <c r="Y697" s="427"/>
    </row>
    <row r="698" spans="12:25" ht="0" hidden="1" customHeight="1" x14ac:dyDescent="0.3">
      <c r="L698" s="426"/>
      <c r="M698" s="427"/>
      <c r="N698" s="427"/>
      <c r="O698" s="427"/>
      <c r="P698" s="427"/>
      <c r="Q698" s="427"/>
      <c r="R698" s="427"/>
      <c r="S698" s="427"/>
      <c r="T698" s="427"/>
      <c r="U698" s="427"/>
      <c r="V698" s="427"/>
      <c r="W698" s="427"/>
      <c r="X698" s="427"/>
      <c r="Y698" s="427"/>
    </row>
    <row r="699" spans="12:25" ht="0" hidden="1" customHeight="1" x14ac:dyDescent="0.3">
      <c r="L699" s="426"/>
      <c r="M699" s="427"/>
      <c r="N699" s="427"/>
      <c r="O699" s="427"/>
      <c r="P699" s="427"/>
      <c r="Q699" s="427"/>
      <c r="R699" s="427"/>
      <c r="S699" s="427"/>
      <c r="T699" s="427"/>
      <c r="U699" s="427"/>
      <c r="V699" s="427"/>
      <c r="W699" s="427"/>
      <c r="X699" s="427"/>
      <c r="Y699" s="427"/>
    </row>
    <row r="700" spans="12:25" ht="0" hidden="1" customHeight="1" x14ac:dyDescent="0.3">
      <c r="L700" s="426"/>
      <c r="M700" s="427"/>
      <c r="N700" s="427"/>
      <c r="O700" s="427"/>
      <c r="P700" s="427"/>
      <c r="Q700" s="427"/>
      <c r="R700" s="427"/>
      <c r="S700" s="427"/>
      <c r="T700" s="427"/>
      <c r="U700" s="427"/>
      <c r="V700" s="427"/>
      <c r="W700" s="427"/>
      <c r="X700" s="427"/>
      <c r="Y700" s="427"/>
    </row>
    <row r="701" spans="12:25" ht="0" hidden="1" customHeight="1" x14ac:dyDescent="0.3">
      <c r="L701" s="426"/>
      <c r="M701" s="427"/>
      <c r="N701" s="427"/>
      <c r="O701" s="427"/>
      <c r="P701" s="427"/>
      <c r="Q701" s="427"/>
      <c r="R701" s="427"/>
      <c r="S701" s="427"/>
      <c r="T701" s="427"/>
      <c r="U701" s="427"/>
      <c r="V701" s="427"/>
      <c r="W701" s="427"/>
      <c r="X701" s="427"/>
      <c r="Y701" s="427"/>
    </row>
    <row r="702" spans="12:25" ht="0" hidden="1" customHeight="1" x14ac:dyDescent="0.3">
      <c r="L702" s="426"/>
      <c r="M702" s="427"/>
      <c r="N702" s="427"/>
      <c r="O702" s="427"/>
      <c r="P702" s="427"/>
      <c r="Q702" s="427"/>
      <c r="R702" s="427"/>
      <c r="S702" s="427"/>
      <c r="T702" s="427"/>
      <c r="U702" s="427"/>
      <c r="V702" s="427"/>
      <c r="W702" s="427"/>
      <c r="X702" s="427"/>
      <c r="Y702" s="427"/>
    </row>
    <row r="703" spans="12:25" ht="0" hidden="1" customHeight="1" x14ac:dyDescent="0.3">
      <c r="L703" s="426"/>
      <c r="M703" s="427"/>
      <c r="N703" s="427"/>
      <c r="O703" s="427"/>
      <c r="P703" s="427"/>
      <c r="Q703" s="427"/>
      <c r="R703" s="427"/>
      <c r="S703" s="427"/>
      <c r="T703" s="427"/>
      <c r="U703" s="427"/>
      <c r="V703" s="427"/>
      <c r="W703" s="427"/>
      <c r="X703" s="427"/>
      <c r="Y703" s="427"/>
    </row>
    <row r="704" spans="12:25" ht="0" hidden="1" customHeight="1" x14ac:dyDescent="0.3">
      <c r="L704" s="426"/>
      <c r="M704" s="427"/>
      <c r="N704" s="427"/>
      <c r="O704" s="427"/>
      <c r="P704" s="427"/>
      <c r="Q704" s="427"/>
      <c r="R704" s="427"/>
      <c r="S704" s="427"/>
      <c r="T704" s="427"/>
      <c r="U704" s="427"/>
      <c r="V704" s="427"/>
      <c r="W704" s="427"/>
      <c r="X704" s="427"/>
      <c r="Y704" s="427"/>
    </row>
    <row r="705" spans="12:25" ht="0" hidden="1" customHeight="1" x14ac:dyDescent="0.3">
      <c r="L705" s="426"/>
      <c r="M705" s="427"/>
      <c r="N705" s="427"/>
      <c r="O705" s="427"/>
      <c r="P705" s="427"/>
      <c r="Q705" s="427"/>
      <c r="R705" s="427"/>
      <c r="S705" s="427"/>
      <c r="T705" s="427"/>
      <c r="U705" s="427"/>
      <c r="V705" s="427"/>
      <c r="W705" s="427"/>
      <c r="X705" s="427"/>
      <c r="Y705" s="427"/>
    </row>
    <row r="706" spans="12:25" ht="0" hidden="1" customHeight="1" x14ac:dyDescent="0.3">
      <c r="L706" s="426"/>
      <c r="M706" s="427"/>
      <c r="N706" s="427"/>
      <c r="O706" s="427"/>
      <c r="P706" s="427"/>
      <c r="Q706" s="427"/>
      <c r="R706" s="427"/>
      <c r="S706" s="427"/>
      <c r="T706" s="427"/>
      <c r="U706" s="427"/>
      <c r="V706" s="427"/>
      <c r="W706" s="427"/>
      <c r="X706" s="427"/>
      <c r="Y706" s="427"/>
    </row>
    <row r="707" spans="12:25" ht="0" hidden="1" customHeight="1" x14ac:dyDescent="0.3">
      <c r="L707" s="426"/>
      <c r="M707" s="427"/>
      <c r="N707" s="427"/>
      <c r="O707" s="427"/>
      <c r="P707" s="427"/>
      <c r="Q707" s="427"/>
      <c r="R707" s="427"/>
      <c r="S707" s="427"/>
      <c r="T707" s="427"/>
      <c r="U707" s="427"/>
      <c r="V707" s="427"/>
      <c r="W707" s="427"/>
      <c r="X707" s="427"/>
      <c r="Y707" s="427"/>
    </row>
    <row r="708" spans="12:25" ht="0" hidden="1" customHeight="1" x14ac:dyDescent="0.3">
      <c r="L708" s="426"/>
      <c r="M708" s="427"/>
      <c r="N708" s="427"/>
      <c r="O708" s="427"/>
      <c r="P708" s="427"/>
      <c r="Q708" s="427"/>
      <c r="R708" s="427"/>
      <c r="S708" s="427"/>
      <c r="T708" s="427"/>
      <c r="U708" s="427"/>
      <c r="V708" s="427"/>
      <c r="W708" s="427"/>
      <c r="X708" s="427"/>
      <c r="Y708" s="427"/>
    </row>
    <row r="709" spans="12:25" ht="0" hidden="1" customHeight="1" x14ac:dyDescent="0.3">
      <c r="L709" s="426"/>
      <c r="M709" s="427"/>
      <c r="N709" s="427"/>
      <c r="O709" s="427"/>
      <c r="P709" s="427"/>
      <c r="Q709" s="427"/>
      <c r="R709" s="427"/>
      <c r="S709" s="427"/>
      <c r="T709" s="427"/>
      <c r="U709" s="427"/>
      <c r="V709" s="427"/>
      <c r="W709" s="427"/>
      <c r="X709" s="427"/>
      <c r="Y709" s="427"/>
    </row>
    <row r="710" spans="12:25" ht="0" hidden="1" customHeight="1" x14ac:dyDescent="0.3">
      <c r="L710" s="426"/>
      <c r="M710" s="427"/>
      <c r="N710" s="427"/>
      <c r="O710" s="427"/>
      <c r="P710" s="427"/>
      <c r="Q710" s="427"/>
      <c r="R710" s="427"/>
      <c r="S710" s="427"/>
      <c r="T710" s="427"/>
      <c r="U710" s="427"/>
      <c r="V710" s="427"/>
      <c r="W710" s="427"/>
      <c r="X710" s="427"/>
      <c r="Y710" s="427"/>
    </row>
    <row r="711" spans="12:25" ht="0" hidden="1" customHeight="1" x14ac:dyDescent="0.3">
      <c r="L711" s="426"/>
      <c r="M711" s="427"/>
      <c r="N711" s="427"/>
      <c r="O711" s="427"/>
      <c r="P711" s="427"/>
      <c r="Q711" s="427"/>
      <c r="R711" s="427"/>
      <c r="S711" s="427"/>
      <c r="T711" s="427"/>
      <c r="U711" s="427"/>
      <c r="V711" s="427"/>
      <c r="W711" s="427"/>
      <c r="X711" s="427"/>
      <c r="Y711" s="427"/>
    </row>
    <row r="712" spans="12:25" ht="0" hidden="1" customHeight="1" x14ac:dyDescent="0.3">
      <c r="L712" s="426"/>
      <c r="M712" s="427"/>
      <c r="N712" s="427"/>
      <c r="O712" s="427"/>
      <c r="P712" s="427"/>
      <c r="Q712" s="427"/>
      <c r="R712" s="427"/>
      <c r="S712" s="427"/>
      <c r="T712" s="427"/>
      <c r="U712" s="427"/>
      <c r="V712" s="427"/>
      <c r="W712" s="427"/>
      <c r="X712" s="427"/>
      <c r="Y712" s="427"/>
    </row>
    <row r="713" spans="12:25" ht="0" hidden="1" customHeight="1" x14ac:dyDescent="0.3">
      <c r="L713" s="426"/>
      <c r="M713" s="427"/>
      <c r="N713" s="427"/>
      <c r="O713" s="427"/>
      <c r="P713" s="427"/>
      <c r="Q713" s="427"/>
      <c r="R713" s="427"/>
      <c r="S713" s="427"/>
      <c r="T713" s="427"/>
      <c r="U713" s="427"/>
      <c r="V713" s="427"/>
      <c r="W713" s="427"/>
      <c r="X713" s="427"/>
      <c r="Y713" s="427"/>
    </row>
    <row r="714" spans="12:25" ht="0" hidden="1" customHeight="1" x14ac:dyDescent="0.3">
      <c r="L714" s="426"/>
      <c r="M714" s="427"/>
      <c r="N714" s="427"/>
      <c r="O714" s="427"/>
      <c r="P714" s="427"/>
      <c r="Q714" s="427"/>
      <c r="R714" s="427"/>
      <c r="S714" s="427"/>
      <c r="T714" s="427"/>
      <c r="U714" s="427"/>
      <c r="V714" s="427"/>
      <c r="W714" s="427"/>
      <c r="X714" s="427"/>
      <c r="Y714" s="427"/>
    </row>
    <row r="715" spans="12:25" ht="0" hidden="1" customHeight="1" x14ac:dyDescent="0.3">
      <c r="L715" s="426"/>
      <c r="M715" s="427"/>
      <c r="N715" s="427"/>
      <c r="O715" s="427"/>
      <c r="P715" s="427"/>
      <c r="Q715" s="427"/>
      <c r="R715" s="427"/>
      <c r="S715" s="427"/>
      <c r="T715" s="427"/>
      <c r="U715" s="427"/>
      <c r="V715" s="427"/>
      <c r="W715" s="427"/>
      <c r="X715" s="427"/>
      <c r="Y715" s="427"/>
    </row>
    <row r="716" spans="12:25" ht="0" hidden="1" customHeight="1" x14ac:dyDescent="0.3">
      <c r="L716" s="426"/>
      <c r="M716" s="427"/>
      <c r="N716" s="427"/>
      <c r="O716" s="427"/>
      <c r="P716" s="427"/>
      <c r="Q716" s="427"/>
      <c r="R716" s="427"/>
      <c r="S716" s="427"/>
      <c r="T716" s="427"/>
      <c r="U716" s="427"/>
      <c r="V716" s="427"/>
      <c r="W716" s="427"/>
      <c r="X716" s="427"/>
      <c r="Y716" s="427"/>
    </row>
    <row r="717" spans="12:25" ht="0" hidden="1" customHeight="1" x14ac:dyDescent="0.3">
      <c r="L717" s="426"/>
      <c r="M717" s="427"/>
      <c r="N717" s="427"/>
      <c r="O717" s="427"/>
      <c r="P717" s="427"/>
      <c r="Q717" s="427"/>
      <c r="R717" s="427"/>
      <c r="S717" s="427"/>
      <c r="T717" s="427"/>
      <c r="U717" s="427"/>
      <c r="V717" s="427"/>
      <c r="W717" s="427"/>
      <c r="X717" s="427"/>
      <c r="Y717" s="427"/>
    </row>
    <row r="718" spans="12:25" ht="0" hidden="1" customHeight="1" x14ac:dyDescent="0.3">
      <c r="L718" s="426"/>
      <c r="M718" s="427"/>
      <c r="N718" s="427"/>
      <c r="O718" s="427"/>
      <c r="P718" s="427"/>
      <c r="Q718" s="427"/>
      <c r="R718" s="427"/>
      <c r="S718" s="427"/>
      <c r="T718" s="427"/>
      <c r="U718" s="427"/>
      <c r="V718" s="427"/>
      <c r="W718" s="427"/>
      <c r="X718" s="427"/>
      <c r="Y718" s="427"/>
    </row>
    <row r="719" spans="12:25" ht="0" hidden="1" customHeight="1" x14ac:dyDescent="0.3">
      <c r="L719" s="426"/>
      <c r="M719" s="427"/>
      <c r="N719" s="427"/>
      <c r="O719" s="427"/>
      <c r="P719" s="427"/>
      <c r="Q719" s="427"/>
      <c r="R719" s="427"/>
      <c r="S719" s="427"/>
      <c r="T719" s="427"/>
      <c r="U719" s="427"/>
      <c r="V719" s="427"/>
      <c r="W719" s="427"/>
      <c r="X719" s="427"/>
      <c r="Y719" s="427"/>
    </row>
    <row r="720" spans="12:25" ht="0" hidden="1" customHeight="1" x14ac:dyDescent="0.3">
      <c r="L720" s="426"/>
      <c r="M720" s="427"/>
      <c r="N720" s="427"/>
      <c r="O720" s="427"/>
      <c r="P720" s="427"/>
      <c r="Q720" s="427"/>
      <c r="R720" s="427"/>
      <c r="S720" s="427"/>
      <c r="T720" s="427"/>
      <c r="U720" s="427"/>
      <c r="V720" s="427"/>
      <c r="W720" s="427"/>
      <c r="X720" s="427"/>
      <c r="Y720" s="427"/>
    </row>
    <row r="721" spans="12:25" ht="0" hidden="1" customHeight="1" x14ac:dyDescent="0.3">
      <c r="L721" s="426"/>
      <c r="M721" s="427"/>
      <c r="N721" s="427"/>
      <c r="O721" s="427"/>
      <c r="P721" s="427"/>
      <c r="Q721" s="427"/>
      <c r="R721" s="427"/>
      <c r="S721" s="427"/>
      <c r="T721" s="427"/>
      <c r="U721" s="427"/>
      <c r="V721" s="427"/>
      <c r="W721" s="427"/>
      <c r="X721" s="427"/>
      <c r="Y721" s="427"/>
    </row>
    <row r="722" spans="12:25" ht="0" hidden="1" customHeight="1" x14ac:dyDescent="0.3">
      <c r="L722" s="426"/>
      <c r="M722" s="427"/>
      <c r="N722" s="427"/>
      <c r="O722" s="427"/>
      <c r="P722" s="427"/>
      <c r="Q722" s="427"/>
      <c r="R722" s="427"/>
      <c r="S722" s="427"/>
      <c r="T722" s="427"/>
      <c r="U722" s="427"/>
      <c r="V722" s="427"/>
      <c r="W722" s="427"/>
      <c r="X722" s="427"/>
      <c r="Y722" s="427"/>
    </row>
    <row r="723" spans="12:25" ht="0" hidden="1" customHeight="1" x14ac:dyDescent="0.3">
      <c r="L723" s="426"/>
      <c r="M723" s="427"/>
      <c r="N723" s="427"/>
      <c r="O723" s="427"/>
      <c r="P723" s="427"/>
      <c r="Q723" s="427"/>
      <c r="R723" s="427"/>
      <c r="S723" s="427"/>
      <c r="T723" s="427"/>
      <c r="U723" s="427"/>
      <c r="V723" s="427"/>
      <c r="W723" s="427"/>
      <c r="X723" s="427"/>
      <c r="Y723" s="427"/>
    </row>
    <row r="724" spans="12:25" ht="0" hidden="1" customHeight="1" x14ac:dyDescent="0.3">
      <c r="L724" s="426"/>
      <c r="M724" s="427"/>
      <c r="N724" s="427"/>
      <c r="O724" s="427"/>
      <c r="P724" s="427"/>
      <c r="Q724" s="427"/>
      <c r="R724" s="427"/>
      <c r="S724" s="427"/>
      <c r="T724" s="427"/>
      <c r="U724" s="427"/>
      <c r="V724" s="427"/>
      <c r="W724" s="427"/>
      <c r="X724" s="427"/>
      <c r="Y724" s="427"/>
    </row>
    <row r="725" spans="12:25" ht="0" hidden="1" customHeight="1" x14ac:dyDescent="0.3">
      <c r="L725" s="426"/>
      <c r="M725" s="427"/>
      <c r="N725" s="427"/>
      <c r="O725" s="427"/>
      <c r="P725" s="427"/>
      <c r="Q725" s="427"/>
      <c r="R725" s="427"/>
      <c r="S725" s="427"/>
      <c r="T725" s="427"/>
      <c r="U725" s="427"/>
      <c r="V725" s="427"/>
      <c r="W725" s="427"/>
      <c r="X725" s="427"/>
      <c r="Y725" s="427"/>
    </row>
    <row r="726" spans="12:25" ht="0" hidden="1" customHeight="1" x14ac:dyDescent="0.3">
      <c r="L726" s="426"/>
      <c r="M726" s="427"/>
      <c r="N726" s="427"/>
      <c r="O726" s="427"/>
      <c r="P726" s="427"/>
      <c r="Q726" s="427"/>
      <c r="R726" s="427"/>
      <c r="S726" s="427"/>
      <c r="T726" s="427"/>
      <c r="U726" s="427"/>
      <c r="V726" s="427"/>
      <c r="W726" s="427"/>
      <c r="X726" s="427"/>
      <c r="Y726" s="427"/>
    </row>
    <row r="727" spans="12:25" ht="0" hidden="1" customHeight="1" x14ac:dyDescent="0.3">
      <c r="L727" s="426"/>
      <c r="M727" s="427"/>
      <c r="N727" s="427"/>
      <c r="O727" s="427"/>
      <c r="P727" s="427"/>
      <c r="Q727" s="427"/>
      <c r="R727" s="427"/>
      <c r="S727" s="427"/>
      <c r="T727" s="427"/>
      <c r="U727" s="427"/>
      <c r="V727" s="427"/>
      <c r="W727" s="427"/>
      <c r="X727" s="427"/>
      <c r="Y727" s="427"/>
    </row>
    <row r="728" spans="12:25" ht="0" hidden="1" customHeight="1" x14ac:dyDescent="0.3">
      <c r="L728" s="426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2:25" ht="0" hidden="1" customHeight="1" x14ac:dyDescent="0.3">
      <c r="L729" s="426"/>
      <c r="M729" s="427"/>
      <c r="N729" s="427"/>
      <c r="O729" s="427"/>
      <c r="P729" s="427"/>
      <c r="Q729" s="427"/>
      <c r="R729" s="427"/>
      <c r="S729" s="427"/>
      <c r="T729" s="427"/>
      <c r="U729" s="427"/>
      <c r="V729" s="427"/>
      <c r="W729" s="427"/>
      <c r="X729" s="427"/>
      <c r="Y729" s="427"/>
    </row>
    <row r="730" spans="12:25" ht="0" hidden="1" customHeight="1" x14ac:dyDescent="0.3">
      <c r="L730" s="426"/>
      <c r="M730" s="427"/>
      <c r="N730" s="427"/>
      <c r="O730" s="427"/>
      <c r="P730" s="427"/>
      <c r="Q730" s="427"/>
      <c r="R730" s="427"/>
      <c r="S730" s="427"/>
      <c r="T730" s="427"/>
      <c r="U730" s="427"/>
      <c r="V730" s="427"/>
      <c r="W730" s="427"/>
      <c r="X730" s="427"/>
      <c r="Y730" s="427"/>
    </row>
    <row r="731" spans="12:25" ht="0" hidden="1" customHeight="1" x14ac:dyDescent="0.3">
      <c r="L731" s="426"/>
      <c r="M731" s="427"/>
      <c r="N731" s="427"/>
      <c r="O731" s="427"/>
      <c r="P731" s="427"/>
      <c r="Q731" s="427"/>
      <c r="R731" s="427"/>
      <c r="S731" s="427"/>
      <c r="T731" s="427"/>
      <c r="U731" s="427"/>
      <c r="V731" s="427"/>
      <c r="W731" s="427"/>
      <c r="X731" s="427"/>
      <c r="Y731" s="427"/>
    </row>
    <row r="732" spans="12:25" ht="0" hidden="1" customHeight="1" x14ac:dyDescent="0.3">
      <c r="L732" s="426"/>
      <c r="M732" s="427"/>
      <c r="N732" s="427"/>
      <c r="O732" s="427"/>
      <c r="P732" s="427"/>
      <c r="Q732" s="427"/>
      <c r="R732" s="427"/>
      <c r="S732" s="427"/>
      <c r="T732" s="427"/>
      <c r="U732" s="427"/>
      <c r="V732" s="427"/>
      <c r="W732" s="427"/>
      <c r="X732" s="427"/>
      <c r="Y732" s="427"/>
    </row>
    <row r="733" spans="12:25" ht="0" hidden="1" customHeight="1" x14ac:dyDescent="0.3">
      <c r="L733" s="426"/>
      <c r="M733" s="427"/>
      <c r="N733" s="427"/>
      <c r="O733" s="427"/>
      <c r="P733" s="427"/>
      <c r="Q733" s="427"/>
      <c r="R733" s="427"/>
      <c r="S733" s="427"/>
      <c r="T733" s="427"/>
      <c r="U733" s="427"/>
      <c r="V733" s="427"/>
      <c r="W733" s="427"/>
      <c r="X733" s="427"/>
      <c r="Y733" s="427"/>
    </row>
    <row r="734" spans="12:25" ht="0" hidden="1" customHeight="1" x14ac:dyDescent="0.3">
      <c r="L734" s="426"/>
      <c r="M734" s="427"/>
      <c r="N734" s="427"/>
      <c r="O734" s="427"/>
      <c r="P734" s="427"/>
      <c r="Q734" s="427"/>
      <c r="R734" s="427"/>
      <c r="S734" s="427"/>
      <c r="T734" s="427"/>
      <c r="U734" s="427"/>
      <c r="V734" s="427"/>
      <c r="W734" s="427"/>
      <c r="X734" s="427"/>
      <c r="Y734" s="427"/>
    </row>
    <row r="735" spans="12:25" ht="0" hidden="1" customHeight="1" x14ac:dyDescent="0.3">
      <c r="L735" s="426"/>
      <c r="M735" s="427"/>
      <c r="N735" s="427"/>
      <c r="O735" s="427"/>
      <c r="P735" s="427"/>
      <c r="Q735" s="427"/>
      <c r="R735" s="427"/>
      <c r="S735" s="427"/>
      <c r="T735" s="427"/>
      <c r="U735" s="427"/>
      <c r="V735" s="427"/>
      <c r="W735" s="427"/>
      <c r="X735" s="427"/>
      <c r="Y735" s="427"/>
    </row>
    <row r="736" spans="12:25" ht="0" hidden="1" customHeight="1" x14ac:dyDescent="0.3">
      <c r="L736" s="426"/>
      <c r="M736" s="427"/>
      <c r="N736" s="427"/>
      <c r="O736" s="427"/>
      <c r="P736" s="427"/>
      <c r="Q736" s="427"/>
      <c r="R736" s="427"/>
      <c r="S736" s="427"/>
      <c r="T736" s="427"/>
      <c r="U736" s="427"/>
      <c r="V736" s="427"/>
      <c r="W736" s="427"/>
      <c r="X736" s="427"/>
      <c r="Y736" s="427"/>
    </row>
    <row r="737" spans="12:25" ht="0" hidden="1" customHeight="1" x14ac:dyDescent="0.3">
      <c r="L737" s="426"/>
      <c r="M737" s="427"/>
      <c r="N737" s="427"/>
      <c r="O737" s="427"/>
      <c r="P737" s="427"/>
      <c r="Q737" s="427"/>
      <c r="R737" s="427"/>
      <c r="S737" s="427"/>
      <c r="T737" s="427"/>
      <c r="U737" s="427"/>
      <c r="V737" s="427"/>
      <c r="W737" s="427"/>
      <c r="X737" s="427"/>
      <c r="Y737" s="427"/>
    </row>
    <row r="738" spans="12:25" ht="0" hidden="1" customHeight="1" x14ac:dyDescent="0.3">
      <c r="L738" s="426"/>
      <c r="M738" s="427"/>
      <c r="N738" s="427"/>
      <c r="O738" s="427"/>
      <c r="P738" s="427"/>
      <c r="Q738" s="427"/>
      <c r="R738" s="427"/>
      <c r="S738" s="427"/>
      <c r="T738" s="427"/>
      <c r="U738" s="427"/>
      <c r="V738" s="427"/>
      <c r="W738" s="427"/>
      <c r="X738" s="427"/>
      <c r="Y738" s="427"/>
    </row>
    <row r="739" spans="12:25" ht="0" hidden="1" customHeight="1" x14ac:dyDescent="0.3">
      <c r="L739" s="426"/>
      <c r="M739" s="427"/>
      <c r="N739" s="427"/>
      <c r="O739" s="427"/>
      <c r="P739" s="427"/>
      <c r="Q739" s="427"/>
      <c r="R739" s="427"/>
      <c r="S739" s="427"/>
      <c r="T739" s="427"/>
      <c r="U739" s="427"/>
      <c r="V739" s="427"/>
      <c r="W739" s="427"/>
      <c r="X739" s="427"/>
      <c r="Y739" s="427"/>
    </row>
    <row r="740" spans="12:25" ht="0" hidden="1" customHeight="1" x14ac:dyDescent="0.3">
      <c r="L740" s="426"/>
      <c r="M740" s="427"/>
      <c r="N740" s="427"/>
      <c r="O740" s="427"/>
      <c r="P740" s="427"/>
      <c r="Q740" s="427"/>
      <c r="R740" s="427"/>
      <c r="S740" s="427"/>
      <c r="T740" s="427"/>
      <c r="U740" s="427"/>
      <c r="V740" s="427"/>
      <c r="W740" s="427"/>
      <c r="X740" s="427"/>
      <c r="Y740" s="427"/>
    </row>
    <row r="741" spans="12:25" ht="0" hidden="1" customHeight="1" x14ac:dyDescent="0.3">
      <c r="L741" s="426"/>
      <c r="M741" s="427"/>
      <c r="N741" s="427"/>
      <c r="O741" s="427"/>
      <c r="P741" s="427"/>
      <c r="Q741" s="427"/>
      <c r="R741" s="427"/>
      <c r="S741" s="427"/>
      <c r="T741" s="427"/>
      <c r="U741" s="427"/>
      <c r="V741" s="427"/>
      <c r="W741" s="427"/>
      <c r="X741" s="427"/>
      <c r="Y741" s="427"/>
    </row>
    <row r="742" spans="12:25" ht="0" hidden="1" customHeight="1" x14ac:dyDescent="0.3">
      <c r="L742" s="426"/>
      <c r="M742" s="427"/>
      <c r="N742" s="427"/>
      <c r="O742" s="427"/>
      <c r="P742" s="427"/>
      <c r="Q742" s="427"/>
      <c r="R742" s="427"/>
      <c r="S742" s="427"/>
      <c r="T742" s="427"/>
      <c r="U742" s="427"/>
      <c r="V742" s="427"/>
      <c r="W742" s="427"/>
      <c r="X742" s="427"/>
      <c r="Y742" s="427"/>
    </row>
    <row r="743" spans="12:25" ht="0" hidden="1" customHeight="1" x14ac:dyDescent="0.3">
      <c r="L743" s="426"/>
      <c r="M743" s="427"/>
      <c r="N743" s="427"/>
      <c r="O743" s="427"/>
      <c r="P743" s="427"/>
      <c r="Q743" s="427"/>
      <c r="R743" s="427"/>
      <c r="S743" s="427"/>
      <c r="T743" s="427"/>
      <c r="U743" s="427"/>
      <c r="V743" s="427"/>
      <c r="W743" s="427"/>
      <c r="X743" s="427"/>
      <c r="Y743" s="427"/>
    </row>
    <row r="744" spans="12:25" ht="0" hidden="1" customHeight="1" x14ac:dyDescent="0.3">
      <c r="L744" s="426"/>
      <c r="M744" s="427"/>
      <c r="N744" s="427"/>
      <c r="O744" s="427"/>
      <c r="P744" s="427"/>
      <c r="Q744" s="427"/>
      <c r="R744" s="427"/>
      <c r="S744" s="427"/>
      <c r="T744" s="427"/>
      <c r="U744" s="427"/>
      <c r="V744" s="427"/>
      <c r="W744" s="427"/>
      <c r="X744" s="427"/>
      <c r="Y744" s="427"/>
    </row>
    <row r="745" spans="12:25" ht="0" hidden="1" customHeight="1" x14ac:dyDescent="0.3">
      <c r="L745" s="426"/>
      <c r="M745" s="427"/>
      <c r="N745" s="427"/>
      <c r="O745" s="427"/>
      <c r="P745" s="427"/>
      <c r="Q745" s="427"/>
      <c r="R745" s="427"/>
      <c r="S745" s="427"/>
      <c r="T745" s="427"/>
      <c r="U745" s="427"/>
      <c r="V745" s="427"/>
      <c r="W745" s="427"/>
      <c r="X745" s="427"/>
      <c r="Y745" s="427"/>
    </row>
    <row r="746" spans="12:25" ht="0" hidden="1" customHeight="1" x14ac:dyDescent="0.3">
      <c r="L746" s="426"/>
      <c r="M746" s="427"/>
      <c r="N746" s="427"/>
      <c r="O746" s="427"/>
      <c r="P746" s="427"/>
      <c r="Q746" s="427"/>
      <c r="R746" s="427"/>
      <c r="S746" s="427"/>
      <c r="T746" s="427"/>
      <c r="U746" s="427"/>
      <c r="V746" s="427"/>
      <c r="W746" s="427"/>
      <c r="X746" s="427"/>
      <c r="Y746" s="427"/>
    </row>
    <row r="747" spans="12:25" ht="0" hidden="1" customHeight="1" x14ac:dyDescent="0.3">
      <c r="L747" s="426"/>
      <c r="M747" s="427"/>
      <c r="N747" s="427"/>
      <c r="O747" s="427"/>
      <c r="P747" s="427"/>
      <c r="Q747" s="427"/>
      <c r="R747" s="427"/>
      <c r="S747" s="427"/>
      <c r="T747" s="427"/>
      <c r="U747" s="427"/>
      <c r="V747" s="427"/>
      <c r="W747" s="427"/>
      <c r="X747" s="427"/>
      <c r="Y747" s="427"/>
    </row>
    <row r="748" spans="12:25" ht="0" hidden="1" customHeight="1" x14ac:dyDescent="0.3">
      <c r="L748" s="426"/>
      <c r="M748" s="427"/>
      <c r="N748" s="427"/>
      <c r="O748" s="427"/>
      <c r="P748" s="427"/>
      <c r="Q748" s="427"/>
      <c r="R748" s="427"/>
      <c r="S748" s="427"/>
      <c r="T748" s="427"/>
      <c r="U748" s="427"/>
      <c r="V748" s="427"/>
      <c r="W748" s="427"/>
      <c r="X748" s="427"/>
      <c r="Y748" s="427"/>
    </row>
    <row r="749" spans="12:25" ht="0" hidden="1" customHeight="1" x14ac:dyDescent="0.3">
      <c r="L749" s="426"/>
      <c r="M749" s="427"/>
      <c r="N749" s="427"/>
      <c r="O749" s="427"/>
      <c r="P749" s="427"/>
      <c r="Q749" s="427"/>
      <c r="R749" s="427"/>
      <c r="S749" s="427"/>
      <c r="T749" s="427"/>
      <c r="U749" s="427"/>
      <c r="V749" s="427"/>
      <c r="W749" s="427"/>
      <c r="X749" s="427"/>
      <c r="Y749" s="427"/>
    </row>
    <row r="750" spans="12:25" ht="0" hidden="1" customHeight="1" x14ac:dyDescent="0.3">
      <c r="L750" s="426"/>
      <c r="M750" s="427"/>
      <c r="N750" s="427"/>
      <c r="O750" s="427"/>
      <c r="P750" s="427"/>
      <c r="Q750" s="427"/>
      <c r="R750" s="427"/>
      <c r="S750" s="427"/>
      <c r="T750" s="427"/>
      <c r="U750" s="427"/>
      <c r="V750" s="427"/>
      <c r="W750" s="427"/>
      <c r="X750" s="427"/>
      <c r="Y750" s="427"/>
    </row>
    <row r="751" spans="12:25" ht="0" hidden="1" customHeight="1" x14ac:dyDescent="0.3">
      <c r="L751" s="426"/>
      <c r="M751" s="427"/>
      <c r="N751" s="427"/>
      <c r="O751" s="427"/>
      <c r="P751" s="427"/>
      <c r="Q751" s="427"/>
      <c r="R751" s="427"/>
      <c r="S751" s="427"/>
      <c r="T751" s="427"/>
      <c r="U751" s="427"/>
      <c r="V751" s="427"/>
      <c r="W751" s="427"/>
      <c r="X751" s="427"/>
      <c r="Y751" s="427"/>
    </row>
    <row r="752" spans="12:25" ht="0" hidden="1" customHeight="1" x14ac:dyDescent="0.3">
      <c r="L752" s="426"/>
      <c r="M752" s="427"/>
      <c r="N752" s="427"/>
      <c r="O752" s="427"/>
      <c r="P752" s="427"/>
      <c r="Q752" s="427"/>
      <c r="R752" s="427"/>
      <c r="S752" s="427"/>
      <c r="T752" s="427"/>
      <c r="U752" s="427"/>
      <c r="V752" s="427"/>
      <c r="W752" s="427"/>
      <c r="X752" s="427"/>
      <c r="Y752" s="427"/>
    </row>
    <row r="753" spans="12:25" ht="0" hidden="1" customHeight="1" x14ac:dyDescent="0.3">
      <c r="L753" s="426"/>
      <c r="M753" s="427"/>
      <c r="N753" s="427"/>
      <c r="O753" s="427"/>
      <c r="P753" s="427"/>
      <c r="Q753" s="427"/>
      <c r="R753" s="427"/>
      <c r="S753" s="427"/>
      <c r="T753" s="427"/>
      <c r="U753" s="427"/>
      <c r="V753" s="427"/>
      <c r="W753" s="427"/>
      <c r="X753" s="427"/>
      <c r="Y753" s="427"/>
    </row>
    <row r="754" spans="12:25" ht="0" hidden="1" customHeight="1" x14ac:dyDescent="0.3">
      <c r="L754" s="426"/>
      <c r="M754" s="427"/>
      <c r="N754" s="427"/>
      <c r="O754" s="427"/>
      <c r="P754" s="427"/>
      <c r="Q754" s="427"/>
      <c r="R754" s="427"/>
      <c r="S754" s="427"/>
      <c r="T754" s="427"/>
      <c r="U754" s="427"/>
      <c r="V754" s="427"/>
      <c r="W754" s="427"/>
      <c r="X754" s="427"/>
      <c r="Y754" s="427"/>
    </row>
    <row r="755" spans="12:25" ht="0" hidden="1" customHeight="1" x14ac:dyDescent="0.3">
      <c r="L755" s="426"/>
      <c r="M755" s="427"/>
      <c r="N755" s="427"/>
      <c r="O755" s="427"/>
      <c r="P755" s="427"/>
      <c r="Q755" s="427"/>
      <c r="R755" s="427"/>
      <c r="S755" s="427"/>
      <c r="T755" s="427"/>
      <c r="U755" s="427"/>
      <c r="V755" s="427"/>
      <c r="W755" s="427"/>
      <c r="X755" s="427"/>
      <c r="Y755" s="427"/>
    </row>
    <row r="756" spans="12:25" ht="0" hidden="1" customHeight="1" x14ac:dyDescent="0.3">
      <c r="L756" s="426"/>
      <c r="M756" s="427"/>
      <c r="N756" s="427"/>
      <c r="O756" s="427"/>
      <c r="P756" s="427"/>
      <c r="Q756" s="427"/>
      <c r="R756" s="427"/>
      <c r="S756" s="427"/>
      <c r="T756" s="427"/>
      <c r="U756" s="427"/>
      <c r="V756" s="427"/>
      <c r="W756" s="427"/>
      <c r="X756" s="427"/>
      <c r="Y756" s="427"/>
    </row>
    <row r="757" spans="12:25" ht="0" hidden="1" customHeight="1" x14ac:dyDescent="0.3">
      <c r="L757" s="426"/>
      <c r="M757" s="427"/>
      <c r="N757" s="427"/>
      <c r="O757" s="427"/>
      <c r="P757" s="427"/>
      <c r="Q757" s="427"/>
      <c r="R757" s="427"/>
      <c r="S757" s="427"/>
      <c r="T757" s="427"/>
      <c r="U757" s="427"/>
      <c r="V757" s="427"/>
      <c r="W757" s="427"/>
      <c r="X757" s="427"/>
      <c r="Y757" s="427"/>
    </row>
    <row r="758" spans="12:25" ht="0" hidden="1" customHeight="1" x14ac:dyDescent="0.3">
      <c r="L758" s="426"/>
      <c r="M758" s="427"/>
      <c r="N758" s="427"/>
      <c r="O758" s="427"/>
      <c r="P758" s="427"/>
      <c r="Q758" s="427"/>
      <c r="R758" s="427"/>
      <c r="S758" s="427"/>
      <c r="T758" s="427"/>
      <c r="U758" s="427"/>
      <c r="V758" s="427"/>
      <c r="W758" s="427"/>
      <c r="X758" s="427"/>
      <c r="Y758" s="427"/>
    </row>
    <row r="759" spans="12:25" ht="0" hidden="1" customHeight="1" x14ac:dyDescent="0.3">
      <c r="L759" s="426"/>
      <c r="M759" s="427"/>
      <c r="N759" s="427"/>
      <c r="O759" s="427"/>
      <c r="P759" s="427"/>
      <c r="Q759" s="427"/>
      <c r="R759" s="427"/>
      <c r="S759" s="427"/>
      <c r="T759" s="427"/>
      <c r="U759" s="427"/>
      <c r="V759" s="427"/>
      <c r="W759" s="427"/>
      <c r="X759" s="427"/>
      <c r="Y759" s="427"/>
    </row>
    <row r="760" spans="12:25" ht="0" hidden="1" customHeight="1" x14ac:dyDescent="0.3">
      <c r="L760" s="426"/>
      <c r="M760" s="427"/>
      <c r="N760" s="427"/>
      <c r="O760" s="427"/>
      <c r="P760" s="427"/>
      <c r="Q760" s="427"/>
      <c r="R760" s="427"/>
      <c r="S760" s="427"/>
      <c r="T760" s="427"/>
      <c r="U760" s="427"/>
      <c r="V760" s="427"/>
      <c r="W760" s="427"/>
      <c r="X760" s="427"/>
      <c r="Y760" s="427"/>
    </row>
    <row r="761" spans="12:25" ht="0" hidden="1" customHeight="1" x14ac:dyDescent="0.3">
      <c r="L761" s="426"/>
      <c r="M761" s="427"/>
      <c r="N761" s="427"/>
      <c r="O761" s="427"/>
      <c r="P761" s="427"/>
      <c r="Q761" s="427"/>
      <c r="R761" s="427"/>
      <c r="S761" s="427"/>
      <c r="T761" s="427"/>
      <c r="U761" s="427"/>
      <c r="V761" s="427"/>
      <c r="W761" s="427"/>
      <c r="X761" s="427"/>
      <c r="Y761" s="427"/>
    </row>
    <row r="762" spans="12:25" ht="0" hidden="1" customHeight="1" x14ac:dyDescent="0.3">
      <c r="L762" s="426"/>
      <c r="M762" s="427"/>
      <c r="N762" s="427"/>
      <c r="O762" s="427"/>
      <c r="P762" s="427"/>
      <c r="Q762" s="427"/>
      <c r="R762" s="427"/>
      <c r="S762" s="427"/>
      <c r="T762" s="427"/>
      <c r="U762" s="427"/>
      <c r="V762" s="427"/>
      <c r="W762" s="427"/>
      <c r="X762" s="427"/>
      <c r="Y762" s="427"/>
    </row>
    <row r="763" spans="12:25" ht="0" hidden="1" customHeight="1" x14ac:dyDescent="0.3">
      <c r="L763" s="426"/>
      <c r="M763" s="427"/>
      <c r="N763" s="427"/>
      <c r="O763" s="427"/>
      <c r="P763" s="427"/>
      <c r="Q763" s="427"/>
      <c r="R763" s="427"/>
      <c r="S763" s="427"/>
      <c r="T763" s="427"/>
      <c r="U763" s="427"/>
      <c r="V763" s="427"/>
      <c r="W763" s="427"/>
      <c r="X763" s="427"/>
      <c r="Y763" s="427"/>
    </row>
    <row r="764" spans="12:25" ht="0" hidden="1" customHeight="1" x14ac:dyDescent="0.3">
      <c r="L764" s="426"/>
      <c r="M764" s="427"/>
      <c r="N764" s="427"/>
      <c r="O764" s="427"/>
      <c r="P764" s="427"/>
      <c r="Q764" s="427"/>
      <c r="R764" s="427"/>
      <c r="S764" s="427"/>
      <c r="T764" s="427"/>
      <c r="U764" s="427"/>
      <c r="V764" s="427"/>
      <c r="W764" s="427"/>
      <c r="X764" s="427"/>
      <c r="Y764" s="427"/>
    </row>
    <row r="765" spans="12:25" ht="0" hidden="1" customHeight="1" x14ac:dyDescent="0.3">
      <c r="L765" s="426"/>
      <c r="M765" s="427"/>
      <c r="N765" s="427"/>
      <c r="O765" s="427"/>
      <c r="P765" s="427"/>
      <c r="Q765" s="427"/>
      <c r="R765" s="427"/>
      <c r="S765" s="427"/>
      <c r="T765" s="427"/>
      <c r="U765" s="427"/>
      <c r="V765" s="427"/>
      <c r="W765" s="427"/>
      <c r="X765" s="427"/>
      <c r="Y765" s="427"/>
    </row>
    <row r="766" spans="12:25" ht="0" hidden="1" customHeight="1" x14ac:dyDescent="0.3">
      <c r="L766" s="426"/>
      <c r="M766" s="427"/>
      <c r="N766" s="427"/>
      <c r="O766" s="427"/>
      <c r="P766" s="427"/>
      <c r="Q766" s="427"/>
      <c r="R766" s="427"/>
      <c r="S766" s="427"/>
      <c r="T766" s="427"/>
      <c r="U766" s="427"/>
      <c r="V766" s="427"/>
      <c r="W766" s="427"/>
      <c r="X766" s="427"/>
      <c r="Y766" s="427"/>
    </row>
    <row r="767" spans="12:25" ht="0" hidden="1" customHeight="1" x14ac:dyDescent="0.3">
      <c r="L767" s="426"/>
      <c r="M767" s="427"/>
      <c r="N767" s="427"/>
      <c r="O767" s="427"/>
      <c r="P767" s="427"/>
      <c r="Q767" s="427"/>
      <c r="R767" s="427"/>
      <c r="S767" s="427"/>
      <c r="T767" s="427"/>
      <c r="U767" s="427"/>
      <c r="V767" s="427"/>
      <c r="W767" s="427"/>
      <c r="X767" s="427"/>
      <c r="Y767" s="427"/>
    </row>
    <row r="768" spans="12:25" ht="0" hidden="1" customHeight="1" x14ac:dyDescent="0.3">
      <c r="L768" s="426"/>
      <c r="M768" s="427"/>
      <c r="N768" s="427"/>
      <c r="O768" s="427"/>
      <c r="P768" s="427"/>
      <c r="Q768" s="427"/>
      <c r="R768" s="427"/>
      <c r="S768" s="427"/>
      <c r="T768" s="427"/>
      <c r="U768" s="427"/>
      <c r="V768" s="427"/>
      <c r="W768" s="427"/>
      <c r="X768" s="427"/>
      <c r="Y768" s="427"/>
    </row>
    <row r="769" spans="12:25" ht="0" hidden="1" customHeight="1" x14ac:dyDescent="0.3">
      <c r="L769" s="426"/>
      <c r="M769" s="427"/>
      <c r="N769" s="427"/>
      <c r="O769" s="427"/>
      <c r="P769" s="427"/>
      <c r="Q769" s="427"/>
      <c r="R769" s="427"/>
      <c r="S769" s="427"/>
      <c r="T769" s="427"/>
      <c r="U769" s="427"/>
      <c r="V769" s="427"/>
      <c r="W769" s="427"/>
      <c r="X769" s="427"/>
      <c r="Y769" s="427"/>
    </row>
    <row r="770" spans="12:25" ht="0" hidden="1" customHeight="1" x14ac:dyDescent="0.3">
      <c r="L770" s="426"/>
      <c r="M770" s="427"/>
      <c r="N770" s="427"/>
      <c r="O770" s="427"/>
      <c r="P770" s="427"/>
      <c r="Q770" s="427"/>
      <c r="R770" s="427"/>
      <c r="S770" s="427"/>
      <c r="T770" s="427"/>
      <c r="U770" s="427"/>
      <c r="V770" s="427"/>
      <c r="W770" s="427"/>
      <c r="X770" s="427"/>
      <c r="Y770" s="427"/>
    </row>
    <row r="771" spans="12:25" ht="0" hidden="1" customHeight="1" x14ac:dyDescent="0.3">
      <c r="L771" s="426"/>
      <c r="M771" s="427"/>
      <c r="N771" s="427"/>
      <c r="O771" s="427"/>
      <c r="P771" s="427"/>
      <c r="Q771" s="427"/>
      <c r="R771" s="427"/>
      <c r="S771" s="427"/>
      <c r="T771" s="427"/>
      <c r="U771" s="427"/>
      <c r="V771" s="427"/>
      <c r="W771" s="427"/>
      <c r="X771" s="427"/>
      <c r="Y771" s="427"/>
    </row>
    <row r="772" spans="12:25" ht="0" hidden="1" customHeight="1" x14ac:dyDescent="0.3">
      <c r="L772" s="426"/>
      <c r="M772" s="427"/>
      <c r="N772" s="427"/>
      <c r="O772" s="427"/>
      <c r="P772" s="427"/>
      <c r="Q772" s="427"/>
      <c r="R772" s="427"/>
      <c r="S772" s="427"/>
      <c r="T772" s="427"/>
      <c r="U772" s="427"/>
      <c r="V772" s="427"/>
      <c r="W772" s="427"/>
      <c r="X772" s="427"/>
      <c r="Y772" s="427"/>
    </row>
    <row r="773" spans="12:25" ht="0" hidden="1" customHeight="1" x14ac:dyDescent="0.3">
      <c r="L773" s="426"/>
      <c r="M773" s="427"/>
      <c r="N773" s="427"/>
      <c r="O773" s="427"/>
      <c r="P773" s="427"/>
      <c r="Q773" s="427"/>
      <c r="R773" s="427"/>
      <c r="S773" s="427"/>
      <c r="T773" s="427"/>
      <c r="U773" s="427"/>
      <c r="V773" s="427"/>
      <c r="W773" s="427"/>
      <c r="X773" s="427"/>
      <c r="Y773" s="427"/>
    </row>
    <row r="774" spans="12:25" ht="0" hidden="1" customHeight="1" x14ac:dyDescent="0.3">
      <c r="L774" s="426"/>
      <c r="M774" s="427"/>
      <c r="N774" s="427"/>
      <c r="O774" s="427"/>
      <c r="P774" s="427"/>
      <c r="Q774" s="427"/>
      <c r="R774" s="427"/>
      <c r="S774" s="427"/>
      <c r="T774" s="427"/>
      <c r="U774" s="427"/>
      <c r="V774" s="427"/>
      <c r="W774" s="427"/>
      <c r="X774" s="427"/>
      <c r="Y774" s="427"/>
    </row>
    <row r="775" spans="12:25" ht="0" hidden="1" customHeight="1" x14ac:dyDescent="0.3">
      <c r="L775" s="426"/>
      <c r="M775" s="427"/>
      <c r="N775" s="427"/>
      <c r="O775" s="427"/>
      <c r="P775" s="427"/>
      <c r="Q775" s="427"/>
      <c r="R775" s="427"/>
      <c r="S775" s="427"/>
      <c r="T775" s="427"/>
      <c r="U775" s="427"/>
      <c r="V775" s="427"/>
      <c r="W775" s="427"/>
      <c r="X775" s="427"/>
      <c r="Y775" s="427"/>
    </row>
    <row r="776" spans="12:25" ht="0" hidden="1" customHeight="1" x14ac:dyDescent="0.3">
      <c r="L776" s="426"/>
      <c r="M776" s="427"/>
      <c r="N776" s="427"/>
      <c r="O776" s="427"/>
      <c r="P776" s="427"/>
      <c r="Q776" s="427"/>
      <c r="R776" s="427"/>
      <c r="S776" s="427"/>
      <c r="T776" s="427"/>
      <c r="U776" s="427"/>
      <c r="V776" s="427"/>
      <c r="W776" s="427"/>
      <c r="X776" s="427"/>
      <c r="Y776" s="427"/>
    </row>
    <row r="777" spans="12:25" ht="0" hidden="1" customHeight="1" x14ac:dyDescent="0.3">
      <c r="L777" s="426"/>
      <c r="M777" s="427"/>
      <c r="N777" s="427"/>
      <c r="O777" s="427"/>
      <c r="P777" s="427"/>
      <c r="Q777" s="427"/>
      <c r="R777" s="427"/>
      <c r="S777" s="427"/>
      <c r="T777" s="427"/>
      <c r="U777" s="427"/>
      <c r="V777" s="427"/>
      <c r="W777" s="427"/>
      <c r="X777" s="427"/>
      <c r="Y777" s="427"/>
    </row>
    <row r="778" spans="12:25" ht="0" hidden="1" customHeight="1" x14ac:dyDescent="0.3">
      <c r="L778" s="426"/>
      <c r="M778" s="427"/>
      <c r="N778" s="427"/>
      <c r="O778" s="427"/>
      <c r="P778" s="427"/>
      <c r="Q778" s="427"/>
      <c r="R778" s="427"/>
      <c r="S778" s="427"/>
      <c r="T778" s="427"/>
      <c r="U778" s="427"/>
      <c r="V778" s="427"/>
      <c r="W778" s="427"/>
      <c r="X778" s="427"/>
      <c r="Y778" s="427"/>
    </row>
    <row r="779" spans="12:25" ht="0" hidden="1" customHeight="1" x14ac:dyDescent="0.3">
      <c r="L779" s="426"/>
      <c r="M779" s="427"/>
      <c r="N779" s="427"/>
      <c r="O779" s="427"/>
      <c r="P779" s="427"/>
      <c r="Q779" s="427"/>
      <c r="R779" s="427"/>
      <c r="S779" s="427"/>
      <c r="T779" s="427"/>
      <c r="U779" s="427"/>
      <c r="V779" s="427"/>
      <c r="W779" s="427"/>
      <c r="X779" s="427"/>
      <c r="Y779" s="427"/>
    </row>
    <row r="780" spans="12:25" ht="0" hidden="1" customHeight="1" x14ac:dyDescent="0.3">
      <c r="L780" s="426"/>
      <c r="M780" s="427"/>
      <c r="N780" s="427"/>
      <c r="O780" s="427"/>
      <c r="P780" s="427"/>
      <c r="Q780" s="427"/>
      <c r="R780" s="427"/>
      <c r="S780" s="427"/>
      <c r="T780" s="427"/>
      <c r="U780" s="427"/>
      <c r="V780" s="427"/>
      <c r="W780" s="427"/>
      <c r="X780" s="427"/>
      <c r="Y780" s="427"/>
    </row>
    <row r="781" spans="12:25" ht="0" hidden="1" customHeight="1" x14ac:dyDescent="0.3">
      <c r="L781" s="426"/>
      <c r="M781" s="427"/>
      <c r="N781" s="427"/>
      <c r="O781" s="427"/>
      <c r="P781" s="427"/>
      <c r="Q781" s="427"/>
      <c r="R781" s="427"/>
      <c r="S781" s="427"/>
      <c r="T781" s="427"/>
      <c r="U781" s="427"/>
      <c r="V781" s="427"/>
      <c r="W781" s="427"/>
      <c r="X781" s="427"/>
      <c r="Y781" s="427"/>
    </row>
    <row r="782" spans="12:25" ht="0" hidden="1" customHeight="1" x14ac:dyDescent="0.3">
      <c r="L782" s="426"/>
      <c r="M782" s="427"/>
      <c r="N782" s="427"/>
      <c r="O782" s="427"/>
      <c r="P782" s="427"/>
      <c r="Q782" s="427"/>
      <c r="R782" s="427"/>
      <c r="S782" s="427"/>
      <c r="T782" s="427"/>
      <c r="U782" s="427"/>
      <c r="V782" s="427"/>
      <c r="W782" s="427"/>
      <c r="X782" s="427"/>
      <c r="Y782" s="427"/>
    </row>
    <row r="783" spans="12:25" ht="0" hidden="1" customHeight="1" x14ac:dyDescent="0.3">
      <c r="L783" s="426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2:25" ht="0" hidden="1" customHeight="1" x14ac:dyDescent="0.3">
      <c r="L784" s="426"/>
      <c r="M784" s="427"/>
      <c r="N784" s="427"/>
      <c r="O784" s="427"/>
      <c r="P784" s="427"/>
      <c r="Q784" s="427"/>
      <c r="R784" s="427"/>
      <c r="S784" s="427"/>
      <c r="T784" s="427"/>
      <c r="U784" s="427"/>
      <c r="V784" s="427"/>
      <c r="W784" s="427"/>
      <c r="X784" s="427"/>
      <c r="Y784" s="427"/>
    </row>
    <row r="785" spans="12:25" ht="0" hidden="1" customHeight="1" x14ac:dyDescent="0.3">
      <c r="L785" s="426"/>
      <c r="M785" s="427"/>
      <c r="N785" s="427"/>
      <c r="O785" s="427"/>
      <c r="P785" s="427"/>
      <c r="Q785" s="427"/>
      <c r="R785" s="427"/>
      <c r="S785" s="427"/>
      <c r="T785" s="427"/>
      <c r="U785" s="427"/>
      <c r="V785" s="427"/>
      <c r="W785" s="427"/>
      <c r="X785" s="427"/>
      <c r="Y785" s="427"/>
    </row>
    <row r="786" spans="12:25" ht="0" hidden="1" customHeight="1" x14ac:dyDescent="0.3">
      <c r="L786" s="426"/>
      <c r="M786" s="427"/>
      <c r="N786" s="427"/>
      <c r="O786" s="427"/>
      <c r="P786" s="427"/>
      <c r="Q786" s="427"/>
      <c r="R786" s="427"/>
      <c r="S786" s="427"/>
      <c r="T786" s="427"/>
      <c r="U786" s="427"/>
      <c r="V786" s="427"/>
      <c r="W786" s="427"/>
      <c r="X786" s="427"/>
      <c r="Y786" s="427"/>
    </row>
    <row r="787" spans="12:25" ht="0" hidden="1" customHeight="1" x14ac:dyDescent="0.3">
      <c r="L787" s="426"/>
      <c r="M787" s="427"/>
      <c r="N787" s="427"/>
      <c r="O787" s="427"/>
      <c r="P787" s="427"/>
      <c r="Q787" s="427"/>
      <c r="R787" s="427"/>
      <c r="S787" s="427"/>
      <c r="T787" s="427"/>
      <c r="U787" s="427"/>
      <c r="V787" s="427"/>
      <c r="W787" s="427"/>
      <c r="X787" s="427"/>
      <c r="Y787" s="427"/>
    </row>
    <row r="788" spans="12:25" ht="0" hidden="1" customHeight="1" x14ac:dyDescent="0.3">
      <c r="L788" s="426"/>
      <c r="M788" s="427"/>
      <c r="N788" s="427"/>
      <c r="O788" s="427"/>
      <c r="P788" s="427"/>
      <c r="Q788" s="427"/>
      <c r="R788" s="427"/>
      <c r="S788" s="427"/>
      <c r="T788" s="427"/>
      <c r="U788" s="427"/>
      <c r="V788" s="427"/>
      <c r="W788" s="427"/>
      <c r="X788" s="427"/>
      <c r="Y788" s="427"/>
    </row>
    <row r="789" spans="12:25" ht="0" hidden="1" customHeight="1" x14ac:dyDescent="0.3">
      <c r="L789" s="426"/>
      <c r="M789" s="427"/>
      <c r="N789" s="427"/>
      <c r="O789" s="427"/>
      <c r="P789" s="427"/>
      <c r="Q789" s="427"/>
      <c r="R789" s="427"/>
      <c r="S789" s="427"/>
      <c r="T789" s="427"/>
      <c r="U789" s="427"/>
      <c r="V789" s="427"/>
      <c r="W789" s="427"/>
      <c r="X789" s="427"/>
      <c r="Y789" s="427"/>
    </row>
    <row r="790" spans="12:25" ht="0" hidden="1" customHeight="1" x14ac:dyDescent="0.3">
      <c r="L790" s="426"/>
      <c r="M790" s="427"/>
      <c r="N790" s="427"/>
      <c r="O790" s="427"/>
      <c r="P790" s="427"/>
      <c r="Q790" s="427"/>
      <c r="R790" s="427"/>
      <c r="S790" s="427"/>
      <c r="T790" s="427"/>
      <c r="U790" s="427"/>
      <c r="V790" s="427"/>
      <c r="W790" s="427"/>
      <c r="X790" s="427"/>
      <c r="Y790" s="427"/>
    </row>
    <row r="791" spans="12:25" ht="0" hidden="1" customHeight="1" x14ac:dyDescent="0.3">
      <c r="L791" s="426"/>
      <c r="M791" s="427"/>
      <c r="N791" s="427"/>
      <c r="O791" s="427"/>
      <c r="P791" s="427"/>
      <c r="Q791" s="427"/>
      <c r="R791" s="427"/>
      <c r="S791" s="427"/>
      <c r="T791" s="427"/>
      <c r="U791" s="427"/>
      <c r="V791" s="427"/>
      <c r="W791" s="427"/>
      <c r="X791" s="427"/>
      <c r="Y791" s="427"/>
    </row>
    <row r="792" spans="12:25" ht="0" hidden="1" customHeight="1" x14ac:dyDescent="0.3">
      <c r="L792" s="426"/>
      <c r="M792" s="427"/>
      <c r="N792" s="427"/>
      <c r="O792" s="427"/>
      <c r="P792" s="427"/>
      <c r="Q792" s="427"/>
      <c r="R792" s="427"/>
      <c r="S792" s="427"/>
      <c r="T792" s="427"/>
      <c r="U792" s="427"/>
      <c r="V792" s="427"/>
      <c r="W792" s="427"/>
      <c r="X792" s="427"/>
      <c r="Y792" s="427"/>
    </row>
    <row r="793" spans="12:25" ht="0" hidden="1" customHeight="1" x14ac:dyDescent="0.3">
      <c r="L793" s="426"/>
      <c r="M793" s="427"/>
      <c r="N793" s="427"/>
      <c r="O793" s="427"/>
      <c r="P793" s="427"/>
      <c r="Q793" s="427"/>
      <c r="R793" s="427"/>
      <c r="S793" s="427"/>
      <c r="T793" s="427"/>
      <c r="U793" s="427"/>
      <c r="V793" s="427"/>
      <c r="W793" s="427"/>
      <c r="X793" s="427"/>
      <c r="Y793" s="427"/>
    </row>
    <row r="794" spans="12:25" ht="0" hidden="1" customHeight="1" x14ac:dyDescent="0.3">
      <c r="L794" s="426"/>
      <c r="M794" s="427"/>
      <c r="N794" s="427"/>
      <c r="O794" s="427"/>
      <c r="P794" s="427"/>
      <c r="Q794" s="427"/>
      <c r="R794" s="427"/>
      <c r="S794" s="427"/>
      <c r="T794" s="427"/>
      <c r="U794" s="427"/>
      <c r="V794" s="427"/>
      <c r="W794" s="427"/>
      <c r="X794" s="427"/>
      <c r="Y794" s="427"/>
    </row>
    <row r="795" spans="12:25" ht="0" hidden="1" customHeight="1" x14ac:dyDescent="0.3">
      <c r="L795" s="426"/>
      <c r="M795" s="427"/>
      <c r="N795" s="427"/>
      <c r="O795" s="427"/>
      <c r="P795" s="427"/>
      <c r="Q795" s="427"/>
      <c r="R795" s="427"/>
      <c r="S795" s="427"/>
      <c r="T795" s="427"/>
      <c r="U795" s="427"/>
      <c r="V795" s="427"/>
      <c r="W795" s="427"/>
      <c r="X795" s="427"/>
      <c r="Y795" s="427"/>
    </row>
    <row r="796" spans="12:25" ht="0" hidden="1" customHeight="1" x14ac:dyDescent="0.3">
      <c r="L796" s="426"/>
      <c r="M796" s="427"/>
      <c r="N796" s="427"/>
      <c r="O796" s="427"/>
      <c r="P796" s="427"/>
      <c r="Q796" s="427"/>
      <c r="R796" s="427"/>
      <c r="S796" s="427"/>
      <c r="T796" s="427"/>
      <c r="U796" s="427"/>
      <c r="V796" s="427"/>
      <c r="W796" s="427"/>
      <c r="X796" s="427"/>
      <c r="Y796" s="427"/>
    </row>
    <row r="797" spans="12:25" ht="0" hidden="1" customHeight="1" x14ac:dyDescent="0.3">
      <c r="L797" s="426"/>
      <c r="M797" s="427"/>
      <c r="N797" s="427"/>
      <c r="O797" s="427"/>
      <c r="P797" s="427"/>
      <c r="Q797" s="427"/>
      <c r="R797" s="427"/>
      <c r="S797" s="427"/>
      <c r="T797" s="427"/>
      <c r="U797" s="427"/>
      <c r="V797" s="427"/>
      <c r="W797" s="427"/>
      <c r="X797" s="427"/>
      <c r="Y797" s="427"/>
    </row>
    <row r="798" spans="12:25" ht="0" hidden="1" customHeight="1" x14ac:dyDescent="0.3">
      <c r="L798" s="426"/>
      <c r="M798" s="427"/>
      <c r="N798" s="427"/>
      <c r="O798" s="427"/>
      <c r="P798" s="427"/>
      <c r="Q798" s="427"/>
      <c r="R798" s="427"/>
      <c r="S798" s="427"/>
      <c r="T798" s="427"/>
      <c r="U798" s="427"/>
      <c r="V798" s="427"/>
      <c r="W798" s="427"/>
      <c r="X798" s="427"/>
      <c r="Y798" s="427"/>
    </row>
    <row r="799" spans="12:25" ht="0" hidden="1" customHeight="1" x14ac:dyDescent="0.3">
      <c r="L799" s="426"/>
      <c r="M799" s="427"/>
      <c r="N799" s="427"/>
      <c r="O799" s="427"/>
      <c r="P799" s="427"/>
      <c r="Q799" s="427"/>
      <c r="R799" s="427"/>
      <c r="S799" s="427"/>
      <c r="T799" s="427"/>
      <c r="U799" s="427"/>
      <c r="V799" s="427"/>
      <c r="W799" s="427"/>
      <c r="X799" s="427"/>
      <c r="Y799" s="427"/>
    </row>
    <row r="800" spans="12:25" ht="0" hidden="1" customHeight="1" x14ac:dyDescent="0.3">
      <c r="L800" s="426"/>
      <c r="M800" s="427"/>
      <c r="N800" s="427"/>
      <c r="O800" s="427"/>
      <c r="P800" s="427"/>
      <c r="Q800" s="427"/>
      <c r="R800" s="427"/>
      <c r="S800" s="427"/>
      <c r="T800" s="427"/>
      <c r="U800" s="427"/>
      <c r="V800" s="427"/>
      <c r="W800" s="427"/>
      <c r="X800" s="427"/>
      <c r="Y800" s="427"/>
    </row>
    <row r="801" spans="12:25" ht="0" hidden="1" customHeight="1" x14ac:dyDescent="0.3">
      <c r="L801" s="426"/>
      <c r="M801" s="427"/>
      <c r="N801" s="427"/>
      <c r="O801" s="427"/>
      <c r="P801" s="427"/>
      <c r="Q801" s="427"/>
      <c r="R801" s="427"/>
      <c r="S801" s="427"/>
      <c r="T801" s="427"/>
      <c r="U801" s="427"/>
      <c r="V801" s="427"/>
      <c r="W801" s="427"/>
      <c r="X801" s="427"/>
      <c r="Y801" s="427"/>
    </row>
    <row r="802" spans="12:25" ht="0" hidden="1" customHeight="1" x14ac:dyDescent="0.3">
      <c r="L802" s="426"/>
      <c r="M802" s="427"/>
      <c r="N802" s="427"/>
      <c r="O802" s="427"/>
      <c r="P802" s="427"/>
      <c r="Q802" s="427"/>
      <c r="R802" s="427"/>
      <c r="S802" s="427"/>
      <c r="T802" s="427"/>
      <c r="U802" s="427"/>
      <c r="V802" s="427"/>
      <c r="W802" s="427"/>
      <c r="X802" s="427"/>
      <c r="Y802" s="427"/>
    </row>
    <row r="803" spans="12:25" ht="0" hidden="1" customHeight="1" x14ac:dyDescent="0.3">
      <c r="L803" s="426"/>
      <c r="M803" s="427"/>
      <c r="N803" s="427"/>
      <c r="O803" s="427"/>
      <c r="P803" s="427"/>
      <c r="Q803" s="427"/>
      <c r="R803" s="427"/>
      <c r="S803" s="427"/>
      <c r="T803" s="427"/>
      <c r="U803" s="427"/>
      <c r="V803" s="427"/>
      <c r="W803" s="427"/>
      <c r="X803" s="427"/>
      <c r="Y803" s="427"/>
    </row>
    <row r="804" spans="12:25" ht="0" hidden="1" customHeight="1" x14ac:dyDescent="0.3">
      <c r="L804" s="426"/>
      <c r="M804" s="427"/>
      <c r="N804" s="427"/>
      <c r="O804" s="427"/>
      <c r="P804" s="427"/>
      <c r="Q804" s="427"/>
      <c r="R804" s="427"/>
      <c r="S804" s="427"/>
      <c r="T804" s="427"/>
      <c r="U804" s="427"/>
      <c r="V804" s="427"/>
      <c r="W804" s="427"/>
      <c r="X804" s="427"/>
      <c r="Y804" s="427"/>
    </row>
    <row r="805" spans="12:25" ht="0" hidden="1" customHeight="1" x14ac:dyDescent="0.3">
      <c r="L805" s="426"/>
      <c r="M805" s="427"/>
      <c r="N805" s="427"/>
      <c r="O805" s="427"/>
      <c r="P805" s="427"/>
      <c r="Q805" s="427"/>
      <c r="R805" s="427"/>
      <c r="S805" s="427"/>
      <c r="T805" s="427"/>
      <c r="U805" s="427"/>
      <c r="V805" s="427"/>
      <c r="W805" s="427"/>
      <c r="X805" s="427"/>
      <c r="Y805" s="427"/>
    </row>
    <row r="806" spans="12:25" ht="0" hidden="1" customHeight="1" x14ac:dyDescent="0.3">
      <c r="L806" s="426"/>
      <c r="M806" s="427"/>
      <c r="N806" s="427"/>
      <c r="O806" s="427"/>
      <c r="P806" s="427"/>
      <c r="Q806" s="427"/>
      <c r="R806" s="427"/>
      <c r="S806" s="427"/>
      <c r="T806" s="427"/>
      <c r="U806" s="427"/>
      <c r="V806" s="427"/>
      <c r="W806" s="427"/>
      <c r="X806" s="427"/>
      <c r="Y806" s="427"/>
    </row>
    <row r="807" spans="12:25" ht="0" hidden="1" customHeight="1" x14ac:dyDescent="0.3">
      <c r="L807" s="426"/>
      <c r="M807" s="427"/>
      <c r="N807" s="427"/>
      <c r="O807" s="427"/>
      <c r="P807" s="427"/>
      <c r="Q807" s="427"/>
      <c r="R807" s="427"/>
      <c r="S807" s="427"/>
      <c r="T807" s="427"/>
      <c r="U807" s="427"/>
      <c r="V807" s="427"/>
      <c r="W807" s="427"/>
      <c r="X807" s="427"/>
      <c r="Y807" s="427"/>
    </row>
    <row r="808" spans="12:25" ht="0" hidden="1" customHeight="1" x14ac:dyDescent="0.3">
      <c r="L808" s="426"/>
      <c r="M808" s="427"/>
      <c r="N808" s="427"/>
      <c r="O808" s="427"/>
      <c r="P808" s="427"/>
      <c r="Q808" s="427"/>
      <c r="R808" s="427"/>
      <c r="S808" s="427"/>
      <c r="T808" s="427"/>
      <c r="U808" s="427"/>
      <c r="V808" s="427"/>
      <c r="W808" s="427"/>
      <c r="X808" s="427"/>
      <c r="Y808" s="427"/>
    </row>
    <row r="809" spans="12:25" ht="0" hidden="1" customHeight="1" x14ac:dyDescent="0.3">
      <c r="L809" s="426"/>
      <c r="M809" s="427"/>
      <c r="N809" s="427"/>
      <c r="O809" s="427"/>
      <c r="P809" s="427"/>
      <c r="Q809" s="427"/>
      <c r="R809" s="427"/>
      <c r="S809" s="427"/>
      <c r="T809" s="427"/>
      <c r="U809" s="427"/>
      <c r="V809" s="427"/>
      <c r="W809" s="427"/>
      <c r="X809" s="427"/>
      <c r="Y809" s="427"/>
    </row>
    <row r="810" spans="12:25" ht="0" hidden="1" customHeight="1" x14ac:dyDescent="0.3">
      <c r="L810" s="426"/>
      <c r="M810" s="427"/>
      <c r="N810" s="427"/>
      <c r="O810" s="427"/>
      <c r="P810" s="427"/>
      <c r="Q810" s="427"/>
      <c r="R810" s="427"/>
      <c r="S810" s="427"/>
      <c r="T810" s="427"/>
      <c r="U810" s="427"/>
      <c r="V810" s="427"/>
      <c r="W810" s="427"/>
      <c r="X810" s="427"/>
      <c r="Y810" s="427"/>
    </row>
    <row r="811" spans="12:25" ht="0" hidden="1" customHeight="1" x14ac:dyDescent="0.3">
      <c r="L811" s="426"/>
      <c r="M811" s="427"/>
      <c r="N811" s="427"/>
      <c r="O811" s="427"/>
      <c r="P811" s="427"/>
      <c r="Q811" s="427"/>
      <c r="R811" s="427"/>
      <c r="S811" s="427"/>
      <c r="T811" s="427"/>
      <c r="U811" s="427"/>
      <c r="V811" s="427"/>
      <c r="W811" s="427"/>
      <c r="X811" s="427"/>
      <c r="Y811" s="427"/>
    </row>
    <row r="812" spans="12:25" ht="0" hidden="1" customHeight="1" x14ac:dyDescent="0.3">
      <c r="L812" s="426"/>
      <c r="M812" s="427"/>
      <c r="N812" s="427"/>
      <c r="O812" s="427"/>
      <c r="P812" s="427"/>
      <c r="Q812" s="427"/>
      <c r="R812" s="427"/>
      <c r="S812" s="427"/>
      <c r="T812" s="427"/>
      <c r="U812" s="427"/>
      <c r="V812" s="427"/>
      <c r="W812" s="427"/>
      <c r="X812" s="427"/>
      <c r="Y812" s="427"/>
    </row>
    <row r="813" spans="12:25" ht="0" hidden="1" customHeight="1" x14ac:dyDescent="0.3">
      <c r="L813" s="426"/>
      <c r="M813" s="427"/>
      <c r="N813" s="427"/>
      <c r="O813" s="427"/>
      <c r="P813" s="427"/>
      <c r="Q813" s="427"/>
      <c r="R813" s="427"/>
      <c r="S813" s="427"/>
      <c r="T813" s="427"/>
      <c r="U813" s="427"/>
      <c r="V813" s="427"/>
      <c r="W813" s="427"/>
      <c r="X813" s="427"/>
      <c r="Y813" s="427"/>
    </row>
    <row r="814" spans="12:25" ht="0" hidden="1" customHeight="1" x14ac:dyDescent="0.3">
      <c r="L814" s="426"/>
      <c r="M814" s="427"/>
      <c r="N814" s="427"/>
      <c r="O814" s="427"/>
      <c r="P814" s="427"/>
      <c r="Q814" s="427"/>
      <c r="R814" s="427"/>
      <c r="S814" s="427"/>
      <c r="T814" s="427"/>
      <c r="U814" s="427"/>
      <c r="V814" s="427"/>
      <c r="W814" s="427"/>
      <c r="X814" s="427"/>
      <c r="Y814" s="427"/>
    </row>
    <row r="815" spans="12:25" ht="0" hidden="1" customHeight="1" x14ac:dyDescent="0.3">
      <c r="L815" s="426"/>
      <c r="M815" s="427"/>
      <c r="N815" s="427"/>
      <c r="O815" s="427"/>
      <c r="P815" s="427"/>
      <c r="Q815" s="427"/>
      <c r="R815" s="427"/>
      <c r="S815" s="427"/>
      <c r="T815" s="427"/>
      <c r="U815" s="427"/>
      <c r="V815" s="427"/>
      <c r="W815" s="427"/>
      <c r="X815" s="427"/>
      <c r="Y815" s="427"/>
    </row>
    <row r="816" spans="12:25" ht="0" hidden="1" customHeight="1" x14ac:dyDescent="0.3">
      <c r="L816" s="426"/>
      <c r="M816" s="427"/>
      <c r="N816" s="427"/>
      <c r="O816" s="427"/>
      <c r="P816" s="427"/>
      <c r="Q816" s="427"/>
      <c r="R816" s="427"/>
      <c r="S816" s="427"/>
      <c r="T816" s="427"/>
      <c r="U816" s="427"/>
      <c r="V816" s="427"/>
      <c r="W816" s="427"/>
      <c r="X816" s="427"/>
      <c r="Y816" s="427"/>
    </row>
    <row r="817" spans="12:25" ht="0" hidden="1" customHeight="1" x14ac:dyDescent="0.3">
      <c r="L817" s="426"/>
      <c r="M817" s="427"/>
      <c r="N817" s="427"/>
      <c r="O817" s="427"/>
      <c r="P817" s="427"/>
      <c r="Q817" s="427"/>
      <c r="R817" s="427"/>
      <c r="S817" s="427"/>
      <c r="T817" s="427"/>
      <c r="U817" s="427"/>
      <c r="V817" s="427"/>
      <c r="W817" s="427"/>
      <c r="X817" s="427"/>
      <c r="Y817" s="427"/>
    </row>
    <row r="818" spans="12:25" ht="0" hidden="1" customHeight="1" x14ac:dyDescent="0.3">
      <c r="L818" s="426"/>
      <c r="M818" s="427"/>
      <c r="N818" s="427"/>
      <c r="O818" s="427"/>
      <c r="P818" s="427"/>
      <c r="Q818" s="427"/>
      <c r="R818" s="427"/>
      <c r="S818" s="427"/>
      <c r="T818" s="427"/>
      <c r="U818" s="427"/>
      <c r="V818" s="427"/>
      <c r="W818" s="427"/>
      <c r="X818" s="427"/>
      <c r="Y818" s="427"/>
    </row>
    <row r="819" spans="12:25" ht="0" hidden="1" customHeight="1" x14ac:dyDescent="0.3">
      <c r="L819" s="426"/>
      <c r="M819" s="427"/>
      <c r="N819" s="427"/>
      <c r="O819" s="427"/>
      <c r="P819" s="427"/>
      <c r="Q819" s="427"/>
      <c r="R819" s="427"/>
      <c r="S819" s="427"/>
      <c r="T819" s="427"/>
      <c r="U819" s="427"/>
      <c r="V819" s="427"/>
      <c r="W819" s="427"/>
      <c r="X819" s="427"/>
      <c r="Y819" s="427"/>
    </row>
    <row r="820" spans="12:25" ht="0" hidden="1" customHeight="1" x14ac:dyDescent="0.3">
      <c r="L820" s="426"/>
      <c r="M820" s="427"/>
      <c r="N820" s="427"/>
      <c r="O820" s="427"/>
      <c r="P820" s="427"/>
      <c r="Q820" s="427"/>
      <c r="R820" s="427"/>
      <c r="S820" s="427"/>
      <c r="T820" s="427"/>
      <c r="U820" s="427"/>
      <c r="V820" s="427"/>
      <c r="W820" s="427"/>
      <c r="X820" s="427"/>
      <c r="Y820" s="427"/>
    </row>
    <row r="821" spans="12:25" ht="0" hidden="1" customHeight="1" x14ac:dyDescent="0.3">
      <c r="L821" s="426"/>
      <c r="M821" s="427"/>
      <c r="N821" s="427"/>
      <c r="O821" s="427"/>
      <c r="P821" s="427"/>
      <c r="Q821" s="427"/>
      <c r="R821" s="427"/>
      <c r="S821" s="427"/>
      <c r="T821" s="427"/>
      <c r="U821" s="427"/>
      <c r="V821" s="427"/>
      <c r="W821" s="427"/>
      <c r="X821" s="427"/>
      <c r="Y821" s="427"/>
    </row>
    <row r="822" spans="12:25" ht="0" hidden="1" customHeight="1" x14ac:dyDescent="0.3">
      <c r="L822" s="426"/>
      <c r="M822" s="427"/>
      <c r="N822" s="427"/>
      <c r="O822" s="427"/>
      <c r="P822" s="427"/>
      <c r="Q822" s="427"/>
      <c r="R822" s="427"/>
      <c r="S822" s="427"/>
      <c r="T822" s="427"/>
      <c r="U822" s="427"/>
      <c r="V822" s="427"/>
      <c r="W822" s="427"/>
      <c r="X822" s="427"/>
      <c r="Y822" s="427"/>
    </row>
    <row r="823" spans="12:25" ht="0" hidden="1" customHeight="1" x14ac:dyDescent="0.3">
      <c r="L823" s="426"/>
      <c r="M823" s="427"/>
      <c r="N823" s="427"/>
      <c r="O823" s="427"/>
      <c r="P823" s="427"/>
      <c r="Q823" s="427"/>
      <c r="R823" s="427"/>
      <c r="S823" s="427"/>
      <c r="T823" s="427"/>
      <c r="U823" s="427"/>
      <c r="V823" s="427"/>
      <c r="W823" s="427"/>
      <c r="X823" s="427"/>
      <c r="Y823" s="427"/>
    </row>
    <row r="824" spans="12:25" ht="0" hidden="1" customHeight="1" x14ac:dyDescent="0.3">
      <c r="L824" s="426"/>
      <c r="M824" s="427"/>
      <c r="N824" s="427"/>
      <c r="O824" s="427"/>
      <c r="P824" s="427"/>
      <c r="Q824" s="427"/>
      <c r="R824" s="427"/>
      <c r="S824" s="427"/>
      <c r="T824" s="427"/>
      <c r="U824" s="427"/>
      <c r="V824" s="427"/>
      <c r="W824" s="427"/>
      <c r="X824" s="427"/>
      <c r="Y824" s="427"/>
    </row>
    <row r="825" spans="12:25" ht="0" hidden="1" customHeight="1" x14ac:dyDescent="0.3">
      <c r="L825" s="426"/>
      <c r="M825" s="427"/>
      <c r="N825" s="427"/>
      <c r="O825" s="427"/>
      <c r="P825" s="427"/>
      <c r="Q825" s="427"/>
      <c r="R825" s="427"/>
      <c r="S825" s="427"/>
      <c r="T825" s="427"/>
      <c r="U825" s="427"/>
      <c r="V825" s="427"/>
      <c r="W825" s="427"/>
      <c r="X825" s="427"/>
      <c r="Y825" s="427"/>
    </row>
    <row r="826" spans="12:25" ht="0" hidden="1" customHeight="1" x14ac:dyDescent="0.3">
      <c r="L826" s="426"/>
      <c r="M826" s="427"/>
      <c r="N826" s="427"/>
      <c r="O826" s="427"/>
      <c r="P826" s="427"/>
      <c r="Q826" s="427"/>
      <c r="R826" s="427"/>
      <c r="S826" s="427"/>
      <c r="T826" s="427"/>
      <c r="U826" s="427"/>
      <c r="V826" s="427"/>
      <c r="W826" s="427"/>
      <c r="X826" s="427"/>
      <c r="Y826" s="427"/>
    </row>
    <row r="827" spans="12:25" ht="0" hidden="1" customHeight="1" x14ac:dyDescent="0.3">
      <c r="L827" s="426"/>
      <c r="M827" s="427"/>
      <c r="N827" s="427"/>
      <c r="O827" s="427"/>
      <c r="P827" s="427"/>
      <c r="Q827" s="427"/>
      <c r="R827" s="427"/>
      <c r="S827" s="427"/>
      <c r="T827" s="427"/>
      <c r="U827" s="427"/>
      <c r="V827" s="427"/>
      <c r="W827" s="427"/>
      <c r="X827" s="427"/>
      <c r="Y827" s="427"/>
    </row>
    <row r="828" spans="12:25" ht="0" hidden="1" customHeight="1" x14ac:dyDescent="0.3">
      <c r="L828" s="426"/>
      <c r="M828" s="427"/>
      <c r="N828" s="427"/>
      <c r="O828" s="427"/>
      <c r="P828" s="427"/>
      <c r="Q828" s="427"/>
      <c r="R828" s="427"/>
      <c r="S828" s="427"/>
      <c r="T828" s="427"/>
      <c r="U828" s="427"/>
      <c r="V828" s="427"/>
      <c r="W828" s="427"/>
      <c r="X828" s="427"/>
      <c r="Y828" s="427"/>
    </row>
    <row r="829" spans="12:25" ht="0" hidden="1" customHeight="1" x14ac:dyDescent="0.3">
      <c r="L829" s="426"/>
      <c r="M829" s="427"/>
      <c r="N829" s="427"/>
      <c r="O829" s="427"/>
      <c r="P829" s="427"/>
      <c r="Q829" s="427"/>
      <c r="R829" s="427"/>
      <c r="S829" s="427"/>
      <c r="T829" s="427"/>
      <c r="U829" s="427"/>
      <c r="V829" s="427"/>
      <c r="W829" s="427"/>
      <c r="X829" s="427"/>
      <c r="Y829" s="427"/>
    </row>
    <row r="830" spans="12:25" ht="0" hidden="1" customHeight="1" x14ac:dyDescent="0.3">
      <c r="L830" s="426"/>
      <c r="M830" s="427"/>
      <c r="N830" s="427"/>
      <c r="O830" s="427"/>
      <c r="P830" s="427"/>
      <c r="Q830" s="427"/>
      <c r="R830" s="427"/>
      <c r="S830" s="427"/>
      <c r="T830" s="427"/>
      <c r="U830" s="427"/>
      <c r="V830" s="427"/>
      <c r="W830" s="427"/>
      <c r="X830" s="427"/>
      <c r="Y830" s="427"/>
    </row>
    <row r="831" spans="12:25" ht="0" hidden="1" customHeight="1" x14ac:dyDescent="0.3">
      <c r="L831" s="426"/>
      <c r="M831" s="427"/>
      <c r="N831" s="427"/>
      <c r="O831" s="427"/>
      <c r="P831" s="427"/>
      <c r="Q831" s="427"/>
      <c r="R831" s="427"/>
      <c r="S831" s="427"/>
      <c r="T831" s="427"/>
      <c r="U831" s="427"/>
      <c r="V831" s="427"/>
      <c r="W831" s="427"/>
      <c r="X831" s="427"/>
      <c r="Y831" s="427"/>
    </row>
    <row r="832" spans="12:25" ht="0" hidden="1" customHeight="1" x14ac:dyDescent="0.3">
      <c r="L832" s="426"/>
      <c r="M832" s="427"/>
      <c r="N832" s="427"/>
      <c r="O832" s="427"/>
      <c r="P832" s="427"/>
      <c r="Q832" s="427"/>
      <c r="R832" s="427"/>
      <c r="S832" s="427"/>
      <c r="T832" s="427"/>
      <c r="U832" s="427"/>
      <c r="V832" s="427"/>
      <c r="W832" s="427"/>
      <c r="X832" s="427"/>
      <c r="Y832" s="427"/>
    </row>
    <row r="833" spans="12:25" ht="0" hidden="1" customHeight="1" x14ac:dyDescent="0.3">
      <c r="L833" s="426"/>
      <c r="M833" s="427"/>
      <c r="N833" s="427"/>
      <c r="O833" s="427"/>
      <c r="P833" s="427"/>
      <c r="Q833" s="427"/>
      <c r="R833" s="427"/>
      <c r="S833" s="427"/>
      <c r="T833" s="427"/>
      <c r="U833" s="427"/>
      <c r="V833" s="427"/>
      <c r="W833" s="427"/>
      <c r="X833" s="427"/>
      <c r="Y833" s="427"/>
    </row>
    <row r="834" spans="12:25" ht="0" hidden="1" customHeight="1" x14ac:dyDescent="0.3">
      <c r="L834" s="426"/>
      <c r="M834" s="427"/>
      <c r="N834" s="427"/>
      <c r="O834" s="427"/>
      <c r="P834" s="427"/>
      <c r="Q834" s="427"/>
      <c r="R834" s="427"/>
      <c r="S834" s="427"/>
      <c r="T834" s="427"/>
      <c r="U834" s="427"/>
      <c r="V834" s="427"/>
      <c r="W834" s="427"/>
      <c r="X834" s="427"/>
      <c r="Y834" s="427"/>
    </row>
    <row r="835" spans="12:25" ht="0" hidden="1" customHeight="1" x14ac:dyDescent="0.3">
      <c r="L835" s="426"/>
      <c r="M835" s="427"/>
      <c r="N835" s="427"/>
      <c r="O835" s="427"/>
      <c r="P835" s="427"/>
      <c r="Q835" s="427"/>
      <c r="R835" s="427"/>
      <c r="S835" s="427"/>
      <c r="T835" s="427"/>
      <c r="U835" s="427"/>
      <c r="V835" s="427"/>
      <c r="W835" s="427"/>
      <c r="X835" s="427"/>
      <c r="Y835" s="427"/>
    </row>
    <row r="836" spans="12:25" ht="0" hidden="1" customHeight="1" x14ac:dyDescent="0.3">
      <c r="L836" s="426"/>
      <c r="M836" s="427"/>
      <c r="N836" s="427"/>
      <c r="O836" s="427"/>
      <c r="P836" s="427"/>
      <c r="Q836" s="427"/>
      <c r="R836" s="427"/>
      <c r="S836" s="427"/>
      <c r="T836" s="427"/>
      <c r="U836" s="427"/>
      <c r="V836" s="427"/>
      <c r="W836" s="427"/>
      <c r="X836" s="427"/>
      <c r="Y836" s="427"/>
    </row>
    <row r="837" spans="12:25" ht="0" hidden="1" customHeight="1" x14ac:dyDescent="0.3">
      <c r="L837" s="426"/>
      <c r="M837" s="427"/>
      <c r="N837" s="427"/>
      <c r="O837" s="427"/>
      <c r="P837" s="427"/>
      <c r="Q837" s="427"/>
      <c r="R837" s="427"/>
      <c r="S837" s="427"/>
      <c r="T837" s="427"/>
      <c r="U837" s="427"/>
      <c r="V837" s="427"/>
      <c r="W837" s="427"/>
      <c r="X837" s="427"/>
      <c r="Y837" s="427"/>
    </row>
    <row r="838" spans="12:25" ht="0" hidden="1" customHeight="1" x14ac:dyDescent="0.3">
      <c r="L838" s="426"/>
      <c r="M838" s="427"/>
      <c r="N838" s="427"/>
      <c r="O838" s="427"/>
      <c r="P838" s="427"/>
      <c r="Q838" s="427"/>
      <c r="R838" s="427"/>
      <c r="S838" s="427"/>
      <c r="T838" s="427"/>
      <c r="U838" s="427"/>
      <c r="V838" s="427"/>
      <c r="W838" s="427"/>
      <c r="X838" s="427"/>
      <c r="Y838" s="427"/>
    </row>
    <row r="839" spans="12:25" ht="0" hidden="1" customHeight="1" x14ac:dyDescent="0.3">
      <c r="L839" s="426"/>
      <c r="M839" s="427"/>
      <c r="N839" s="427"/>
      <c r="O839" s="427"/>
      <c r="P839" s="427"/>
      <c r="Q839" s="427"/>
      <c r="R839" s="427"/>
      <c r="S839" s="427"/>
      <c r="T839" s="427"/>
      <c r="U839" s="427"/>
      <c r="V839" s="427"/>
      <c r="W839" s="427"/>
      <c r="X839" s="427"/>
      <c r="Y839" s="427"/>
    </row>
    <row r="840" spans="12:25" ht="0" hidden="1" customHeight="1" x14ac:dyDescent="0.3">
      <c r="L840" s="426"/>
      <c r="M840" s="427"/>
      <c r="N840" s="427"/>
      <c r="O840" s="427"/>
      <c r="P840" s="427"/>
      <c r="Q840" s="427"/>
      <c r="R840" s="427"/>
      <c r="S840" s="427"/>
      <c r="T840" s="427"/>
      <c r="U840" s="427"/>
      <c r="V840" s="427"/>
      <c r="W840" s="427"/>
      <c r="X840" s="427"/>
      <c r="Y840" s="427"/>
    </row>
    <row r="841" spans="12:25" ht="0" hidden="1" customHeight="1" x14ac:dyDescent="0.3">
      <c r="L841" s="426"/>
      <c r="M841" s="427"/>
      <c r="N841" s="427"/>
      <c r="O841" s="427"/>
      <c r="P841" s="427"/>
      <c r="Q841" s="427"/>
      <c r="R841" s="427"/>
      <c r="S841" s="427"/>
      <c r="T841" s="427"/>
      <c r="U841" s="427"/>
      <c r="V841" s="427"/>
      <c r="W841" s="427"/>
      <c r="X841" s="427"/>
      <c r="Y841" s="427"/>
    </row>
    <row r="842" spans="12:25" ht="0" hidden="1" customHeight="1" x14ac:dyDescent="0.3">
      <c r="L842" s="426"/>
      <c r="M842" s="427"/>
      <c r="N842" s="427"/>
      <c r="O842" s="427"/>
      <c r="P842" s="427"/>
      <c r="Q842" s="427"/>
      <c r="R842" s="427"/>
      <c r="S842" s="427"/>
      <c r="T842" s="427"/>
      <c r="U842" s="427"/>
      <c r="V842" s="427"/>
      <c r="W842" s="427"/>
      <c r="X842" s="427"/>
      <c r="Y842" s="427"/>
    </row>
    <row r="843" spans="12:25" ht="0" hidden="1" customHeight="1" x14ac:dyDescent="0.3">
      <c r="L843" s="426"/>
      <c r="M843" s="427"/>
      <c r="N843" s="427"/>
      <c r="O843" s="427"/>
      <c r="P843" s="427"/>
      <c r="Q843" s="427"/>
      <c r="R843" s="427"/>
      <c r="S843" s="427"/>
      <c r="T843" s="427"/>
      <c r="U843" s="427"/>
      <c r="V843" s="427"/>
      <c r="W843" s="427"/>
      <c r="X843" s="427"/>
      <c r="Y843" s="427"/>
    </row>
    <row r="844" spans="12:25" ht="0" hidden="1" customHeight="1" x14ac:dyDescent="0.3">
      <c r="L844" s="426"/>
      <c r="M844" s="427"/>
      <c r="N844" s="427"/>
      <c r="O844" s="427"/>
      <c r="P844" s="427"/>
      <c r="Q844" s="427"/>
      <c r="R844" s="427"/>
      <c r="S844" s="427"/>
      <c r="T844" s="427"/>
      <c r="U844" s="427"/>
      <c r="V844" s="427"/>
      <c r="W844" s="427"/>
      <c r="X844" s="427"/>
      <c r="Y844" s="427"/>
    </row>
    <row r="845" spans="12:25" ht="0" hidden="1" customHeight="1" x14ac:dyDescent="0.3">
      <c r="L845" s="426"/>
      <c r="M845" s="427"/>
      <c r="N845" s="427"/>
      <c r="O845" s="427"/>
      <c r="P845" s="427"/>
      <c r="Q845" s="427"/>
      <c r="R845" s="427"/>
      <c r="S845" s="427"/>
      <c r="T845" s="427"/>
      <c r="U845" s="427"/>
      <c r="V845" s="427"/>
      <c r="W845" s="427"/>
      <c r="X845" s="427"/>
      <c r="Y845" s="427"/>
    </row>
    <row r="846" spans="12:25" ht="0" hidden="1" customHeight="1" x14ac:dyDescent="0.3">
      <c r="L846" s="426"/>
      <c r="M846" s="427"/>
      <c r="N846" s="427"/>
      <c r="O846" s="427"/>
      <c r="P846" s="427"/>
      <c r="Q846" s="427"/>
      <c r="R846" s="427"/>
      <c r="S846" s="427"/>
      <c r="T846" s="427"/>
      <c r="U846" s="427"/>
      <c r="V846" s="427"/>
      <c r="W846" s="427"/>
      <c r="X846" s="427"/>
      <c r="Y846" s="427"/>
    </row>
    <row r="847" spans="12:25" ht="0" hidden="1" customHeight="1" x14ac:dyDescent="0.3">
      <c r="L847" s="426"/>
      <c r="M847" s="427"/>
      <c r="N847" s="427"/>
      <c r="O847" s="427"/>
      <c r="P847" s="427"/>
      <c r="Q847" s="427"/>
      <c r="R847" s="427"/>
      <c r="S847" s="427"/>
      <c r="T847" s="427"/>
      <c r="U847" s="427"/>
      <c r="V847" s="427"/>
      <c r="W847" s="427"/>
      <c r="X847" s="427"/>
      <c r="Y847" s="427"/>
    </row>
    <row r="848" spans="12:25" ht="0" hidden="1" customHeight="1" x14ac:dyDescent="0.3">
      <c r="L848" s="426"/>
      <c r="M848" s="427"/>
      <c r="N848" s="427"/>
      <c r="O848" s="427"/>
      <c r="P848" s="427"/>
      <c r="Q848" s="427"/>
      <c r="R848" s="427"/>
      <c r="S848" s="427"/>
      <c r="T848" s="427"/>
      <c r="U848" s="427"/>
      <c r="V848" s="427"/>
      <c r="W848" s="427"/>
      <c r="X848" s="427"/>
      <c r="Y848" s="427"/>
    </row>
    <row r="849" spans="12:25" ht="0" hidden="1" customHeight="1" x14ac:dyDescent="0.3">
      <c r="L849" s="426"/>
      <c r="M849" s="427"/>
      <c r="N849" s="427"/>
      <c r="O849" s="427"/>
      <c r="P849" s="427"/>
      <c r="Q849" s="427"/>
      <c r="R849" s="427"/>
      <c r="S849" s="427"/>
      <c r="T849" s="427"/>
      <c r="U849" s="427"/>
      <c r="V849" s="427"/>
      <c r="W849" s="427"/>
      <c r="X849" s="427"/>
      <c r="Y849" s="427"/>
    </row>
    <row r="850" spans="12:25" ht="0" hidden="1" customHeight="1" x14ac:dyDescent="0.3">
      <c r="L850" s="426"/>
      <c r="M850" s="427"/>
      <c r="N850" s="427"/>
      <c r="O850" s="427"/>
      <c r="P850" s="427"/>
      <c r="Q850" s="427"/>
      <c r="R850" s="427"/>
      <c r="S850" s="427"/>
      <c r="T850" s="427"/>
      <c r="U850" s="427"/>
      <c r="V850" s="427"/>
      <c r="W850" s="427"/>
      <c r="X850" s="427"/>
      <c r="Y850" s="427"/>
    </row>
    <row r="851" spans="12:25" ht="0" hidden="1" customHeight="1" x14ac:dyDescent="0.3">
      <c r="L851" s="426"/>
      <c r="M851" s="427"/>
      <c r="N851" s="427"/>
      <c r="O851" s="427"/>
      <c r="P851" s="427"/>
      <c r="Q851" s="427"/>
      <c r="R851" s="427"/>
      <c r="S851" s="427"/>
      <c r="T851" s="427"/>
      <c r="U851" s="427"/>
      <c r="V851" s="427"/>
      <c r="W851" s="427"/>
      <c r="X851" s="427"/>
      <c r="Y851" s="427"/>
    </row>
    <row r="852" spans="12:25" ht="0" hidden="1" customHeight="1" x14ac:dyDescent="0.3">
      <c r="L852" s="426"/>
      <c r="M852" s="427"/>
      <c r="N852" s="427"/>
      <c r="O852" s="427"/>
      <c r="P852" s="427"/>
      <c r="Q852" s="427"/>
      <c r="R852" s="427"/>
      <c r="S852" s="427"/>
      <c r="T852" s="427"/>
      <c r="U852" s="427"/>
      <c r="V852" s="427"/>
      <c r="W852" s="427"/>
      <c r="X852" s="427"/>
      <c r="Y852" s="427"/>
    </row>
    <row r="853" spans="12:25" ht="0" hidden="1" customHeight="1" x14ac:dyDescent="0.3">
      <c r="L853" s="426"/>
      <c r="M853" s="427"/>
      <c r="N853" s="427"/>
      <c r="O853" s="427"/>
      <c r="P853" s="427"/>
      <c r="Q853" s="427"/>
      <c r="R853" s="427"/>
      <c r="S853" s="427"/>
      <c r="T853" s="427"/>
      <c r="U853" s="427"/>
      <c r="V853" s="427"/>
      <c r="W853" s="427"/>
      <c r="X853" s="427"/>
      <c r="Y853" s="427"/>
    </row>
    <row r="854" spans="12:25" ht="0" hidden="1" customHeight="1" x14ac:dyDescent="0.3">
      <c r="L854" s="426"/>
      <c r="M854" s="427"/>
      <c r="N854" s="427"/>
      <c r="O854" s="427"/>
      <c r="P854" s="427"/>
      <c r="Q854" s="427"/>
      <c r="R854" s="427"/>
      <c r="S854" s="427"/>
      <c r="T854" s="427"/>
      <c r="U854" s="427"/>
      <c r="V854" s="427"/>
      <c r="W854" s="427"/>
      <c r="X854" s="427"/>
      <c r="Y854" s="427"/>
    </row>
    <row r="855" spans="12:25" ht="0" hidden="1" customHeight="1" x14ac:dyDescent="0.3">
      <c r="L855" s="426"/>
      <c r="M855" s="427"/>
      <c r="N855" s="427"/>
      <c r="O855" s="427"/>
      <c r="P855" s="427"/>
      <c r="Q855" s="427"/>
      <c r="R855" s="427"/>
      <c r="S855" s="427"/>
      <c r="T855" s="427"/>
      <c r="U855" s="427"/>
      <c r="V855" s="427"/>
      <c r="W855" s="427"/>
      <c r="X855" s="427"/>
      <c r="Y855" s="427"/>
    </row>
    <row r="856" spans="12:25" ht="0" hidden="1" customHeight="1" x14ac:dyDescent="0.3">
      <c r="L856" s="426"/>
      <c r="M856" s="427"/>
      <c r="N856" s="427"/>
      <c r="O856" s="427"/>
      <c r="P856" s="427"/>
      <c r="Q856" s="427"/>
      <c r="R856" s="427"/>
      <c r="S856" s="427"/>
      <c r="T856" s="427"/>
      <c r="U856" s="427"/>
      <c r="V856" s="427"/>
      <c r="W856" s="427"/>
      <c r="X856" s="427"/>
      <c r="Y856" s="427"/>
    </row>
    <row r="857" spans="12:25" ht="0" hidden="1" customHeight="1" x14ac:dyDescent="0.3">
      <c r="L857" s="426"/>
      <c r="M857" s="427"/>
      <c r="N857" s="427"/>
      <c r="O857" s="427"/>
      <c r="P857" s="427"/>
      <c r="Q857" s="427"/>
      <c r="R857" s="427"/>
      <c r="S857" s="427"/>
      <c r="T857" s="427"/>
      <c r="U857" s="427"/>
      <c r="V857" s="427"/>
      <c r="W857" s="427"/>
      <c r="X857" s="427"/>
      <c r="Y857" s="427"/>
    </row>
    <row r="858" spans="12:25" ht="0" hidden="1" customHeight="1" x14ac:dyDescent="0.3">
      <c r="L858" s="426"/>
      <c r="M858" s="427"/>
      <c r="N858" s="427"/>
      <c r="O858" s="427"/>
      <c r="P858" s="427"/>
      <c r="Q858" s="427"/>
      <c r="R858" s="427"/>
      <c r="S858" s="427"/>
      <c r="T858" s="427"/>
      <c r="U858" s="427"/>
      <c r="V858" s="427"/>
      <c r="W858" s="427"/>
      <c r="X858" s="427"/>
      <c r="Y858" s="427"/>
    </row>
    <row r="859" spans="12:25" ht="0" hidden="1" customHeight="1" x14ac:dyDescent="0.3">
      <c r="L859" s="426"/>
      <c r="M859" s="427"/>
      <c r="N859" s="427"/>
      <c r="O859" s="427"/>
      <c r="P859" s="427"/>
      <c r="Q859" s="427"/>
      <c r="R859" s="427"/>
      <c r="S859" s="427"/>
      <c r="T859" s="427"/>
      <c r="U859" s="427"/>
      <c r="V859" s="427"/>
      <c r="W859" s="427"/>
      <c r="X859" s="427"/>
      <c r="Y859" s="427"/>
    </row>
    <row r="860" spans="12:25" ht="0" hidden="1" customHeight="1" x14ac:dyDescent="0.3">
      <c r="L860" s="426"/>
      <c r="M860" s="427"/>
      <c r="N860" s="427"/>
      <c r="O860" s="427"/>
      <c r="P860" s="427"/>
      <c r="Q860" s="427"/>
      <c r="R860" s="427"/>
      <c r="S860" s="427"/>
      <c r="T860" s="427"/>
      <c r="U860" s="427"/>
      <c r="V860" s="427"/>
      <c r="W860" s="427"/>
      <c r="X860" s="427"/>
      <c r="Y860" s="427"/>
    </row>
    <row r="861" spans="12:25" ht="0" hidden="1" customHeight="1" x14ac:dyDescent="0.3">
      <c r="L861" s="426"/>
      <c r="M861" s="427"/>
      <c r="N861" s="427"/>
      <c r="O861" s="427"/>
      <c r="P861" s="427"/>
      <c r="Q861" s="427"/>
      <c r="R861" s="427"/>
      <c r="S861" s="427"/>
      <c r="T861" s="427"/>
      <c r="U861" s="427"/>
      <c r="V861" s="427"/>
      <c r="W861" s="427"/>
      <c r="X861" s="427"/>
      <c r="Y861" s="427"/>
    </row>
    <row r="862" spans="12:25" ht="0" hidden="1" customHeight="1" x14ac:dyDescent="0.3">
      <c r="L862" s="426"/>
      <c r="M862" s="427"/>
      <c r="N862" s="427"/>
      <c r="O862" s="427"/>
      <c r="P862" s="427"/>
      <c r="Q862" s="427"/>
      <c r="R862" s="427"/>
      <c r="S862" s="427"/>
      <c r="T862" s="427"/>
      <c r="U862" s="427"/>
      <c r="V862" s="427"/>
      <c r="W862" s="427"/>
      <c r="X862" s="427"/>
      <c r="Y862" s="427"/>
    </row>
    <row r="863" spans="12:25" ht="0" hidden="1" customHeight="1" x14ac:dyDescent="0.3">
      <c r="L863" s="426"/>
      <c r="M863" s="427"/>
      <c r="N863" s="427"/>
      <c r="O863" s="427"/>
      <c r="P863" s="427"/>
      <c r="Q863" s="427"/>
      <c r="R863" s="427"/>
      <c r="S863" s="427"/>
      <c r="T863" s="427"/>
      <c r="U863" s="427"/>
      <c r="V863" s="427"/>
      <c r="W863" s="427"/>
      <c r="X863" s="427"/>
      <c r="Y863" s="427"/>
    </row>
    <row r="864" spans="12:25" ht="0" hidden="1" customHeight="1" x14ac:dyDescent="0.3">
      <c r="L864" s="426"/>
      <c r="M864" s="427"/>
      <c r="N864" s="427"/>
      <c r="O864" s="427"/>
      <c r="P864" s="427"/>
      <c r="Q864" s="427"/>
      <c r="R864" s="427"/>
      <c r="S864" s="427"/>
      <c r="T864" s="427"/>
      <c r="U864" s="427"/>
      <c r="V864" s="427"/>
      <c r="W864" s="427"/>
      <c r="X864" s="427"/>
      <c r="Y864" s="427"/>
    </row>
    <row r="865" spans="12:25" ht="0" hidden="1" customHeight="1" x14ac:dyDescent="0.3">
      <c r="L865" s="426"/>
      <c r="M865" s="427"/>
      <c r="N865" s="427"/>
      <c r="O865" s="427"/>
      <c r="P865" s="427"/>
      <c r="Q865" s="427"/>
      <c r="R865" s="427"/>
      <c r="S865" s="427"/>
      <c r="T865" s="427"/>
      <c r="U865" s="427"/>
      <c r="V865" s="427"/>
      <c r="W865" s="427"/>
      <c r="X865" s="427"/>
      <c r="Y865" s="427"/>
    </row>
    <row r="866" spans="12:25" ht="0" hidden="1" customHeight="1" x14ac:dyDescent="0.3">
      <c r="L866" s="426"/>
      <c r="M866" s="427"/>
      <c r="N866" s="427"/>
      <c r="O866" s="427"/>
      <c r="P866" s="427"/>
      <c r="Q866" s="427"/>
      <c r="R866" s="427"/>
      <c r="S866" s="427"/>
      <c r="T866" s="427"/>
      <c r="U866" s="427"/>
      <c r="V866" s="427"/>
      <c r="W866" s="427"/>
      <c r="X866" s="427"/>
      <c r="Y866" s="427"/>
    </row>
    <row r="867" spans="12:25" ht="0" hidden="1" customHeight="1" x14ac:dyDescent="0.3">
      <c r="L867" s="426"/>
      <c r="M867" s="427"/>
      <c r="N867" s="427"/>
      <c r="O867" s="427"/>
      <c r="P867" s="427"/>
      <c r="Q867" s="427"/>
      <c r="R867" s="427"/>
      <c r="S867" s="427"/>
      <c r="T867" s="427"/>
      <c r="U867" s="427"/>
      <c r="V867" s="427"/>
      <c r="W867" s="427"/>
      <c r="X867" s="427"/>
      <c r="Y867" s="427"/>
    </row>
    <row r="868" spans="12:25" ht="0" hidden="1" customHeight="1" x14ac:dyDescent="0.3">
      <c r="L868" s="426"/>
      <c r="M868" s="427"/>
      <c r="N868" s="427"/>
      <c r="O868" s="427"/>
      <c r="P868" s="427"/>
      <c r="Q868" s="427"/>
      <c r="R868" s="427"/>
      <c r="S868" s="427"/>
      <c r="T868" s="427"/>
      <c r="U868" s="427"/>
      <c r="V868" s="427"/>
      <c r="W868" s="427"/>
      <c r="X868" s="427"/>
      <c r="Y868" s="427"/>
    </row>
    <row r="869" spans="12:25" ht="0" hidden="1" customHeight="1" x14ac:dyDescent="0.3">
      <c r="L869" s="426"/>
      <c r="M869" s="427"/>
      <c r="N869" s="427"/>
      <c r="O869" s="427"/>
      <c r="P869" s="427"/>
      <c r="Q869" s="427"/>
      <c r="R869" s="427"/>
      <c r="S869" s="427"/>
      <c r="T869" s="427"/>
      <c r="U869" s="427"/>
      <c r="V869" s="427"/>
      <c r="W869" s="427"/>
      <c r="X869" s="427"/>
      <c r="Y869" s="427"/>
    </row>
    <row r="870" spans="12:25" ht="0" hidden="1" customHeight="1" x14ac:dyDescent="0.3">
      <c r="L870" s="426"/>
      <c r="M870" s="427"/>
      <c r="N870" s="427"/>
      <c r="O870" s="427"/>
      <c r="P870" s="427"/>
      <c r="Q870" s="427"/>
      <c r="R870" s="427"/>
      <c r="S870" s="427"/>
      <c r="T870" s="427"/>
      <c r="U870" s="427"/>
      <c r="V870" s="427"/>
      <c r="W870" s="427"/>
      <c r="X870" s="427"/>
      <c r="Y870" s="427"/>
    </row>
    <row r="871" spans="12:25" ht="0" hidden="1" customHeight="1" x14ac:dyDescent="0.3">
      <c r="L871" s="426"/>
      <c r="M871" s="427"/>
      <c r="N871" s="427"/>
      <c r="O871" s="427"/>
      <c r="P871" s="427"/>
      <c r="Q871" s="427"/>
      <c r="R871" s="427"/>
      <c r="S871" s="427"/>
      <c r="T871" s="427"/>
      <c r="U871" s="427"/>
      <c r="V871" s="427"/>
      <c r="W871" s="427"/>
      <c r="X871" s="427"/>
      <c r="Y871" s="427"/>
    </row>
    <row r="872" spans="12:25" ht="0" hidden="1" customHeight="1" x14ac:dyDescent="0.3">
      <c r="L872" s="426"/>
      <c r="M872" s="427"/>
      <c r="N872" s="427"/>
      <c r="O872" s="427"/>
      <c r="P872" s="427"/>
      <c r="Q872" s="427"/>
      <c r="R872" s="427"/>
      <c r="S872" s="427"/>
      <c r="T872" s="427"/>
      <c r="U872" s="427"/>
      <c r="V872" s="427"/>
      <c r="W872" s="427"/>
      <c r="X872" s="427"/>
      <c r="Y872" s="427"/>
    </row>
    <row r="873" spans="12:25" ht="0" hidden="1" customHeight="1" x14ac:dyDescent="0.3">
      <c r="L873" s="426"/>
      <c r="M873" s="427"/>
      <c r="N873" s="427"/>
      <c r="O873" s="427"/>
      <c r="P873" s="427"/>
      <c r="Q873" s="427"/>
      <c r="R873" s="427"/>
      <c r="S873" s="427"/>
      <c r="T873" s="427"/>
      <c r="U873" s="427"/>
      <c r="V873" s="427"/>
      <c r="W873" s="427"/>
      <c r="X873" s="427"/>
      <c r="Y873" s="427"/>
    </row>
    <row r="874" spans="12:25" ht="0" hidden="1" customHeight="1" x14ac:dyDescent="0.3">
      <c r="L874" s="426"/>
      <c r="M874" s="427"/>
      <c r="N874" s="427"/>
      <c r="O874" s="427"/>
      <c r="P874" s="427"/>
      <c r="Q874" s="427"/>
      <c r="R874" s="427"/>
      <c r="S874" s="427"/>
      <c r="T874" s="427"/>
      <c r="U874" s="427"/>
      <c r="V874" s="427"/>
      <c r="W874" s="427"/>
      <c r="X874" s="427"/>
      <c r="Y874" s="427"/>
    </row>
    <row r="875" spans="12:25" ht="0" hidden="1" customHeight="1" x14ac:dyDescent="0.3">
      <c r="L875" s="426"/>
      <c r="M875" s="427"/>
      <c r="N875" s="427"/>
      <c r="O875" s="427"/>
      <c r="P875" s="427"/>
      <c r="Q875" s="427"/>
      <c r="R875" s="427"/>
      <c r="S875" s="427"/>
      <c r="T875" s="427"/>
      <c r="U875" s="427"/>
      <c r="V875" s="427"/>
      <c r="W875" s="427"/>
      <c r="X875" s="427"/>
      <c r="Y875" s="427"/>
    </row>
    <row r="876" spans="12:25" ht="0" hidden="1" customHeight="1" x14ac:dyDescent="0.3">
      <c r="L876" s="426"/>
      <c r="M876" s="427"/>
      <c r="N876" s="427"/>
      <c r="O876" s="427"/>
      <c r="P876" s="427"/>
      <c r="Q876" s="427"/>
      <c r="R876" s="427"/>
      <c r="S876" s="427"/>
      <c r="T876" s="427"/>
      <c r="U876" s="427"/>
      <c r="V876" s="427"/>
      <c r="W876" s="427"/>
      <c r="X876" s="427"/>
      <c r="Y876" s="427"/>
    </row>
    <row r="877" spans="12:25" ht="0" hidden="1" customHeight="1" x14ac:dyDescent="0.3">
      <c r="L877" s="426"/>
      <c r="M877" s="427"/>
      <c r="N877" s="427"/>
      <c r="O877" s="427"/>
      <c r="P877" s="427"/>
      <c r="Q877" s="427"/>
      <c r="R877" s="427"/>
      <c r="S877" s="427"/>
      <c r="T877" s="427"/>
      <c r="U877" s="427"/>
      <c r="V877" s="427"/>
      <c r="W877" s="427"/>
      <c r="X877" s="427"/>
      <c r="Y877" s="427"/>
    </row>
    <row r="878" spans="12:25" ht="0" hidden="1" customHeight="1" x14ac:dyDescent="0.3">
      <c r="L878" s="426"/>
      <c r="M878" s="427"/>
      <c r="N878" s="427"/>
      <c r="O878" s="427"/>
      <c r="P878" s="427"/>
      <c r="Q878" s="427"/>
      <c r="R878" s="427"/>
      <c r="S878" s="427"/>
      <c r="T878" s="427"/>
      <c r="U878" s="427"/>
      <c r="V878" s="427"/>
      <c r="W878" s="427"/>
      <c r="X878" s="427"/>
      <c r="Y878" s="427"/>
    </row>
    <row r="879" spans="12:25" ht="0" hidden="1" customHeight="1" x14ac:dyDescent="0.3">
      <c r="L879" s="426"/>
      <c r="M879" s="427"/>
      <c r="N879" s="427"/>
      <c r="O879" s="427"/>
      <c r="P879" s="427"/>
      <c r="Q879" s="427"/>
      <c r="R879" s="427"/>
      <c r="S879" s="427"/>
      <c r="T879" s="427"/>
      <c r="U879" s="427"/>
      <c r="V879" s="427"/>
      <c r="W879" s="427"/>
      <c r="X879" s="427"/>
      <c r="Y879" s="427"/>
    </row>
    <row r="880" spans="12:25" ht="0" hidden="1" customHeight="1" x14ac:dyDescent="0.3">
      <c r="L880" s="426"/>
      <c r="M880" s="427"/>
      <c r="N880" s="427"/>
      <c r="O880" s="427"/>
      <c r="P880" s="427"/>
      <c r="Q880" s="427"/>
      <c r="R880" s="427"/>
      <c r="S880" s="427"/>
      <c r="T880" s="427"/>
      <c r="U880" s="427"/>
      <c r="V880" s="427"/>
      <c r="W880" s="427"/>
      <c r="X880" s="427"/>
      <c r="Y880" s="427"/>
    </row>
    <row r="881" spans="12:25" ht="0" hidden="1" customHeight="1" x14ac:dyDescent="0.3">
      <c r="L881" s="426"/>
      <c r="M881" s="427"/>
      <c r="N881" s="427"/>
      <c r="O881" s="427"/>
      <c r="P881" s="427"/>
      <c r="Q881" s="427"/>
      <c r="R881" s="427"/>
      <c r="S881" s="427"/>
      <c r="T881" s="427"/>
      <c r="U881" s="427"/>
      <c r="V881" s="427"/>
      <c r="W881" s="427"/>
      <c r="X881" s="427"/>
      <c r="Y881" s="427"/>
    </row>
    <row r="882" spans="12:25" ht="0" hidden="1" customHeight="1" x14ac:dyDescent="0.3">
      <c r="L882" s="426"/>
      <c r="M882" s="427"/>
      <c r="N882" s="427"/>
      <c r="O882" s="427"/>
      <c r="P882" s="427"/>
      <c r="Q882" s="427"/>
      <c r="R882" s="427"/>
      <c r="S882" s="427"/>
      <c r="T882" s="427"/>
      <c r="U882" s="427"/>
      <c r="V882" s="427"/>
      <c r="W882" s="427"/>
      <c r="X882" s="427"/>
      <c r="Y882" s="427"/>
    </row>
    <row r="883" spans="12:25" ht="0" hidden="1" customHeight="1" x14ac:dyDescent="0.3">
      <c r="L883" s="426"/>
      <c r="M883" s="427"/>
      <c r="N883" s="427"/>
      <c r="O883" s="427"/>
      <c r="P883" s="427"/>
      <c r="Q883" s="427"/>
      <c r="R883" s="427"/>
      <c r="S883" s="427"/>
      <c r="T883" s="427"/>
      <c r="U883" s="427"/>
      <c r="V883" s="427"/>
      <c r="W883" s="427"/>
      <c r="X883" s="427"/>
      <c r="Y883" s="427"/>
    </row>
    <row r="884" spans="12:25" ht="0" hidden="1" customHeight="1" x14ac:dyDescent="0.3">
      <c r="L884" s="426"/>
      <c r="M884" s="427"/>
      <c r="N884" s="427"/>
      <c r="O884" s="427"/>
      <c r="P884" s="427"/>
      <c r="Q884" s="427"/>
      <c r="R884" s="427"/>
      <c r="S884" s="427"/>
      <c r="T884" s="427"/>
      <c r="U884" s="427"/>
      <c r="V884" s="427"/>
      <c r="W884" s="427"/>
      <c r="X884" s="427"/>
      <c r="Y884" s="427"/>
    </row>
    <row r="885" spans="12:25" ht="0" hidden="1" customHeight="1" x14ac:dyDescent="0.3">
      <c r="L885" s="426"/>
      <c r="M885" s="427"/>
      <c r="N885" s="427"/>
      <c r="O885" s="427"/>
      <c r="P885" s="427"/>
      <c r="Q885" s="427"/>
      <c r="R885" s="427"/>
      <c r="S885" s="427"/>
      <c r="T885" s="427"/>
      <c r="U885" s="427"/>
      <c r="V885" s="427"/>
      <c r="W885" s="427"/>
      <c r="X885" s="427"/>
      <c r="Y885" s="427"/>
    </row>
    <row r="886" spans="12:25" ht="0" hidden="1" customHeight="1" x14ac:dyDescent="0.3">
      <c r="L886" s="426"/>
      <c r="M886" s="427"/>
      <c r="N886" s="427"/>
      <c r="O886" s="427"/>
      <c r="P886" s="427"/>
      <c r="Q886" s="427"/>
      <c r="R886" s="427"/>
      <c r="S886" s="427"/>
      <c r="T886" s="427"/>
      <c r="U886" s="427"/>
      <c r="V886" s="427"/>
      <c r="W886" s="427"/>
      <c r="X886" s="427"/>
      <c r="Y886" s="427"/>
    </row>
    <row r="887" spans="12:25" ht="0" hidden="1" customHeight="1" x14ac:dyDescent="0.3">
      <c r="L887" s="426"/>
      <c r="M887" s="427"/>
      <c r="N887" s="427"/>
      <c r="O887" s="427"/>
      <c r="P887" s="427"/>
      <c r="Q887" s="427"/>
      <c r="R887" s="427"/>
      <c r="S887" s="427"/>
      <c r="T887" s="427"/>
      <c r="U887" s="427"/>
      <c r="V887" s="427"/>
      <c r="W887" s="427"/>
      <c r="X887" s="427"/>
      <c r="Y887" s="427"/>
    </row>
    <row r="888" spans="12:25" ht="0" hidden="1" customHeight="1" x14ac:dyDescent="0.3">
      <c r="L888" s="426"/>
      <c r="M888" s="427"/>
      <c r="N888" s="427"/>
      <c r="O888" s="427"/>
      <c r="P888" s="427"/>
      <c r="Q888" s="427"/>
      <c r="R888" s="427"/>
      <c r="S888" s="427"/>
      <c r="T888" s="427"/>
      <c r="U888" s="427"/>
      <c r="V888" s="427"/>
      <c r="W888" s="427"/>
      <c r="X888" s="427"/>
      <c r="Y888" s="427"/>
    </row>
    <row r="889" spans="12:25" ht="0" hidden="1" customHeight="1" x14ac:dyDescent="0.3">
      <c r="L889" s="426"/>
      <c r="M889" s="427"/>
      <c r="N889" s="427"/>
      <c r="O889" s="427"/>
      <c r="P889" s="427"/>
      <c r="Q889" s="427"/>
      <c r="R889" s="427"/>
      <c r="S889" s="427"/>
      <c r="T889" s="427"/>
      <c r="U889" s="427"/>
      <c r="V889" s="427"/>
      <c r="W889" s="427"/>
      <c r="X889" s="427"/>
      <c r="Y889" s="427"/>
    </row>
    <row r="890" spans="12:25" ht="0" hidden="1" customHeight="1" x14ac:dyDescent="0.3">
      <c r="L890" s="426"/>
      <c r="M890" s="427"/>
      <c r="N890" s="427"/>
      <c r="O890" s="427"/>
      <c r="P890" s="427"/>
      <c r="Q890" s="427"/>
      <c r="R890" s="427"/>
      <c r="S890" s="427"/>
      <c r="T890" s="427"/>
      <c r="U890" s="427"/>
      <c r="V890" s="427"/>
      <c r="W890" s="427"/>
      <c r="X890" s="427"/>
      <c r="Y890" s="427"/>
    </row>
    <row r="891" spans="12:25" ht="0" hidden="1" customHeight="1" x14ac:dyDescent="0.3">
      <c r="L891" s="426"/>
      <c r="M891" s="427"/>
      <c r="N891" s="427"/>
      <c r="O891" s="427"/>
      <c r="P891" s="427"/>
      <c r="Q891" s="427"/>
      <c r="R891" s="427"/>
      <c r="S891" s="427"/>
      <c r="T891" s="427"/>
      <c r="U891" s="427"/>
      <c r="V891" s="427"/>
      <c r="W891" s="427"/>
      <c r="X891" s="427"/>
      <c r="Y891" s="427"/>
    </row>
    <row r="892" spans="12:25" ht="0" hidden="1" customHeight="1" x14ac:dyDescent="0.3">
      <c r="L892" s="426"/>
      <c r="M892" s="427"/>
      <c r="N892" s="427"/>
      <c r="O892" s="427"/>
      <c r="P892" s="427"/>
      <c r="Q892" s="427"/>
      <c r="R892" s="427"/>
      <c r="S892" s="427"/>
      <c r="T892" s="427"/>
      <c r="U892" s="427"/>
      <c r="V892" s="427"/>
      <c r="W892" s="427"/>
      <c r="X892" s="427"/>
      <c r="Y892" s="427"/>
    </row>
    <row r="893" spans="12:25" ht="0" hidden="1" customHeight="1" x14ac:dyDescent="0.3">
      <c r="L893" s="426"/>
      <c r="M893" s="427"/>
      <c r="N893" s="427"/>
      <c r="O893" s="427"/>
      <c r="P893" s="427"/>
      <c r="Q893" s="427"/>
      <c r="R893" s="427"/>
      <c r="S893" s="427"/>
      <c r="T893" s="427"/>
      <c r="U893" s="427"/>
      <c r="V893" s="427"/>
      <c r="W893" s="427"/>
      <c r="X893" s="427"/>
      <c r="Y893" s="427"/>
    </row>
    <row r="894" spans="12:25" ht="0" hidden="1" customHeight="1" x14ac:dyDescent="0.3">
      <c r="L894" s="426"/>
      <c r="M894" s="427"/>
      <c r="N894" s="427"/>
      <c r="O894" s="427"/>
      <c r="P894" s="427"/>
      <c r="Q894" s="427"/>
      <c r="R894" s="427"/>
      <c r="S894" s="427"/>
      <c r="T894" s="427"/>
      <c r="U894" s="427"/>
      <c r="V894" s="427"/>
      <c r="W894" s="427"/>
      <c r="X894" s="427"/>
      <c r="Y894" s="427"/>
    </row>
    <row r="895" spans="12:25" ht="0" hidden="1" customHeight="1" x14ac:dyDescent="0.3">
      <c r="L895" s="426"/>
      <c r="M895" s="427"/>
      <c r="N895" s="427"/>
      <c r="O895" s="427"/>
      <c r="P895" s="427"/>
      <c r="Q895" s="427"/>
      <c r="R895" s="427"/>
      <c r="S895" s="427"/>
      <c r="T895" s="427"/>
      <c r="U895" s="427"/>
      <c r="V895" s="427"/>
      <c r="W895" s="427"/>
      <c r="X895" s="427"/>
      <c r="Y895" s="427"/>
    </row>
    <row r="896" spans="12:25" ht="0" hidden="1" customHeight="1" x14ac:dyDescent="0.3">
      <c r="L896" s="426"/>
      <c r="M896" s="427"/>
      <c r="N896" s="427"/>
      <c r="O896" s="427"/>
      <c r="P896" s="427"/>
      <c r="Q896" s="427"/>
      <c r="R896" s="427"/>
      <c r="S896" s="427"/>
      <c r="T896" s="427"/>
      <c r="U896" s="427"/>
      <c r="V896" s="427"/>
      <c r="W896" s="427"/>
      <c r="X896" s="427"/>
      <c r="Y896" s="427"/>
    </row>
    <row r="897" spans="12:25" ht="0" hidden="1" customHeight="1" x14ac:dyDescent="0.3">
      <c r="L897" s="426"/>
      <c r="M897" s="427"/>
      <c r="N897" s="427"/>
      <c r="O897" s="427"/>
      <c r="P897" s="427"/>
      <c r="Q897" s="427"/>
      <c r="R897" s="427"/>
      <c r="S897" s="427"/>
      <c r="T897" s="427"/>
      <c r="U897" s="427"/>
      <c r="V897" s="427"/>
      <c r="W897" s="427"/>
      <c r="X897" s="427"/>
      <c r="Y897" s="427"/>
    </row>
    <row r="898" spans="12:25" ht="0" hidden="1" customHeight="1" x14ac:dyDescent="0.3">
      <c r="L898" s="426"/>
      <c r="M898" s="427"/>
      <c r="N898" s="427"/>
      <c r="O898" s="427"/>
      <c r="P898" s="427"/>
      <c r="Q898" s="427"/>
      <c r="R898" s="427"/>
      <c r="S898" s="427"/>
      <c r="T898" s="427"/>
      <c r="U898" s="427"/>
      <c r="V898" s="427"/>
      <c r="W898" s="427"/>
      <c r="X898" s="427"/>
      <c r="Y898" s="427"/>
    </row>
    <row r="899" spans="12:25" ht="0" hidden="1" customHeight="1" x14ac:dyDescent="0.3">
      <c r="L899" s="426"/>
      <c r="M899" s="427"/>
      <c r="N899" s="427"/>
      <c r="O899" s="427"/>
      <c r="P899" s="427"/>
      <c r="Q899" s="427"/>
      <c r="R899" s="427"/>
      <c r="S899" s="427"/>
      <c r="T899" s="427"/>
      <c r="U899" s="427"/>
      <c r="V899" s="427"/>
      <c r="W899" s="427"/>
      <c r="X899" s="427"/>
      <c r="Y899" s="427"/>
    </row>
    <row r="900" spans="12:25" ht="0" hidden="1" customHeight="1" x14ac:dyDescent="0.3">
      <c r="L900" s="426"/>
      <c r="M900" s="427"/>
      <c r="N900" s="427"/>
      <c r="O900" s="427"/>
      <c r="P900" s="427"/>
      <c r="Q900" s="427"/>
      <c r="R900" s="427"/>
      <c r="S900" s="427"/>
      <c r="T900" s="427"/>
      <c r="U900" s="427"/>
      <c r="V900" s="427"/>
      <c r="W900" s="427"/>
      <c r="X900" s="427"/>
      <c r="Y900" s="427"/>
    </row>
    <row r="901" spans="12:25" ht="0" hidden="1" customHeight="1" x14ac:dyDescent="0.3">
      <c r="L901" s="426"/>
      <c r="M901" s="427"/>
      <c r="N901" s="427"/>
      <c r="O901" s="427"/>
      <c r="P901" s="427"/>
      <c r="Q901" s="427"/>
      <c r="R901" s="427"/>
      <c r="S901" s="427"/>
      <c r="T901" s="427"/>
      <c r="U901" s="427"/>
      <c r="V901" s="427"/>
      <c r="W901" s="427"/>
      <c r="X901" s="427"/>
      <c r="Y901" s="427"/>
    </row>
    <row r="902" spans="12:25" ht="0" hidden="1" customHeight="1" x14ac:dyDescent="0.3">
      <c r="L902" s="426"/>
      <c r="M902" s="427"/>
      <c r="N902" s="427"/>
      <c r="O902" s="427"/>
      <c r="P902" s="427"/>
      <c r="Q902" s="427"/>
      <c r="R902" s="427"/>
      <c r="S902" s="427"/>
      <c r="T902" s="427"/>
      <c r="U902" s="427"/>
      <c r="V902" s="427"/>
      <c r="W902" s="427"/>
      <c r="X902" s="427"/>
      <c r="Y902" s="427"/>
    </row>
    <row r="903" spans="12:25" ht="0" hidden="1" customHeight="1" x14ac:dyDescent="0.3">
      <c r="L903" s="426"/>
      <c r="M903" s="427"/>
      <c r="N903" s="427"/>
      <c r="O903" s="427"/>
      <c r="P903" s="427"/>
      <c r="Q903" s="427"/>
      <c r="R903" s="427"/>
      <c r="S903" s="427"/>
      <c r="T903" s="427"/>
      <c r="U903" s="427"/>
      <c r="V903" s="427"/>
      <c r="W903" s="427"/>
      <c r="X903" s="427"/>
      <c r="Y903" s="427"/>
    </row>
    <row r="904" spans="12:25" ht="0" hidden="1" customHeight="1" x14ac:dyDescent="0.3">
      <c r="L904" s="426"/>
      <c r="M904" s="427"/>
      <c r="N904" s="427"/>
      <c r="O904" s="427"/>
      <c r="P904" s="427"/>
      <c r="Q904" s="427"/>
      <c r="R904" s="427"/>
      <c r="S904" s="427"/>
      <c r="T904" s="427"/>
      <c r="U904" s="427"/>
      <c r="V904" s="427"/>
      <c r="W904" s="427"/>
      <c r="X904" s="427"/>
      <c r="Y904" s="427"/>
    </row>
    <row r="905" spans="12:25" ht="0" hidden="1" customHeight="1" x14ac:dyDescent="0.3">
      <c r="L905" s="426"/>
      <c r="M905" s="427"/>
      <c r="N905" s="427"/>
      <c r="O905" s="427"/>
      <c r="P905" s="427"/>
      <c r="Q905" s="427"/>
      <c r="R905" s="427"/>
      <c r="S905" s="427"/>
      <c r="T905" s="427"/>
      <c r="U905" s="427"/>
      <c r="V905" s="427"/>
      <c r="W905" s="427"/>
      <c r="X905" s="427"/>
      <c r="Y905" s="427"/>
    </row>
    <row r="906" spans="12:25" ht="0" hidden="1" customHeight="1" x14ac:dyDescent="0.3">
      <c r="L906" s="426"/>
      <c r="M906" s="427"/>
      <c r="N906" s="427"/>
      <c r="O906" s="427"/>
      <c r="P906" s="427"/>
      <c r="Q906" s="427"/>
      <c r="R906" s="427"/>
      <c r="S906" s="427"/>
      <c r="T906" s="427"/>
      <c r="U906" s="427"/>
      <c r="V906" s="427"/>
      <c r="W906" s="427"/>
      <c r="X906" s="427"/>
      <c r="Y906" s="427"/>
    </row>
    <row r="907" spans="12:25" ht="0" hidden="1" customHeight="1" x14ac:dyDescent="0.3">
      <c r="L907" s="426"/>
      <c r="M907" s="427"/>
      <c r="N907" s="427"/>
      <c r="O907" s="427"/>
      <c r="P907" s="427"/>
      <c r="Q907" s="427"/>
      <c r="R907" s="427"/>
      <c r="S907" s="427"/>
      <c r="T907" s="427"/>
      <c r="U907" s="427"/>
      <c r="V907" s="427"/>
      <c r="W907" s="427"/>
      <c r="X907" s="427"/>
      <c r="Y907" s="427"/>
    </row>
    <row r="908" spans="12:25" ht="0" hidden="1" customHeight="1" x14ac:dyDescent="0.3">
      <c r="L908" s="426"/>
      <c r="M908" s="427"/>
      <c r="N908" s="427"/>
      <c r="O908" s="427"/>
      <c r="P908" s="427"/>
      <c r="Q908" s="427"/>
      <c r="R908" s="427"/>
      <c r="S908" s="427"/>
      <c r="T908" s="427"/>
      <c r="U908" s="427"/>
      <c r="V908" s="427"/>
      <c r="W908" s="427"/>
      <c r="X908" s="427"/>
      <c r="Y908" s="427"/>
    </row>
    <row r="909" spans="12:25" ht="0" hidden="1" customHeight="1" x14ac:dyDescent="0.3">
      <c r="L909" s="426"/>
      <c r="M909" s="427"/>
      <c r="N909" s="427"/>
      <c r="O909" s="427"/>
      <c r="P909" s="427"/>
      <c r="Q909" s="427"/>
      <c r="R909" s="427"/>
      <c r="S909" s="427"/>
      <c r="T909" s="427"/>
      <c r="U909" s="427"/>
      <c r="V909" s="427"/>
      <c r="W909" s="427"/>
      <c r="X909" s="427"/>
      <c r="Y909" s="427"/>
    </row>
    <row r="910" spans="12:25" ht="0" hidden="1" customHeight="1" x14ac:dyDescent="0.3">
      <c r="L910" s="426"/>
      <c r="M910" s="427"/>
      <c r="N910" s="427"/>
      <c r="O910" s="427"/>
      <c r="P910" s="427"/>
      <c r="Q910" s="427"/>
      <c r="R910" s="427"/>
      <c r="S910" s="427"/>
      <c r="T910" s="427"/>
      <c r="U910" s="427"/>
      <c r="V910" s="427"/>
      <c r="W910" s="427"/>
      <c r="X910" s="427"/>
      <c r="Y910" s="427"/>
    </row>
    <row r="911" spans="12:25" ht="0" hidden="1" customHeight="1" x14ac:dyDescent="0.3">
      <c r="L911" s="426"/>
      <c r="M911" s="427"/>
      <c r="N911" s="427"/>
      <c r="O911" s="427"/>
      <c r="P911" s="427"/>
      <c r="Q911" s="427"/>
      <c r="R911" s="427"/>
      <c r="S911" s="427"/>
      <c r="T911" s="427"/>
      <c r="U911" s="427"/>
      <c r="V911" s="427"/>
      <c r="W911" s="427"/>
      <c r="X911" s="427"/>
      <c r="Y911" s="427"/>
    </row>
    <row r="912" spans="12:25" ht="0" hidden="1" customHeight="1" x14ac:dyDescent="0.3">
      <c r="L912" s="426"/>
      <c r="M912" s="427"/>
      <c r="N912" s="427"/>
      <c r="O912" s="427"/>
      <c r="P912" s="427"/>
      <c r="Q912" s="427"/>
      <c r="R912" s="427"/>
      <c r="S912" s="427"/>
      <c r="T912" s="427"/>
      <c r="U912" s="427"/>
      <c r="V912" s="427"/>
      <c r="W912" s="427"/>
      <c r="X912" s="427"/>
      <c r="Y912" s="427"/>
    </row>
    <row r="913" spans="12:25" ht="0" hidden="1" customHeight="1" x14ac:dyDescent="0.3">
      <c r="L913" s="426"/>
      <c r="M913" s="427"/>
      <c r="N913" s="427"/>
      <c r="O913" s="427"/>
      <c r="P913" s="427"/>
      <c r="Q913" s="427"/>
      <c r="R913" s="427"/>
      <c r="S913" s="427"/>
      <c r="T913" s="427"/>
      <c r="U913" s="427"/>
      <c r="V913" s="427"/>
      <c r="W913" s="427"/>
      <c r="X913" s="427"/>
      <c r="Y913" s="427"/>
    </row>
    <row r="914" spans="12:25" ht="0" hidden="1" customHeight="1" x14ac:dyDescent="0.3">
      <c r="L914" s="426"/>
      <c r="M914" s="427"/>
      <c r="N914" s="427"/>
      <c r="O914" s="427"/>
      <c r="P914" s="427"/>
      <c r="Q914" s="427"/>
      <c r="R914" s="427"/>
      <c r="S914" s="427"/>
      <c r="T914" s="427"/>
      <c r="U914" s="427"/>
      <c r="V914" s="427"/>
      <c r="W914" s="427"/>
      <c r="X914" s="427"/>
      <c r="Y914" s="427"/>
    </row>
    <row r="915" spans="12:25" ht="0" hidden="1" customHeight="1" x14ac:dyDescent="0.3">
      <c r="L915" s="426"/>
      <c r="M915" s="427"/>
      <c r="N915" s="427"/>
      <c r="O915" s="427"/>
      <c r="P915" s="427"/>
      <c r="Q915" s="427"/>
      <c r="R915" s="427"/>
      <c r="S915" s="427"/>
      <c r="T915" s="427"/>
      <c r="U915" s="427"/>
      <c r="V915" s="427"/>
      <c r="W915" s="427"/>
      <c r="X915" s="427"/>
      <c r="Y915" s="427"/>
    </row>
    <row r="916" spans="12:25" ht="0" hidden="1" customHeight="1" x14ac:dyDescent="0.3">
      <c r="L916" s="426"/>
      <c r="M916" s="427"/>
      <c r="N916" s="427"/>
      <c r="O916" s="427"/>
      <c r="P916" s="427"/>
      <c r="Q916" s="427"/>
      <c r="R916" s="427"/>
      <c r="S916" s="427"/>
      <c r="T916" s="427"/>
      <c r="U916" s="427"/>
      <c r="V916" s="427"/>
      <c r="W916" s="427"/>
      <c r="X916" s="427"/>
      <c r="Y916" s="427"/>
    </row>
    <row r="917" spans="12:25" ht="0" hidden="1" customHeight="1" x14ac:dyDescent="0.3">
      <c r="L917" s="426"/>
      <c r="M917" s="427"/>
      <c r="N917" s="427"/>
      <c r="O917" s="427"/>
      <c r="P917" s="427"/>
      <c r="Q917" s="427"/>
      <c r="R917" s="427"/>
      <c r="S917" s="427"/>
      <c r="T917" s="427"/>
      <c r="U917" s="427"/>
      <c r="V917" s="427"/>
      <c r="W917" s="427"/>
      <c r="X917" s="427"/>
      <c r="Y917" s="427"/>
    </row>
    <row r="918" spans="12:25" ht="0" hidden="1" customHeight="1" x14ac:dyDescent="0.3">
      <c r="L918" s="426"/>
      <c r="M918" s="427"/>
      <c r="N918" s="427"/>
      <c r="O918" s="427"/>
      <c r="P918" s="427"/>
      <c r="Q918" s="427"/>
      <c r="R918" s="427"/>
      <c r="S918" s="427"/>
      <c r="T918" s="427"/>
      <c r="U918" s="427"/>
      <c r="V918" s="427"/>
      <c r="W918" s="427"/>
      <c r="X918" s="427"/>
      <c r="Y918" s="427"/>
    </row>
    <row r="919" spans="12:25" ht="0" hidden="1" customHeight="1" x14ac:dyDescent="0.3">
      <c r="L919" s="426"/>
      <c r="M919" s="427"/>
      <c r="N919" s="427"/>
      <c r="O919" s="427"/>
      <c r="P919" s="427"/>
      <c r="Q919" s="427"/>
      <c r="R919" s="427"/>
      <c r="S919" s="427"/>
      <c r="T919" s="427"/>
      <c r="U919" s="427"/>
      <c r="V919" s="427"/>
      <c r="W919" s="427"/>
      <c r="X919" s="427"/>
      <c r="Y919" s="427"/>
    </row>
    <row r="920" spans="12:25" ht="0" hidden="1" customHeight="1" x14ac:dyDescent="0.3">
      <c r="L920" s="426"/>
      <c r="M920" s="427"/>
      <c r="N920" s="427"/>
      <c r="O920" s="427"/>
      <c r="P920" s="427"/>
      <c r="Q920" s="427"/>
      <c r="R920" s="427"/>
      <c r="S920" s="427"/>
      <c r="T920" s="427"/>
      <c r="U920" s="427"/>
      <c r="V920" s="427"/>
      <c r="W920" s="427"/>
      <c r="X920" s="427"/>
      <c r="Y920" s="427"/>
    </row>
    <row r="921" spans="12:25" ht="0" hidden="1" customHeight="1" x14ac:dyDescent="0.3">
      <c r="L921" s="426"/>
      <c r="M921" s="427"/>
      <c r="N921" s="427"/>
      <c r="O921" s="427"/>
      <c r="P921" s="427"/>
      <c r="Q921" s="427"/>
      <c r="R921" s="427"/>
      <c r="S921" s="427"/>
      <c r="T921" s="427"/>
      <c r="U921" s="427"/>
      <c r="V921" s="427"/>
      <c r="W921" s="427"/>
      <c r="X921" s="427"/>
      <c r="Y921" s="427"/>
    </row>
    <row r="922" spans="12:25" ht="0" hidden="1" customHeight="1" x14ac:dyDescent="0.3">
      <c r="L922" s="426"/>
      <c r="M922" s="427"/>
      <c r="N922" s="427"/>
      <c r="O922" s="427"/>
      <c r="P922" s="427"/>
      <c r="Q922" s="427"/>
      <c r="R922" s="427"/>
      <c r="S922" s="427"/>
      <c r="T922" s="427"/>
      <c r="U922" s="427"/>
      <c r="V922" s="427"/>
      <c r="W922" s="427"/>
      <c r="X922" s="427"/>
      <c r="Y922" s="427"/>
    </row>
    <row r="923" spans="12:25" ht="0" hidden="1" customHeight="1" x14ac:dyDescent="0.3">
      <c r="L923" s="426"/>
      <c r="M923" s="427"/>
      <c r="N923" s="427"/>
      <c r="O923" s="427"/>
      <c r="P923" s="427"/>
      <c r="Q923" s="427"/>
      <c r="R923" s="427"/>
      <c r="S923" s="427"/>
      <c r="T923" s="427"/>
      <c r="U923" s="427"/>
      <c r="V923" s="427"/>
      <c r="W923" s="427"/>
      <c r="X923" s="427"/>
      <c r="Y923" s="427"/>
    </row>
    <row r="924" spans="12:25" ht="0" hidden="1" customHeight="1" x14ac:dyDescent="0.3">
      <c r="L924" s="426"/>
      <c r="M924" s="427"/>
      <c r="N924" s="427"/>
      <c r="O924" s="427"/>
      <c r="P924" s="427"/>
      <c r="Q924" s="427"/>
      <c r="R924" s="427"/>
      <c r="S924" s="427"/>
      <c r="T924" s="427"/>
      <c r="U924" s="427"/>
      <c r="V924" s="427"/>
      <c r="W924" s="427"/>
      <c r="X924" s="427"/>
      <c r="Y924" s="427"/>
    </row>
    <row r="925" spans="12:25" ht="0" hidden="1" customHeight="1" x14ac:dyDescent="0.3">
      <c r="L925" s="426"/>
      <c r="M925" s="427"/>
      <c r="N925" s="427"/>
      <c r="O925" s="427"/>
      <c r="P925" s="427"/>
      <c r="Q925" s="427"/>
      <c r="R925" s="427"/>
      <c r="S925" s="427"/>
      <c r="T925" s="427"/>
      <c r="U925" s="427"/>
      <c r="V925" s="427"/>
      <c r="W925" s="427"/>
      <c r="X925" s="427"/>
      <c r="Y925" s="427"/>
    </row>
    <row r="926" spans="12:25" ht="0" hidden="1" customHeight="1" x14ac:dyDescent="0.3">
      <c r="L926" s="426"/>
      <c r="M926" s="427"/>
      <c r="N926" s="427"/>
      <c r="O926" s="427"/>
      <c r="P926" s="427"/>
      <c r="Q926" s="427"/>
      <c r="R926" s="427"/>
      <c r="S926" s="427"/>
      <c r="T926" s="427"/>
      <c r="U926" s="427"/>
      <c r="V926" s="427"/>
      <c r="W926" s="427"/>
      <c r="X926" s="427"/>
      <c r="Y926" s="427"/>
    </row>
    <row r="927" spans="12:25" ht="0" hidden="1" customHeight="1" x14ac:dyDescent="0.3">
      <c r="L927" s="426"/>
      <c r="M927" s="427"/>
      <c r="N927" s="427"/>
      <c r="O927" s="427"/>
      <c r="P927" s="427"/>
      <c r="Q927" s="427"/>
      <c r="R927" s="427"/>
      <c r="S927" s="427"/>
      <c r="T927" s="427"/>
      <c r="U927" s="427"/>
      <c r="V927" s="427"/>
      <c r="W927" s="427"/>
      <c r="X927" s="427"/>
      <c r="Y927" s="427"/>
    </row>
    <row r="928" spans="12:25" ht="0" hidden="1" customHeight="1" x14ac:dyDescent="0.3">
      <c r="L928" s="426"/>
      <c r="M928" s="427"/>
      <c r="N928" s="427"/>
      <c r="O928" s="427"/>
      <c r="P928" s="427"/>
      <c r="Q928" s="427"/>
      <c r="R928" s="427"/>
      <c r="S928" s="427"/>
      <c r="T928" s="427"/>
      <c r="U928" s="427"/>
      <c r="V928" s="427"/>
      <c r="W928" s="427"/>
      <c r="X928" s="427"/>
      <c r="Y928" s="427"/>
    </row>
    <row r="929" spans="12:25" ht="0" hidden="1" customHeight="1" x14ac:dyDescent="0.3">
      <c r="L929" s="426"/>
      <c r="M929" s="427"/>
      <c r="N929" s="427"/>
      <c r="O929" s="427"/>
      <c r="P929" s="427"/>
      <c r="Q929" s="427"/>
      <c r="R929" s="427"/>
      <c r="S929" s="427"/>
      <c r="T929" s="427"/>
      <c r="U929" s="427"/>
      <c r="V929" s="427"/>
      <c r="W929" s="427"/>
      <c r="X929" s="427"/>
      <c r="Y929" s="427"/>
    </row>
    <row r="930" spans="12:25" ht="0" hidden="1" customHeight="1" x14ac:dyDescent="0.3">
      <c r="L930" s="426"/>
      <c r="M930" s="427"/>
      <c r="N930" s="427"/>
      <c r="O930" s="427"/>
      <c r="P930" s="427"/>
      <c r="Q930" s="427"/>
      <c r="R930" s="427"/>
      <c r="S930" s="427"/>
      <c r="T930" s="427"/>
      <c r="U930" s="427"/>
      <c r="V930" s="427"/>
      <c r="W930" s="427"/>
      <c r="X930" s="427"/>
      <c r="Y930" s="427"/>
    </row>
    <row r="931" spans="12:25" ht="0" hidden="1" customHeight="1" x14ac:dyDescent="0.3">
      <c r="L931" s="426"/>
      <c r="M931" s="427"/>
      <c r="N931" s="427"/>
      <c r="O931" s="427"/>
      <c r="P931" s="427"/>
      <c r="Q931" s="427"/>
      <c r="R931" s="427"/>
      <c r="S931" s="427"/>
      <c r="T931" s="427"/>
      <c r="U931" s="427"/>
      <c r="V931" s="427"/>
      <c r="W931" s="427"/>
      <c r="X931" s="427"/>
      <c r="Y931" s="427"/>
    </row>
    <row r="932" spans="12:25" ht="0" hidden="1" customHeight="1" x14ac:dyDescent="0.3">
      <c r="L932" s="426"/>
      <c r="M932" s="427"/>
      <c r="N932" s="427"/>
      <c r="O932" s="427"/>
      <c r="P932" s="427"/>
      <c r="Q932" s="427"/>
      <c r="R932" s="427"/>
      <c r="S932" s="427"/>
      <c r="T932" s="427"/>
      <c r="U932" s="427"/>
      <c r="V932" s="427"/>
      <c r="W932" s="427"/>
      <c r="X932" s="427"/>
      <c r="Y932" s="427"/>
    </row>
    <row r="933" spans="12:25" ht="0" hidden="1" customHeight="1" x14ac:dyDescent="0.3">
      <c r="L933" s="426"/>
      <c r="M933" s="427"/>
      <c r="N933" s="427"/>
      <c r="O933" s="427"/>
      <c r="P933" s="427"/>
      <c r="Q933" s="427"/>
      <c r="R933" s="427"/>
      <c r="S933" s="427"/>
      <c r="T933" s="427"/>
      <c r="U933" s="427"/>
      <c r="V933" s="427"/>
      <c r="W933" s="427"/>
      <c r="X933" s="427"/>
      <c r="Y933" s="427"/>
    </row>
    <row r="934" spans="12:25" ht="0" hidden="1" customHeight="1" x14ac:dyDescent="0.3">
      <c r="L934" s="426"/>
      <c r="M934" s="427"/>
      <c r="N934" s="427"/>
      <c r="O934" s="427"/>
      <c r="P934" s="427"/>
      <c r="Q934" s="427"/>
      <c r="R934" s="427"/>
      <c r="S934" s="427"/>
      <c r="T934" s="427"/>
      <c r="U934" s="427"/>
      <c r="V934" s="427"/>
      <c r="W934" s="427"/>
      <c r="X934" s="427"/>
      <c r="Y934" s="427"/>
    </row>
    <row r="935" spans="12:25" ht="0" hidden="1" customHeight="1" x14ac:dyDescent="0.3">
      <c r="L935" s="426"/>
      <c r="M935" s="427"/>
      <c r="N935" s="427"/>
      <c r="O935" s="427"/>
      <c r="P935" s="427"/>
      <c r="Q935" s="427"/>
      <c r="R935" s="427"/>
      <c r="S935" s="427"/>
      <c r="T935" s="427"/>
      <c r="U935" s="427"/>
      <c r="V935" s="427"/>
      <c r="W935" s="427"/>
      <c r="X935" s="427"/>
      <c r="Y935" s="427"/>
    </row>
    <row r="936" spans="12:25" ht="0" hidden="1" customHeight="1" x14ac:dyDescent="0.3">
      <c r="L936" s="426"/>
      <c r="M936" s="427"/>
      <c r="N936" s="427"/>
      <c r="O936" s="427"/>
      <c r="P936" s="427"/>
      <c r="Q936" s="427"/>
      <c r="R936" s="427"/>
      <c r="S936" s="427"/>
      <c r="T936" s="427"/>
      <c r="U936" s="427"/>
      <c r="V936" s="427"/>
      <c r="W936" s="427"/>
      <c r="X936" s="427"/>
      <c r="Y936" s="427"/>
    </row>
    <row r="937" spans="12:25" ht="0" hidden="1" customHeight="1" x14ac:dyDescent="0.3">
      <c r="L937" s="426"/>
      <c r="M937" s="427"/>
      <c r="N937" s="427"/>
      <c r="O937" s="427"/>
      <c r="P937" s="427"/>
      <c r="Q937" s="427"/>
      <c r="R937" s="427"/>
      <c r="S937" s="427"/>
      <c r="T937" s="427"/>
      <c r="U937" s="427"/>
      <c r="V937" s="427"/>
      <c r="W937" s="427"/>
      <c r="X937" s="427"/>
      <c r="Y937" s="427"/>
    </row>
    <row r="938" spans="12:25" ht="0" hidden="1" customHeight="1" x14ac:dyDescent="0.3">
      <c r="L938" s="426"/>
      <c r="M938" s="427"/>
      <c r="N938" s="427"/>
      <c r="O938" s="427"/>
      <c r="P938" s="427"/>
      <c r="Q938" s="427"/>
      <c r="R938" s="427"/>
      <c r="S938" s="427"/>
      <c r="T938" s="427"/>
      <c r="U938" s="427"/>
      <c r="V938" s="427"/>
      <c r="W938" s="427"/>
      <c r="X938" s="427"/>
      <c r="Y938" s="427"/>
    </row>
    <row r="939" spans="12:25" ht="0" hidden="1" customHeight="1" x14ac:dyDescent="0.3">
      <c r="L939" s="426"/>
      <c r="M939" s="427"/>
      <c r="N939" s="427"/>
      <c r="O939" s="427"/>
      <c r="P939" s="427"/>
      <c r="Q939" s="427"/>
      <c r="R939" s="427"/>
      <c r="S939" s="427"/>
      <c r="T939" s="427"/>
      <c r="U939" s="427"/>
      <c r="V939" s="427"/>
      <c r="W939" s="427"/>
      <c r="X939" s="427"/>
      <c r="Y939" s="427"/>
    </row>
    <row r="940" spans="12:25" ht="0" hidden="1" customHeight="1" x14ac:dyDescent="0.3">
      <c r="L940" s="426"/>
      <c r="M940" s="427"/>
      <c r="N940" s="427"/>
      <c r="O940" s="427"/>
      <c r="P940" s="427"/>
      <c r="Q940" s="427"/>
      <c r="R940" s="427"/>
      <c r="S940" s="427"/>
      <c r="T940" s="427"/>
      <c r="U940" s="427"/>
      <c r="V940" s="427"/>
      <c r="W940" s="427"/>
      <c r="X940" s="427"/>
      <c r="Y940" s="427"/>
    </row>
    <row r="941" spans="12:25" ht="0" hidden="1" customHeight="1" x14ac:dyDescent="0.3">
      <c r="L941" s="426"/>
      <c r="M941" s="427"/>
      <c r="N941" s="427"/>
      <c r="O941" s="427"/>
      <c r="P941" s="427"/>
      <c r="Q941" s="427"/>
      <c r="R941" s="427"/>
      <c r="S941" s="427"/>
      <c r="T941" s="427"/>
      <c r="U941" s="427"/>
      <c r="V941" s="427"/>
      <c r="W941" s="427"/>
      <c r="X941" s="427"/>
      <c r="Y941" s="427"/>
    </row>
    <row r="942" spans="12:25" ht="0" hidden="1" customHeight="1" x14ac:dyDescent="0.3">
      <c r="L942" s="426"/>
      <c r="M942" s="427"/>
      <c r="N942" s="427"/>
      <c r="O942" s="427"/>
      <c r="P942" s="427"/>
      <c r="Q942" s="427"/>
      <c r="R942" s="427"/>
      <c r="S942" s="427"/>
      <c r="T942" s="427"/>
      <c r="U942" s="427"/>
      <c r="V942" s="427"/>
      <c r="W942" s="427"/>
      <c r="X942" s="427"/>
      <c r="Y942" s="427"/>
    </row>
    <row r="943" spans="12:25" ht="0" hidden="1" customHeight="1" x14ac:dyDescent="0.3">
      <c r="L943" s="426"/>
      <c r="M943" s="427"/>
      <c r="N943" s="427"/>
      <c r="O943" s="427"/>
      <c r="P943" s="427"/>
      <c r="Q943" s="427"/>
      <c r="R943" s="427"/>
      <c r="S943" s="427"/>
      <c r="T943" s="427"/>
      <c r="U943" s="427"/>
      <c r="V943" s="427"/>
      <c r="W943" s="427"/>
      <c r="X943" s="427"/>
      <c r="Y943" s="427"/>
    </row>
    <row r="944" spans="12:25" ht="0" hidden="1" customHeight="1" x14ac:dyDescent="0.3">
      <c r="L944" s="426"/>
      <c r="M944" s="427"/>
      <c r="N944" s="427"/>
      <c r="O944" s="427"/>
      <c r="P944" s="427"/>
      <c r="Q944" s="427"/>
      <c r="R944" s="427"/>
      <c r="S944" s="427"/>
      <c r="T944" s="427"/>
      <c r="U944" s="427"/>
      <c r="V944" s="427"/>
      <c r="W944" s="427"/>
      <c r="X944" s="427"/>
      <c r="Y944" s="427"/>
    </row>
    <row r="945" spans="12:25" ht="0" hidden="1" customHeight="1" x14ac:dyDescent="0.3">
      <c r="L945" s="426"/>
      <c r="M945" s="427"/>
      <c r="N945" s="427"/>
      <c r="O945" s="427"/>
      <c r="P945" s="427"/>
      <c r="Q945" s="427"/>
      <c r="R945" s="427"/>
      <c r="S945" s="427"/>
      <c r="T945" s="427"/>
      <c r="U945" s="427"/>
      <c r="V945" s="427"/>
      <c r="W945" s="427"/>
      <c r="X945" s="427"/>
      <c r="Y945" s="427"/>
    </row>
    <row r="946" spans="12:25" ht="0" hidden="1" customHeight="1" x14ac:dyDescent="0.3">
      <c r="L946" s="426"/>
      <c r="M946" s="427"/>
      <c r="N946" s="427"/>
      <c r="O946" s="427"/>
      <c r="P946" s="427"/>
      <c r="Q946" s="427"/>
      <c r="R946" s="427"/>
      <c r="S946" s="427"/>
      <c r="T946" s="427"/>
      <c r="U946" s="427"/>
      <c r="V946" s="427"/>
      <c r="W946" s="427"/>
      <c r="X946" s="427"/>
      <c r="Y946" s="427"/>
    </row>
    <row r="947" spans="12:25" ht="0" hidden="1" customHeight="1" x14ac:dyDescent="0.3">
      <c r="L947" s="426"/>
      <c r="M947" s="427"/>
      <c r="N947" s="427"/>
      <c r="O947" s="427"/>
      <c r="P947" s="427"/>
      <c r="Q947" s="427"/>
      <c r="R947" s="427"/>
      <c r="S947" s="427"/>
      <c r="T947" s="427"/>
      <c r="U947" s="427"/>
      <c r="V947" s="427"/>
      <c r="W947" s="427"/>
      <c r="X947" s="427"/>
      <c r="Y947" s="427"/>
    </row>
    <row r="948" spans="12:25" ht="0" hidden="1" customHeight="1" x14ac:dyDescent="0.3">
      <c r="L948" s="426"/>
      <c r="M948" s="427"/>
      <c r="N948" s="427"/>
      <c r="O948" s="427"/>
      <c r="P948" s="427"/>
      <c r="Q948" s="427"/>
      <c r="R948" s="427"/>
      <c r="S948" s="427"/>
      <c r="T948" s="427"/>
      <c r="U948" s="427"/>
      <c r="V948" s="427"/>
      <c r="W948" s="427"/>
      <c r="X948" s="427"/>
      <c r="Y948" s="427"/>
    </row>
    <row r="949" spans="12:25" ht="0" hidden="1" customHeight="1" x14ac:dyDescent="0.3">
      <c r="L949" s="426"/>
      <c r="M949" s="427"/>
      <c r="N949" s="427"/>
      <c r="O949" s="427"/>
      <c r="P949" s="427"/>
      <c r="Q949" s="427"/>
      <c r="R949" s="427"/>
      <c r="S949" s="427"/>
      <c r="T949" s="427"/>
      <c r="U949" s="427"/>
      <c r="V949" s="427"/>
      <c r="W949" s="427"/>
      <c r="X949" s="427"/>
      <c r="Y949" s="427"/>
    </row>
    <row r="950" spans="12:25" ht="0" hidden="1" customHeight="1" x14ac:dyDescent="0.3">
      <c r="L950" s="426"/>
      <c r="M950" s="427"/>
      <c r="N950" s="427"/>
      <c r="O950" s="427"/>
      <c r="P950" s="427"/>
      <c r="Q950" s="427"/>
      <c r="R950" s="427"/>
      <c r="S950" s="427"/>
      <c r="T950" s="427"/>
      <c r="U950" s="427"/>
      <c r="V950" s="427"/>
      <c r="W950" s="427"/>
      <c r="X950" s="427"/>
      <c r="Y950" s="427"/>
    </row>
    <row r="951" spans="12:25" ht="0" hidden="1" customHeight="1" x14ac:dyDescent="0.3">
      <c r="L951" s="426"/>
      <c r="M951" s="427"/>
      <c r="N951" s="427"/>
      <c r="O951" s="427"/>
      <c r="P951" s="427"/>
      <c r="Q951" s="427"/>
      <c r="R951" s="427"/>
      <c r="S951" s="427"/>
      <c r="T951" s="427"/>
      <c r="U951" s="427"/>
      <c r="V951" s="427"/>
      <c r="W951" s="427"/>
      <c r="X951" s="427"/>
      <c r="Y951" s="427"/>
    </row>
    <row r="952" spans="12:25" ht="0" hidden="1" customHeight="1" x14ac:dyDescent="0.3">
      <c r="L952" s="426"/>
      <c r="M952" s="427"/>
      <c r="N952" s="427"/>
      <c r="O952" s="427"/>
      <c r="P952" s="427"/>
      <c r="Q952" s="427"/>
      <c r="R952" s="427"/>
      <c r="S952" s="427"/>
      <c r="T952" s="427"/>
      <c r="U952" s="427"/>
      <c r="V952" s="427"/>
      <c r="W952" s="427"/>
      <c r="X952" s="427"/>
      <c r="Y952" s="427"/>
    </row>
    <row r="953" spans="12:25" ht="0" hidden="1" customHeight="1" x14ac:dyDescent="0.3">
      <c r="L953" s="426"/>
      <c r="M953" s="427"/>
      <c r="N953" s="427"/>
      <c r="O953" s="427"/>
      <c r="P953" s="427"/>
      <c r="Q953" s="427"/>
      <c r="R953" s="427"/>
      <c r="S953" s="427"/>
      <c r="T953" s="427"/>
      <c r="U953" s="427"/>
      <c r="V953" s="427"/>
      <c r="W953" s="427"/>
      <c r="X953" s="427"/>
      <c r="Y953" s="427"/>
    </row>
    <row r="954" spans="12:25" ht="0" hidden="1" customHeight="1" x14ac:dyDescent="0.3">
      <c r="L954" s="426"/>
      <c r="M954" s="427"/>
      <c r="N954" s="427"/>
      <c r="O954" s="427"/>
      <c r="P954" s="427"/>
      <c r="Q954" s="427"/>
      <c r="R954" s="427"/>
      <c r="S954" s="427"/>
      <c r="T954" s="427"/>
      <c r="U954" s="427"/>
      <c r="V954" s="427"/>
      <c r="W954" s="427"/>
      <c r="X954" s="427"/>
      <c r="Y954" s="427"/>
    </row>
    <row r="955" spans="12:25" ht="0" hidden="1" customHeight="1" x14ac:dyDescent="0.3">
      <c r="L955" s="426"/>
      <c r="M955" s="427"/>
      <c r="N955" s="427"/>
      <c r="O955" s="427"/>
      <c r="P955" s="427"/>
      <c r="Q955" s="427"/>
      <c r="R955" s="427"/>
      <c r="S955" s="427"/>
      <c r="T955" s="427"/>
      <c r="U955" s="427"/>
      <c r="V955" s="427"/>
      <c r="W955" s="427"/>
      <c r="X955" s="427"/>
      <c r="Y955" s="427"/>
    </row>
    <row r="956" spans="12:25" ht="0" hidden="1" customHeight="1" x14ac:dyDescent="0.3">
      <c r="L956" s="426"/>
      <c r="M956" s="427"/>
      <c r="N956" s="427"/>
      <c r="O956" s="427"/>
      <c r="P956" s="427"/>
      <c r="Q956" s="427"/>
      <c r="R956" s="427"/>
      <c r="S956" s="427"/>
      <c r="T956" s="427"/>
      <c r="U956" s="427"/>
      <c r="V956" s="427"/>
      <c r="W956" s="427"/>
      <c r="X956" s="427"/>
      <c r="Y956" s="427"/>
    </row>
    <row r="957" spans="12:25" ht="0" hidden="1" customHeight="1" x14ac:dyDescent="0.3">
      <c r="L957" s="426"/>
      <c r="M957" s="427"/>
      <c r="N957" s="427"/>
      <c r="O957" s="427"/>
      <c r="P957" s="427"/>
      <c r="Q957" s="427"/>
      <c r="R957" s="427"/>
      <c r="S957" s="427"/>
      <c r="T957" s="427"/>
      <c r="U957" s="427"/>
      <c r="V957" s="427"/>
      <c r="W957" s="427"/>
      <c r="X957" s="427"/>
      <c r="Y957" s="427"/>
    </row>
    <row r="958" spans="12:25" ht="0" hidden="1" customHeight="1" x14ac:dyDescent="0.3">
      <c r="L958" s="426"/>
      <c r="M958" s="427"/>
      <c r="N958" s="427"/>
      <c r="O958" s="427"/>
      <c r="P958" s="427"/>
      <c r="Q958" s="427"/>
      <c r="R958" s="427"/>
      <c r="S958" s="427"/>
      <c r="T958" s="427"/>
      <c r="U958" s="427"/>
      <c r="V958" s="427"/>
      <c r="W958" s="427"/>
      <c r="X958" s="427"/>
      <c r="Y958" s="427"/>
    </row>
    <row r="959" spans="12:25" ht="0" hidden="1" customHeight="1" x14ac:dyDescent="0.3">
      <c r="L959" s="426"/>
      <c r="M959" s="427"/>
      <c r="N959" s="427"/>
      <c r="O959" s="427"/>
      <c r="P959" s="427"/>
      <c r="Q959" s="427"/>
      <c r="R959" s="427"/>
      <c r="S959" s="427"/>
      <c r="T959" s="427"/>
      <c r="U959" s="427"/>
      <c r="V959" s="427"/>
      <c r="W959" s="427"/>
      <c r="X959" s="427"/>
      <c r="Y959" s="427"/>
    </row>
    <row r="960" spans="12:25" ht="0" hidden="1" customHeight="1" x14ac:dyDescent="0.3">
      <c r="L960" s="426"/>
      <c r="M960" s="427"/>
      <c r="N960" s="427"/>
      <c r="O960" s="427"/>
      <c r="P960" s="427"/>
      <c r="Q960" s="427"/>
      <c r="R960" s="427"/>
      <c r="S960" s="427"/>
      <c r="T960" s="427"/>
      <c r="U960" s="427"/>
      <c r="V960" s="427"/>
      <c r="W960" s="427"/>
      <c r="X960" s="427"/>
      <c r="Y960" s="427"/>
    </row>
    <row r="961" spans="12:25" ht="0" hidden="1" customHeight="1" x14ac:dyDescent="0.3">
      <c r="L961" s="426"/>
      <c r="M961" s="427"/>
      <c r="N961" s="427"/>
      <c r="O961" s="427"/>
      <c r="P961" s="427"/>
      <c r="Q961" s="427"/>
      <c r="R961" s="427"/>
      <c r="S961" s="427"/>
      <c r="T961" s="427"/>
      <c r="U961" s="427"/>
      <c r="V961" s="427"/>
      <c r="W961" s="427"/>
      <c r="X961" s="427"/>
      <c r="Y961" s="427"/>
    </row>
    <row r="962" spans="12:25" ht="0" hidden="1" customHeight="1" x14ac:dyDescent="0.3">
      <c r="L962" s="426"/>
      <c r="M962" s="427"/>
      <c r="N962" s="427"/>
      <c r="O962" s="427"/>
      <c r="P962" s="427"/>
      <c r="Q962" s="427"/>
      <c r="R962" s="427"/>
      <c r="S962" s="427"/>
      <c r="T962" s="427"/>
      <c r="U962" s="427"/>
      <c r="V962" s="427"/>
      <c r="W962" s="427"/>
      <c r="X962" s="427"/>
      <c r="Y962" s="427"/>
    </row>
    <row r="963" spans="12:25" ht="0" hidden="1" customHeight="1" x14ac:dyDescent="0.3">
      <c r="L963" s="426"/>
      <c r="M963" s="427"/>
      <c r="N963" s="427"/>
      <c r="O963" s="427"/>
      <c r="P963" s="427"/>
      <c r="Q963" s="427"/>
      <c r="R963" s="427"/>
      <c r="S963" s="427"/>
      <c r="T963" s="427"/>
      <c r="U963" s="427"/>
      <c r="V963" s="427"/>
      <c r="W963" s="427"/>
      <c r="X963" s="427"/>
      <c r="Y963" s="427"/>
    </row>
    <row r="964" spans="12:25" ht="0" hidden="1" customHeight="1" x14ac:dyDescent="0.3">
      <c r="L964" s="426"/>
      <c r="M964" s="427"/>
      <c r="N964" s="427"/>
      <c r="O964" s="427"/>
      <c r="P964" s="427"/>
      <c r="Q964" s="427"/>
      <c r="R964" s="427"/>
      <c r="S964" s="427"/>
      <c r="T964" s="427"/>
      <c r="U964" s="427"/>
      <c r="V964" s="427"/>
      <c r="W964" s="427"/>
      <c r="X964" s="427"/>
      <c r="Y964" s="427"/>
    </row>
    <row r="965" spans="12:25" ht="0" hidden="1" customHeight="1" x14ac:dyDescent="0.3">
      <c r="L965" s="426"/>
      <c r="M965" s="427"/>
      <c r="N965" s="427"/>
      <c r="O965" s="427"/>
      <c r="P965" s="427"/>
      <c r="Q965" s="427"/>
      <c r="R965" s="427"/>
      <c r="S965" s="427"/>
      <c r="T965" s="427"/>
      <c r="U965" s="427"/>
      <c r="V965" s="427"/>
      <c r="W965" s="427"/>
      <c r="X965" s="427"/>
      <c r="Y965" s="427"/>
    </row>
    <row r="966" spans="12:25" ht="0" hidden="1" customHeight="1" x14ac:dyDescent="0.3">
      <c r="L966" s="426"/>
      <c r="M966" s="427"/>
      <c r="N966" s="427"/>
      <c r="O966" s="427"/>
      <c r="P966" s="427"/>
      <c r="Q966" s="427"/>
      <c r="R966" s="427"/>
      <c r="S966" s="427"/>
      <c r="T966" s="427"/>
      <c r="U966" s="427"/>
      <c r="V966" s="427"/>
      <c r="W966" s="427"/>
      <c r="X966" s="427"/>
      <c r="Y966" s="427"/>
    </row>
    <row r="967" spans="12:25" ht="0" hidden="1" customHeight="1" x14ac:dyDescent="0.3">
      <c r="L967" s="426"/>
      <c r="M967" s="427"/>
      <c r="N967" s="427"/>
      <c r="O967" s="427"/>
      <c r="P967" s="427"/>
      <c r="Q967" s="427"/>
      <c r="R967" s="427"/>
      <c r="S967" s="427"/>
      <c r="T967" s="427"/>
      <c r="U967" s="427"/>
      <c r="V967" s="427"/>
      <c r="W967" s="427"/>
      <c r="X967" s="427"/>
      <c r="Y967" s="427"/>
    </row>
    <row r="968" spans="12:25" ht="0" hidden="1" customHeight="1" x14ac:dyDescent="0.3">
      <c r="L968" s="426"/>
      <c r="M968" s="427"/>
      <c r="N968" s="427"/>
      <c r="O968" s="427"/>
      <c r="P968" s="427"/>
      <c r="Q968" s="427"/>
      <c r="R968" s="427"/>
      <c r="S968" s="427"/>
      <c r="T968" s="427"/>
      <c r="U968" s="427"/>
      <c r="V968" s="427"/>
      <c r="W968" s="427"/>
      <c r="X968" s="427"/>
      <c r="Y968" s="427"/>
    </row>
    <row r="969" spans="12:25" ht="0" hidden="1" customHeight="1" x14ac:dyDescent="0.3">
      <c r="L969" s="426"/>
      <c r="M969" s="427"/>
      <c r="N969" s="427"/>
      <c r="O969" s="427"/>
      <c r="P969" s="427"/>
      <c r="Q969" s="427"/>
      <c r="R969" s="427"/>
      <c r="S969" s="427"/>
      <c r="T969" s="427"/>
      <c r="U969" s="427"/>
      <c r="V969" s="427"/>
      <c r="W969" s="427"/>
      <c r="X969" s="427"/>
      <c r="Y969" s="427"/>
    </row>
    <row r="970" spans="12:25" ht="0" hidden="1" customHeight="1" x14ac:dyDescent="0.3">
      <c r="L970" s="426"/>
      <c r="M970" s="427"/>
      <c r="N970" s="427"/>
      <c r="O970" s="427"/>
      <c r="P970" s="427"/>
      <c r="Q970" s="427"/>
      <c r="R970" s="427"/>
      <c r="S970" s="427"/>
      <c r="T970" s="427"/>
      <c r="U970" s="427"/>
      <c r="V970" s="427"/>
      <c r="W970" s="427"/>
      <c r="X970" s="427"/>
      <c r="Y970" s="427"/>
    </row>
    <row r="971" spans="12:25" ht="0" hidden="1" customHeight="1" x14ac:dyDescent="0.3">
      <c r="L971" s="426"/>
      <c r="M971" s="427"/>
      <c r="N971" s="427"/>
      <c r="O971" s="427"/>
      <c r="P971" s="427"/>
      <c r="Q971" s="427"/>
      <c r="R971" s="427"/>
      <c r="S971" s="427"/>
      <c r="T971" s="427"/>
      <c r="U971" s="427"/>
      <c r="V971" s="427"/>
      <c r="W971" s="427"/>
      <c r="X971" s="427"/>
      <c r="Y971" s="427"/>
    </row>
    <row r="972" spans="12:25" ht="0" hidden="1" customHeight="1" x14ac:dyDescent="0.3">
      <c r="L972" s="426"/>
      <c r="M972" s="427"/>
      <c r="N972" s="427"/>
      <c r="O972" s="427"/>
      <c r="P972" s="427"/>
      <c r="Q972" s="427"/>
      <c r="R972" s="427"/>
      <c r="S972" s="427"/>
      <c r="T972" s="427"/>
      <c r="U972" s="427"/>
      <c r="V972" s="427"/>
      <c r="W972" s="427"/>
      <c r="X972" s="427"/>
      <c r="Y972" s="427"/>
    </row>
    <row r="973" spans="12:25" ht="0" hidden="1" customHeight="1" x14ac:dyDescent="0.3">
      <c r="L973" s="426"/>
      <c r="M973" s="427"/>
      <c r="N973" s="427"/>
      <c r="O973" s="427"/>
      <c r="P973" s="427"/>
      <c r="Q973" s="427"/>
      <c r="R973" s="427"/>
      <c r="S973" s="427"/>
      <c r="T973" s="427"/>
      <c r="U973" s="427"/>
      <c r="V973" s="427"/>
      <c r="W973" s="427"/>
      <c r="X973" s="427"/>
      <c r="Y973" s="427"/>
    </row>
    <row r="974" spans="12:25" ht="0" hidden="1" customHeight="1" x14ac:dyDescent="0.3">
      <c r="L974" s="426"/>
      <c r="M974" s="427"/>
      <c r="N974" s="427"/>
      <c r="O974" s="427"/>
      <c r="P974" s="427"/>
      <c r="Q974" s="427"/>
      <c r="R974" s="427"/>
      <c r="S974" s="427"/>
      <c r="T974" s="427"/>
      <c r="U974" s="427"/>
      <c r="V974" s="427"/>
      <c r="W974" s="427"/>
      <c r="X974" s="427"/>
      <c r="Y974" s="427"/>
    </row>
    <row r="975" spans="12:25" ht="0" hidden="1" customHeight="1" x14ac:dyDescent="0.3">
      <c r="L975" s="426"/>
      <c r="M975" s="427"/>
      <c r="N975" s="427"/>
      <c r="O975" s="427"/>
      <c r="P975" s="427"/>
      <c r="Q975" s="427"/>
      <c r="R975" s="427"/>
      <c r="S975" s="427"/>
      <c r="T975" s="427"/>
      <c r="U975" s="427"/>
      <c r="V975" s="427"/>
      <c r="W975" s="427"/>
      <c r="X975" s="427"/>
      <c r="Y975" s="427"/>
    </row>
    <row r="976" spans="12:25" ht="0" hidden="1" customHeight="1" x14ac:dyDescent="0.3">
      <c r="L976" s="426"/>
      <c r="M976" s="427"/>
      <c r="N976" s="427"/>
      <c r="O976" s="427"/>
      <c r="P976" s="427"/>
      <c r="Q976" s="427"/>
      <c r="R976" s="427"/>
      <c r="S976" s="427"/>
      <c r="T976" s="427"/>
      <c r="U976" s="427"/>
      <c r="V976" s="427"/>
      <c r="W976" s="427"/>
      <c r="X976" s="427"/>
      <c r="Y976" s="427"/>
    </row>
    <row r="977" spans="12:25" ht="0" hidden="1" customHeight="1" x14ac:dyDescent="0.3">
      <c r="L977" s="426"/>
      <c r="M977" s="427"/>
      <c r="N977" s="427"/>
      <c r="O977" s="427"/>
      <c r="P977" s="427"/>
      <c r="Q977" s="427"/>
      <c r="R977" s="427"/>
      <c r="S977" s="427"/>
      <c r="T977" s="427"/>
      <c r="U977" s="427"/>
      <c r="V977" s="427"/>
      <c r="W977" s="427"/>
      <c r="X977" s="427"/>
      <c r="Y977" s="427"/>
    </row>
    <row r="978" spans="12:25" ht="0" hidden="1" customHeight="1" x14ac:dyDescent="0.3">
      <c r="L978" s="426"/>
      <c r="M978" s="427"/>
      <c r="N978" s="427"/>
      <c r="O978" s="427"/>
      <c r="P978" s="427"/>
      <c r="Q978" s="427"/>
      <c r="R978" s="427"/>
      <c r="S978" s="427"/>
      <c r="T978" s="427"/>
      <c r="U978" s="427"/>
      <c r="V978" s="427"/>
      <c r="W978" s="427"/>
      <c r="X978" s="427"/>
      <c r="Y978" s="427"/>
    </row>
    <row r="979" spans="12:25" ht="0" hidden="1" customHeight="1" x14ac:dyDescent="0.3">
      <c r="L979" s="426"/>
      <c r="M979" s="427"/>
      <c r="N979" s="427"/>
      <c r="O979" s="427"/>
      <c r="P979" s="427"/>
      <c r="Q979" s="427"/>
      <c r="R979" s="427"/>
      <c r="S979" s="427"/>
      <c r="T979" s="427"/>
      <c r="U979" s="427"/>
      <c r="V979" s="427"/>
      <c r="W979" s="427"/>
      <c r="X979" s="427"/>
      <c r="Y979" s="427"/>
    </row>
    <row r="980" spans="12:25" ht="0" hidden="1" customHeight="1" x14ac:dyDescent="0.3">
      <c r="L980" s="426"/>
      <c r="M980" s="427"/>
      <c r="N980" s="427"/>
      <c r="O980" s="427"/>
      <c r="P980" s="427"/>
      <c r="Q980" s="427"/>
      <c r="R980" s="427"/>
      <c r="S980" s="427"/>
      <c r="T980" s="427"/>
      <c r="U980" s="427"/>
      <c r="V980" s="427"/>
      <c r="W980" s="427"/>
      <c r="X980" s="427"/>
      <c r="Y980" s="427"/>
    </row>
    <row r="981" spans="12:25" ht="0" hidden="1" customHeight="1" x14ac:dyDescent="0.3">
      <c r="L981" s="426"/>
      <c r="M981" s="427"/>
      <c r="N981" s="427"/>
      <c r="O981" s="427"/>
      <c r="P981" s="427"/>
      <c r="Q981" s="427"/>
      <c r="R981" s="427"/>
      <c r="S981" s="427"/>
      <c r="T981" s="427"/>
      <c r="U981" s="427"/>
      <c r="V981" s="427"/>
      <c r="W981" s="427"/>
      <c r="X981" s="427"/>
      <c r="Y981" s="427"/>
    </row>
    <row r="982" spans="12:25" ht="0" hidden="1" customHeight="1" x14ac:dyDescent="0.3">
      <c r="L982" s="426"/>
      <c r="M982" s="427"/>
      <c r="N982" s="427"/>
      <c r="O982" s="427"/>
      <c r="P982" s="427"/>
      <c r="Q982" s="427"/>
      <c r="R982" s="427"/>
      <c r="S982" s="427"/>
      <c r="T982" s="427"/>
      <c r="U982" s="427"/>
      <c r="V982" s="427"/>
      <c r="W982" s="427"/>
      <c r="X982" s="427"/>
      <c r="Y982" s="427"/>
    </row>
    <row r="983" spans="12:25" ht="0" hidden="1" customHeight="1" x14ac:dyDescent="0.3">
      <c r="L983" s="426"/>
      <c r="M983" s="427"/>
      <c r="N983" s="427"/>
      <c r="O983" s="427"/>
      <c r="P983" s="427"/>
      <c r="Q983" s="427"/>
      <c r="R983" s="427"/>
      <c r="S983" s="427"/>
      <c r="T983" s="427"/>
      <c r="U983" s="427"/>
      <c r="V983" s="427"/>
      <c r="W983" s="427"/>
      <c r="X983" s="427"/>
      <c r="Y983" s="427"/>
    </row>
    <row r="984" spans="12:25" ht="0" hidden="1" customHeight="1" x14ac:dyDescent="0.3">
      <c r="L984" s="426"/>
      <c r="M984" s="427"/>
      <c r="N984" s="427"/>
      <c r="O984" s="427"/>
      <c r="P984" s="427"/>
      <c r="Q984" s="427"/>
      <c r="R984" s="427"/>
      <c r="S984" s="427"/>
      <c r="T984" s="427"/>
      <c r="U984" s="427"/>
      <c r="V984" s="427"/>
      <c r="W984" s="427"/>
      <c r="X984" s="427"/>
      <c r="Y984" s="427"/>
    </row>
    <row r="985" spans="12:25" ht="0" hidden="1" customHeight="1" x14ac:dyDescent="0.3">
      <c r="L985" s="426"/>
      <c r="M985" s="427"/>
      <c r="N985" s="427"/>
      <c r="O985" s="427"/>
      <c r="P985" s="427"/>
      <c r="Q985" s="427"/>
      <c r="R985" s="427"/>
      <c r="S985" s="427"/>
      <c r="T985" s="427"/>
      <c r="U985" s="427"/>
      <c r="V985" s="427"/>
      <c r="W985" s="427"/>
      <c r="X985" s="427"/>
      <c r="Y985" s="427"/>
    </row>
    <row r="986" spans="12:25" ht="0" hidden="1" customHeight="1" x14ac:dyDescent="0.3">
      <c r="L986" s="426"/>
      <c r="M986" s="427"/>
      <c r="N986" s="427"/>
      <c r="O986" s="427"/>
      <c r="P986" s="427"/>
      <c r="Q986" s="427"/>
      <c r="R986" s="427"/>
      <c r="S986" s="427"/>
      <c r="T986" s="427"/>
      <c r="U986" s="427"/>
      <c r="V986" s="427"/>
      <c r="W986" s="427"/>
      <c r="X986" s="427"/>
      <c r="Y986" s="427"/>
    </row>
    <row r="987" spans="12:25" ht="0" hidden="1" customHeight="1" x14ac:dyDescent="0.3">
      <c r="L987" s="426"/>
      <c r="M987" s="427"/>
      <c r="N987" s="427"/>
      <c r="O987" s="427"/>
      <c r="P987" s="427"/>
      <c r="Q987" s="427"/>
      <c r="R987" s="427"/>
      <c r="S987" s="427"/>
      <c r="T987" s="427"/>
      <c r="U987" s="427"/>
      <c r="V987" s="427"/>
      <c r="W987" s="427"/>
      <c r="X987" s="427"/>
      <c r="Y987" s="427"/>
    </row>
    <row r="988" spans="12:25" ht="0" hidden="1" customHeight="1" x14ac:dyDescent="0.3">
      <c r="L988" s="426"/>
      <c r="M988" s="427"/>
      <c r="N988" s="427"/>
      <c r="O988" s="427"/>
      <c r="P988" s="427"/>
      <c r="Q988" s="427"/>
      <c r="R988" s="427"/>
      <c r="S988" s="427"/>
      <c r="T988" s="427"/>
      <c r="U988" s="427"/>
      <c r="V988" s="427"/>
      <c r="W988" s="427"/>
      <c r="X988" s="427"/>
      <c r="Y988" s="427"/>
    </row>
    <row r="989" spans="12:25" ht="0" hidden="1" customHeight="1" x14ac:dyDescent="0.3">
      <c r="L989" s="426"/>
      <c r="M989" s="427"/>
      <c r="N989" s="427"/>
      <c r="O989" s="427"/>
      <c r="P989" s="427"/>
      <c r="Q989" s="427"/>
      <c r="R989" s="427"/>
      <c r="S989" s="427"/>
      <c r="T989" s="427"/>
      <c r="U989" s="427"/>
      <c r="V989" s="427"/>
      <c r="W989" s="427"/>
      <c r="X989" s="427"/>
      <c r="Y989" s="427"/>
    </row>
    <row r="990" spans="12:25" ht="0" hidden="1" customHeight="1" x14ac:dyDescent="0.3">
      <c r="L990" s="426"/>
      <c r="M990" s="427"/>
      <c r="N990" s="427"/>
      <c r="O990" s="427"/>
      <c r="P990" s="427"/>
      <c r="Q990" s="427"/>
      <c r="R990" s="427"/>
      <c r="S990" s="427"/>
      <c r="T990" s="427"/>
      <c r="U990" s="427"/>
      <c r="V990" s="427"/>
      <c r="W990" s="427"/>
      <c r="X990" s="427"/>
      <c r="Y990" s="427"/>
    </row>
    <row r="991" spans="12:25" ht="0" hidden="1" customHeight="1" x14ac:dyDescent="0.3">
      <c r="L991" s="426"/>
      <c r="M991" s="427"/>
      <c r="N991" s="427"/>
      <c r="O991" s="427"/>
      <c r="P991" s="427"/>
      <c r="Q991" s="427"/>
      <c r="R991" s="427"/>
      <c r="S991" s="427"/>
      <c r="T991" s="427"/>
      <c r="U991" s="427"/>
      <c r="V991" s="427"/>
      <c r="W991" s="427"/>
      <c r="X991" s="427"/>
      <c r="Y991" s="427"/>
    </row>
    <row r="992" spans="12:25" ht="0" hidden="1" customHeight="1" x14ac:dyDescent="0.3">
      <c r="L992" s="426"/>
      <c r="M992" s="427"/>
      <c r="N992" s="427"/>
      <c r="O992" s="427"/>
      <c r="P992" s="427"/>
      <c r="Q992" s="427"/>
      <c r="R992" s="427"/>
      <c r="S992" s="427"/>
      <c r="T992" s="427"/>
      <c r="U992" s="427"/>
      <c r="V992" s="427"/>
      <c r="W992" s="427"/>
      <c r="X992" s="427"/>
      <c r="Y992" s="427"/>
    </row>
    <row r="993" spans="12:25" ht="0" hidden="1" customHeight="1" x14ac:dyDescent="0.3">
      <c r="L993" s="426"/>
      <c r="M993" s="427"/>
      <c r="N993" s="427"/>
      <c r="O993" s="427"/>
      <c r="P993" s="427"/>
      <c r="Q993" s="427"/>
      <c r="R993" s="427"/>
      <c r="S993" s="427"/>
      <c r="T993" s="427"/>
      <c r="U993" s="427"/>
      <c r="V993" s="427"/>
      <c r="W993" s="427"/>
      <c r="X993" s="427"/>
      <c r="Y993" s="427"/>
    </row>
    <row r="994" spans="12:25" ht="0" hidden="1" customHeight="1" x14ac:dyDescent="0.3">
      <c r="L994" s="426"/>
      <c r="M994" s="427"/>
      <c r="N994" s="427"/>
      <c r="O994" s="427"/>
      <c r="P994" s="427"/>
      <c r="Q994" s="427"/>
      <c r="R994" s="427"/>
      <c r="S994" s="427"/>
      <c r="T994" s="427"/>
      <c r="U994" s="427"/>
      <c r="V994" s="427"/>
      <c r="W994" s="427"/>
      <c r="X994" s="427"/>
      <c r="Y994" s="427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66:J66"/>
    <mergeCell ref="B70:D70"/>
    <mergeCell ref="F70:J70"/>
    <mergeCell ref="B71:D71"/>
    <mergeCell ref="F71:J71"/>
    <mergeCell ref="B72:D72"/>
    <mergeCell ref="F72:J72"/>
    <mergeCell ref="B73:D73"/>
    <mergeCell ref="F73:J73"/>
    <mergeCell ref="B76:D76"/>
    <mergeCell ref="F76:J76"/>
    <mergeCell ref="B77:D77"/>
    <mergeCell ref="F77:J77"/>
    <mergeCell ref="B78:D78"/>
    <mergeCell ref="F78:J78"/>
    <mergeCell ref="B79:D79"/>
    <mergeCell ref="F79:J79"/>
    <mergeCell ref="B80:D80"/>
    <mergeCell ref="F80:J80"/>
    <mergeCell ref="B83:D83"/>
    <mergeCell ref="F83:J83"/>
    <mergeCell ref="B85:D85"/>
    <mergeCell ref="F85:J85"/>
    <mergeCell ref="B93:D93"/>
    <mergeCell ref="B95:D95"/>
    <mergeCell ref="B86:D86"/>
    <mergeCell ref="F86:J86"/>
    <mergeCell ref="B89:D89"/>
    <mergeCell ref="B91:D91"/>
    <mergeCell ref="B92:D92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D5" sqref="D5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2022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15" t="s">
        <v>72</v>
      </c>
      <c r="C5" s="15"/>
      <c r="D5" s="14">
        <v>215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25">
      <c r="A6" s="61"/>
      <c r="B6" s="18" t="s">
        <v>73</v>
      </c>
      <c r="C6" s="18"/>
      <c r="D6" s="567" t="str">
        <f>IF($D$5="","",VLOOKUP($D$5,DA,2,FALSE))</f>
        <v>Hutang kepada Customers</v>
      </c>
      <c r="E6" s="568"/>
      <c r="F6" s="16"/>
      <c r="G6" s="17" t="s">
        <v>69</v>
      </c>
      <c r="H6" s="78">
        <f ca="1">IF($D$5="","",SUBTOTAL(9,F12:F511))</f>
        <v>0</v>
      </c>
      <c r="I6" s="61"/>
      <c r="J6" s="61"/>
    </row>
    <row r="7" spans="1:10" ht="18.75" customHeight="1" x14ac:dyDescent="0.25">
      <c r="A7" s="61"/>
      <c r="B7" s="18" t="s">
        <v>74</v>
      </c>
      <c r="C7" s="18"/>
      <c r="D7" s="79" t="str">
        <f>IF($D$5="","",VLOOKUP($D$5,DA,3,FALSE))</f>
        <v>K</v>
      </c>
      <c r="E7" s="16"/>
      <c r="F7" s="16"/>
      <c r="G7" s="17" t="s">
        <v>71</v>
      </c>
      <c r="H7" s="78">
        <f ca="1">IF($D$5="","",SUBTOTAL(9,G12:G511))</f>
        <v>800000000</v>
      </c>
      <c r="I7" s="61"/>
      <c r="J7" s="61"/>
    </row>
    <row r="8" spans="1:10" ht="18.75" customHeight="1" x14ac:dyDescent="0.25">
      <c r="A8" s="61"/>
      <c r="B8" s="18" t="s">
        <v>167</v>
      </c>
      <c r="C8" s="18"/>
      <c r="D8" s="79" t="str">
        <f>IF($D$5="","",VLOOKUP($D$5,DA,4,FALSE))</f>
        <v>N</v>
      </c>
      <c r="E8" s="19"/>
      <c r="F8" s="16"/>
      <c r="G8" s="17" t="s">
        <v>70</v>
      </c>
      <c r="H8" s="78">
        <f ca="1">IF($D$5="","",VLOOKUP(SUBTOTAL(4,B12:B511),BB,7,FALSE))</f>
        <v>800000000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80"/>
      <c r="C11" s="80"/>
      <c r="D11" s="80"/>
      <c r="E11" s="86" t="str">
        <f>"Saldo Awal Per "&amp;TG&amp;" "&amp;BL&amp;" "&amp;TH</f>
        <v>Saldo Awal Per 1 Januari 2022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2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44198</v>
      </c>
      <c r="D12" s="84" t="str">
        <f t="shared" ref="D12:D43" ca="1" si="1">IF(TODAY()&gt;EXP,"0",IF(ISERROR(VLOOKUP(B12&amp;$D$5,JA_1,9,FALSE))=TRUE,"",VLOOKUP(B12&amp;$D$5,JA_1,9,FALSE)))</f>
        <v>KS 002</v>
      </c>
      <c r="E12" s="77" t="str">
        <f t="shared" ref="E12:E43" ca="1" si="2">IF(TODAY()&gt;EXP,"0",IF(ISERROR(VLOOKUP(B12&amp;$D$5,JA_1,13,FALSE))=TRUE,"",VLOOKUP(B12&amp;$D$5,JA_1,13,FALSE)))</f>
        <v>Terima Uang muka Proyek APU 1223 30 %</v>
      </c>
      <c r="F12" s="85">
        <f t="shared" ref="F12:F43" ca="1" si="3">IF(TODAY()&gt;EXP,"0",IF(ISERROR(VLOOKUP(B12&amp;$D$5,JA_1,19,FALSE))=TRUE,"",VLOOKUP(B12&amp;$D$5,JA_1,19,FALSE)))</f>
        <v>0</v>
      </c>
      <c r="G12" s="85">
        <f t="shared" ref="G12:G43" ca="1" si="4">IF(TODAY()&gt;EXP,"0",IF(ISERROR(VLOOKUP(B12&amp;$D$5,JA_1,20,FALSE))=TRUE,"",VLOOKUP(B12&amp;$D$5,JA_1,20,FALSE)))</f>
        <v>300000000</v>
      </c>
      <c r="H12" s="82">
        <f ca="1">IF(TODAY()&gt;EXP,"0",IF(AND(F12="",G12=""),"",IF($D$7="D",$H$11+SUM($F$12:F12)-SUM($G$12:G12),$H$11-SUM($F$12:F12)+SUM($G$12:G12))))</f>
        <v>300000000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83">
        <f t="shared" ca="1" si="0"/>
        <v>44201</v>
      </c>
      <c r="D13" s="84" t="str">
        <f t="shared" ca="1" si="1"/>
        <v>KM 093</v>
      </c>
      <c r="E13" s="77" t="str">
        <f t="shared" ca="1" si="2"/>
        <v>Terima pembayaran Proyek APU 1223</v>
      </c>
      <c r="F13" s="85">
        <f t="shared" ca="1" si="3"/>
        <v>0</v>
      </c>
      <c r="G13" s="85">
        <f t="shared" ca="1" si="4"/>
        <v>150000000</v>
      </c>
      <c r="H13" s="82">
        <f ca="1">IF(TODAY()&gt;EXP,"0",IF(AND(F13="",G13=""),"",IF($D$7="D",$H$11+SUM($F$12:F13)-SUM($G$12:G13),$H$11-SUM($F$12:F13)+SUM($G$12:G13))))</f>
        <v>450000000</v>
      </c>
      <c r="I13" s="61"/>
      <c r="J13" s="61"/>
    </row>
    <row r="14" spans="1:10" ht="18.75" customHeight="1" x14ac:dyDescent="0.25">
      <c r="A14" s="61"/>
      <c r="B14" s="80">
        <f t="shared" ref="B14:B78" si="5">B13+1</f>
        <v>3</v>
      </c>
      <c r="C14" s="83">
        <f t="shared" ca="1" si="0"/>
        <v>42737</v>
      </c>
      <c r="D14" s="84" t="str">
        <f t="shared" ca="1" si="1"/>
        <v>KM 094</v>
      </c>
      <c r="E14" s="77" t="str">
        <f t="shared" ca="1" si="2"/>
        <v>Terima Uang Muka Proyek BRJ 2901</v>
      </c>
      <c r="F14" s="85">
        <f t="shared" ca="1" si="3"/>
        <v>0</v>
      </c>
      <c r="G14" s="85">
        <f t="shared" ca="1" si="4"/>
        <v>200000000</v>
      </c>
      <c r="H14" s="82">
        <f ca="1">IF(TODAY()&gt;EXP,"0",IF(AND(F14="",G14=""),"",IF($D$7="D",$H$11+SUM($F$12:F14)-SUM($G$12:G14),$H$11-SUM($F$12:F14)+SUM($G$12:G14))))</f>
        <v>650000000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83">
        <f t="shared" ca="1" si="0"/>
        <v>44201</v>
      </c>
      <c r="D15" s="84" t="str">
        <f t="shared" ca="1" si="1"/>
        <v>KM 095</v>
      </c>
      <c r="E15" s="77" t="str">
        <f t="shared" ca="1" si="2"/>
        <v>Terima termin pembayaran Proyek ZQA 7746</v>
      </c>
      <c r="F15" s="85">
        <f t="shared" ca="1" si="3"/>
        <v>0</v>
      </c>
      <c r="G15" s="85">
        <f t="shared" ca="1" si="4"/>
        <v>100000000</v>
      </c>
      <c r="H15" s="82">
        <f ca="1">IF(TODAY()&gt;EXP,"0",IF(AND(F15="",G15=""),"",IF($D$7="D",$H$11+SUM($F$12:F15)-SUM($G$12:G15),$H$11-SUM($F$12:F15)+SUM($G$12:G15))))</f>
        <v>750000000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83">
        <f t="shared" ca="1" si="0"/>
        <v>44209</v>
      </c>
      <c r="D16" s="84" t="str">
        <f t="shared" ca="1" si="1"/>
        <v>KM 096</v>
      </c>
      <c r="E16" s="77" t="str">
        <f t="shared" ca="1" si="2"/>
        <v>Terima uang tanda jadi SKM 1742</v>
      </c>
      <c r="F16" s="85">
        <f t="shared" ca="1" si="3"/>
        <v>0</v>
      </c>
      <c r="G16" s="85">
        <f t="shared" ca="1" si="4"/>
        <v>50000000</v>
      </c>
      <c r="H16" s="82">
        <f ca="1">IF(TODAY()&gt;EXP,"0",IF(AND(F16="",G16=""),"",IF($D$7="D",$H$11+SUM($F$12:F16)-SUM($G$12:G16),$H$11-SUM($F$12:F16)+SUM($G$12:G16))))</f>
        <v>800000000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83" t="str">
        <f t="shared" ca="1" si="0"/>
        <v/>
      </c>
      <c r="D17" s="84" t="str">
        <f t="shared" ca="1" si="1"/>
        <v/>
      </c>
      <c r="E17" s="77" t="str">
        <f t="shared" ca="1" si="2"/>
        <v/>
      </c>
      <c r="F17" s="85" t="str">
        <f t="shared" ca="1" si="3"/>
        <v/>
      </c>
      <c r="G17" s="85" t="str">
        <f t="shared" ca="1" si="4"/>
        <v/>
      </c>
      <c r="H17" s="82" t="str">
        <f ca="1">IF(TODAY()&gt;EXP,"0",IF(AND(F17="",G17=""),"",IF($D$7="D",$H$11+SUM($F$12:F17)-SUM($G$12:G17),$H$11-SUM($F$12:F17)+SUM($G$12:G17))))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83" t="str">
        <f t="shared" ca="1" si="0"/>
        <v/>
      </c>
      <c r="D18" s="84" t="str">
        <f t="shared" ca="1" si="1"/>
        <v/>
      </c>
      <c r="E18" s="77" t="str">
        <f t="shared" ca="1" si="2"/>
        <v/>
      </c>
      <c r="F18" s="85" t="str">
        <f t="shared" ca="1" si="3"/>
        <v/>
      </c>
      <c r="G18" s="85" t="str">
        <f t="shared" ca="1" si="4"/>
        <v/>
      </c>
      <c r="H18" s="82" t="str">
        <f ca="1">IF(TODAY()&gt;EXP,"0",IF(AND(F18="",G18=""),"",IF($D$7="D",$H$11+SUM($F$12:F18)-SUM($G$12:G18),$H$11-SUM($F$12:F18)+SUM($G$12:G18))))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83" t="str">
        <f t="shared" ca="1" si="0"/>
        <v/>
      </c>
      <c r="D19" s="84" t="str">
        <f t="shared" ca="1" si="1"/>
        <v/>
      </c>
      <c r="E19" s="77" t="str">
        <f t="shared" ca="1" si="2"/>
        <v/>
      </c>
      <c r="F19" s="85" t="str">
        <f t="shared" ca="1" si="3"/>
        <v/>
      </c>
      <c r="G19" s="85" t="str">
        <f t="shared" ca="1" si="4"/>
        <v/>
      </c>
      <c r="H19" s="82" t="str">
        <f ca="1">IF(TODAY()&gt;EXP,"0",IF(AND(F19="",G19=""),"",IF($D$7="D",$H$11+SUM($F$12:F19)-SUM($G$12:G19),$H$11-SUM($F$12:F19)+SUM($G$12:G19))))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83" t="str">
        <f t="shared" ca="1" si="0"/>
        <v/>
      </c>
      <c r="D20" s="84" t="str">
        <f t="shared" ca="1" si="1"/>
        <v/>
      </c>
      <c r="E20" s="77" t="str">
        <f t="shared" ca="1" si="2"/>
        <v/>
      </c>
      <c r="F20" s="85" t="str">
        <f t="shared" ca="1" si="3"/>
        <v/>
      </c>
      <c r="G20" s="85" t="str">
        <f t="shared" ca="1" si="4"/>
        <v/>
      </c>
      <c r="H20" s="82" t="str">
        <f ca="1">IF(TODAY()&gt;EXP,"0",IF(AND(F20="",G20=""),"",IF($D$7="D",$H$11+SUM($F$12:F20)-SUM($G$12:G20),$H$11-SUM($F$12:F20)+SUM($G$12:G20))))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2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2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2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2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2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2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2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2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2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2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2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2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2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2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2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2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2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2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2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2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2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2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2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2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2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2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2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2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2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2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2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2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2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2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2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2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2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2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2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2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2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2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2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2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2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2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2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2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2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2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2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2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2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2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2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2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2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2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2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2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2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2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2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2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2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2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2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2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2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2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2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2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2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2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2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2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2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2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2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2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2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2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2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2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2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2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2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2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2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2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2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2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2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2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2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2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2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2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2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2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2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2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2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2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2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2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2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2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2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2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2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2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2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2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2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2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2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2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2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2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2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2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2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2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2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2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2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2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2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2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2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2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2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2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2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2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2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2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2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2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2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2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2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2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2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2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2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2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2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2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2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2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2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2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2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2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2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2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2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2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2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2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2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2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2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2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2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2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2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2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2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2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2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2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2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2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2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2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2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2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2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2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2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2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2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2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2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2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2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2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2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2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2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2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2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2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2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2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2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2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2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2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2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2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2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2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2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2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2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2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2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2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2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2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2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2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2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2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2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2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2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2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2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2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2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2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2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2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2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2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2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2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2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2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2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2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2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2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2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2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2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2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2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2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2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2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2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2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2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2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2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2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2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2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2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2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2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2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2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2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2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2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2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2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2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2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2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2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2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2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2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2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2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2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2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2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2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2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2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2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2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2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2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2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2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2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2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2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2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2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2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2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2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2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2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2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2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2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2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2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2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2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2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2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2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2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2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2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2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2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2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2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2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2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2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2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2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2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2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2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2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2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2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2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2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2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2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2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2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2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2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2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2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2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2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2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2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2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2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2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2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2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2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2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2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2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2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2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2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2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2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2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2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2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2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2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2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2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2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2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2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2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2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2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2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2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2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2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2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2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2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2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800000000</v>
      </c>
      <c r="I511" s="61"/>
      <c r="J511" s="61"/>
    </row>
    <row r="512" spans="1:10" x14ac:dyDescent="0.2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25">
      <c r="A513" s="61"/>
      <c r="B513" s="440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2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2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2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ENhAO/p4QKIS8zy5EZXQlCahEjyjDyHQ/8Fu9HNSCvp2CvXwM71n9rBWVmvGX90dgpakmpTr59vrUJr67oSr1A==" saltValue="LCPHVaTbA9AWc3M3tkGGdQ==" spinCount="100000" sheet="1" formatCells="0" formatColumns="0" formatRows="0" insertHyperlinks="0" sort="0" autoFilter="0" pivotTables="0"/>
  <autoFilter ref="C10:H10" xr:uid="{00000000-0009-0000-0000-000009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900-000000000000}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214"/>
  <sheetViews>
    <sheetView showGridLines="0" topLeftCell="H1" workbookViewId="0">
      <pane ySplit="6" topLeftCell="A7" activePane="bottomLeft" state="frozen"/>
      <selection activeCell="B5" sqref="B5:C5"/>
      <selection pane="bottomLeft" activeCell="N10" sqref="N10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10" width="15.7109375" customWidth="1"/>
    <col min="11" max="11" width="7.85546875" customWidth="1"/>
    <col min="12" max="15" width="15.7109375" customWidth="1"/>
    <col min="16" max="17" width="28.5703125" customWidth="1"/>
    <col min="18" max="21" width="0" hidden="1" customWidth="1"/>
    <col min="22" max="16384" width="9.140625" hidden="1"/>
  </cols>
  <sheetData>
    <row r="1" spans="1:17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2.5" customHeight="1" x14ac:dyDescent="0.4">
      <c r="A2" s="61"/>
      <c r="B2" s="87" t="str">
        <f>PR</f>
        <v>NAMA PERUSAHAAN ANDA</v>
      </c>
      <c r="C2" s="87"/>
      <c r="D2" s="289"/>
      <c r="E2" s="289"/>
      <c r="F2" s="289"/>
      <c r="G2" s="289"/>
      <c r="H2" s="289"/>
      <c r="I2" s="290"/>
      <c r="J2" s="290"/>
      <c r="K2" s="290"/>
      <c r="L2" s="289"/>
      <c r="M2" s="289"/>
      <c r="N2" s="289"/>
      <c r="O2" s="289"/>
      <c r="P2" s="61"/>
      <c r="Q2" s="61"/>
    </row>
    <row r="3" spans="1:17" ht="18.75" customHeight="1" x14ac:dyDescent="0.4">
      <c r="A3" s="61"/>
      <c r="B3" s="7" t="s">
        <v>28</v>
      </c>
      <c r="C3" s="290"/>
      <c r="D3" s="290"/>
      <c r="E3" s="289"/>
      <c r="F3" s="289"/>
      <c r="G3" s="289"/>
      <c r="H3" s="289"/>
      <c r="I3" s="290"/>
      <c r="J3" s="290"/>
      <c r="K3" s="290"/>
      <c r="L3" s="290"/>
      <c r="M3" s="290"/>
      <c r="N3" s="290"/>
      <c r="O3" s="290"/>
      <c r="P3" s="61"/>
      <c r="Q3" s="61"/>
    </row>
    <row r="4" spans="1:17" ht="18.75" customHeight="1" x14ac:dyDescent="0.35">
      <c r="A4" s="61"/>
      <c r="B4" s="88" t="str">
        <f>TG_2&amp;" "&amp;BL_2&amp;" "&amp;TH_2</f>
        <v>31 Desember 2022</v>
      </c>
      <c r="C4" s="88"/>
      <c r="D4" s="291"/>
      <c r="E4" s="290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61"/>
      <c r="Q4" s="61"/>
    </row>
    <row r="5" spans="1:17" ht="18.75" customHeight="1" x14ac:dyDescent="0.25">
      <c r="A5" s="61"/>
      <c r="B5" s="237" t="s">
        <v>7</v>
      </c>
      <c r="C5" s="549" t="s">
        <v>0</v>
      </c>
      <c r="D5" s="238" t="s">
        <v>43</v>
      </c>
      <c r="E5" s="551" t="s">
        <v>23</v>
      </c>
      <c r="F5" s="551"/>
      <c r="G5" s="551" t="s">
        <v>24</v>
      </c>
      <c r="H5" s="551"/>
      <c r="I5" s="551" t="s">
        <v>25</v>
      </c>
      <c r="J5" s="551"/>
      <c r="K5" s="209" t="s">
        <v>43</v>
      </c>
      <c r="L5" s="551" t="s">
        <v>26</v>
      </c>
      <c r="M5" s="551"/>
      <c r="N5" s="551" t="s">
        <v>27</v>
      </c>
      <c r="O5" s="573"/>
      <c r="P5" s="61"/>
      <c r="Q5" s="61"/>
    </row>
    <row r="6" spans="1:17" ht="18.75" customHeight="1" x14ac:dyDescent="0.25">
      <c r="A6" s="61"/>
      <c r="B6" s="239" t="s">
        <v>8</v>
      </c>
      <c r="C6" s="550"/>
      <c r="D6" s="240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1" t="s">
        <v>3</v>
      </c>
      <c r="P6" s="61"/>
      <c r="Q6" s="61"/>
    </row>
    <row r="7" spans="1:17" ht="18.75" customHeight="1" x14ac:dyDescent="0.2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IF($B7="","",SUMIF(AJP!$D:$D,$B7,AJP!F:F)+SUMIF('Jurnal Peny. Aktiva'!$B:$B,$B7,'Jurnal Peny. Aktiva'!E:E))</f>
        <v>0</v>
      </c>
      <c r="H7" s="90">
        <f ca="1">IF($B7="","",SUMIF(AJP!$D:$D,$B7,AJP!G:G)+SUMIF('Jurnal Peny. Aktiva'!$B:$B,$B7,'Jurnal Peny. Aktiva'!F:F))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</row>
    <row r="8" spans="1:17" ht="18.75" customHeight="1" x14ac:dyDescent="0.2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IF($B8="","",SUMIF(AJP!$D:$D,$B8,AJP!F:F)+SUMIF('Jurnal Peny. Aktiva'!$B:$B,$B8,'Jurnal Peny. Aktiva'!E:E))</f>
        <v>0</v>
      </c>
      <c r="H8" s="93">
        <f ca="1">IF($B8="","",SUMIF(AJP!$D:$D,$B8,AJP!G:G)+SUMIF('Jurnal Peny. Aktiva'!$B:$B,$B8,'Jurnal Peny. Aktiva'!F:F))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</row>
    <row r="9" spans="1:17" ht="18.75" customHeight="1" x14ac:dyDescent="0.2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IF($B9="","",SUMIF(AJP!$D:$D,$B9,AJP!F:F)+SUMIF('Jurnal Peny. Aktiva'!$B:$B,$B9,'Jurnal Peny. Aktiva'!E:E))</f>
        <v>0</v>
      </c>
      <c r="H9" s="93">
        <f ca="1">IF($B9="","",SUMIF(AJP!$D:$D,$B9,AJP!G:G)+SUMIF('Jurnal Peny. Aktiva'!$B:$B,$B9,'Jurnal Peny. Aktiva'!F:F))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</row>
    <row r="10" spans="1:17" ht="18.75" customHeight="1" x14ac:dyDescent="0.2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IF($B10="","",SUMIF(AJP!$D:$D,$B10,AJP!F:F)+SUMIF('Jurnal Peny. Aktiva'!$B:$B,$B10,'Jurnal Peny. Aktiva'!E:E))</f>
        <v>0</v>
      </c>
      <c r="H10" s="93">
        <f ca="1">IF($B10="","",SUMIF(AJP!$D:$D,$B10,AJP!G:G)+SUMIF('Jurnal Peny. Aktiva'!$B:$B,$B10,'Jurnal Peny. Aktiva'!F:F))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</row>
    <row r="11" spans="1:17" ht="18.75" customHeight="1" x14ac:dyDescent="0.2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IF($B11="","",SUMIF(AJP!$D:$D,$B11,AJP!F:F)+SUMIF('Jurnal Peny. Aktiva'!$B:$B,$B11,'Jurnal Peny. Aktiva'!E:E))</f>
        <v>0</v>
      </c>
      <c r="H11" s="93">
        <f ca="1">IF($B11="","",SUMIF(AJP!$D:$D,$B11,AJP!G:G)+SUMIF('Jurnal Peny. Aktiva'!$B:$B,$B11,'Jurnal Peny. Aktiva'!F:F))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</row>
    <row r="12" spans="1:17" ht="18.75" customHeight="1" x14ac:dyDescent="0.2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IF($B12="","",SUMIF(AJP!$D:$D,$B12,AJP!F:F)+SUMIF('Jurnal Peny. Aktiva'!$B:$B,$B12,'Jurnal Peny. Aktiva'!E:E))</f>
        <v>0</v>
      </c>
      <c r="H12" s="93">
        <f ca="1">IF($B12="","",SUMIF(AJP!$D:$D,$B12,AJP!G:G)+SUMIF('Jurnal Peny. Aktiva'!$B:$B,$B12,'Jurnal Peny. Aktiva'!F:F))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</row>
    <row r="13" spans="1:17" ht="18.75" customHeight="1" x14ac:dyDescent="0.2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400000000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IF($B13="","",SUMIF(AJP!$D:$D,$B13,AJP!F:F)+SUMIF('Jurnal Peny. Aktiva'!$B:$B,$B13,'Jurnal Peny. Aktiva'!E:E))</f>
        <v>0</v>
      </c>
      <c r="H13" s="93">
        <f ca="1">IF($B13="","",SUMIF(AJP!$D:$D,$B13,AJP!G:G)+SUMIF('Jurnal Peny. Aktiva'!$B:$B,$B13,'Jurnal Peny. Aktiva'!F:F))</f>
        <v>0</v>
      </c>
      <c r="I13" s="93">
        <f t="shared" ca="1" si="23"/>
        <v>400000000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400000000</v>
      </c>
      <c r="O13" s="93">
        <f t="shared" ca="1" si="29"/>
        <v>0</v>
      </c>
      <c r="P13" s="61"/>
      <c r="Q13" s="61"/>
    </row>
    <row r="14" spans="1:17" ht="18.75" customHeight="1" x14ac:dyDescent="0.2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IF($B14="","",SUMIF(AJP!$D:$D,$B14,AJP!F:F)+SUMIF('Jurnal Peny. Aktiva'!$B:$B,$B14,'Jurnal Peny. Aktiva'!E:E))</f>
        <v>0</v>
      </c>
      <c r="H14" s="93">
        <f ca="1">IF($B14="","",SUMIF(AJP!$D:$D,$B14,AJP!G:G)+SUMIF('Jurnal Peny. Aktiva'!$B:$B,$B14,'Jurnal Peny. Aktiva'!F:F))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</row>
    <row r="15" spans="1:17" ht="18.75" customHeight="1" x14ac:dyDescent="0.2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717926240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IF($B15="","",SUMIF(AJP!$D:$D,$B15,AJP!F:F)+SUMIF('Jurnal Peny. Aktiva'!$B:$B,$B15,'Jurnal Peny. Aktiva'!E:E))</f>
        <v>0</v>
      </c>
      <c r="H15" s="93">
        <f ca="1">IF($B15="","",SUMIF(AJP!$D:$D,$B15,AJP!G:G)+SUMIF('Jurnal Peny. Aktiva'!$B:$B,$B15,'Jurnal Peny. Aktiva'!F:F))</f>
        <v>0</v>
      </c>
      <c r="I15" s="93">
        <f t="shared" ca="1" si="23"/>
        <v>717926240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717926240</v>
      </c>
      <c r="O15" s="93">
        <f t="shared" ca="1" si="29"/>
        <v>0</v>
      </c>
      <c r="P15" s="61"/>
      <c r="Q15" s="61"/>
    </row>
    <row r="16" spans="1:17" ht="18.75" customHeight="1" x14ac:dyDescent="0.2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IF($B16="","",SUMIF(AJP!$D:$D,$B16,AJP!F:F)+SUMIF('Jurnal Peny. Aktiva'!$B:$B,$B16,'Jurnal Peny. Aktiva'!E:E))</f>
        <v>0</v>
      </c>
      <c r="H16" s="93">
        <f ca="1">IF($B16="","",SUMIF(AJP!$D:$D,$B16,AJP!G:G)+SUMIF('Jurnal Peny. Aktiva'!$B:$B,$B16,'Jurnal Peny. Aktiva'!F:F))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</row>
    <row r="17" spans="1:17" ht="18.75" customHeight="1" x14ac:dyDescent="0.2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IF($B17="","",SUMIF(AJP!$D:$D,$B17,AJP!F:F)+SUMIF('Jurnal Peny. Aktiva'!$B:$B,$B17,'Jurnal Peny. Aktiva'!E:E))</f>
        <v/>
      </c>
      <c r="H17" s="93" t="str">
        <f ca="1">IF($B17="","",SUMIF(AJP!$D:$D,$B17,AJP!G:G)+SUMIF('Jurnal Peny. Aktiva'!$B:$B,$B17,'Jurnal Peny. Aktiva'!F:F))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</row>
    <row r="18" spans="1:17" ht="18.75" customHeight="1" x14ac:dyDescent="0.2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IF($B18="","",SUMIF(AJP!$D:$D,$B18,AJP!F:F)+SUMIF('Jurnal Peny. Aktiva'!$B:$B,$B18,'Jurnal Peny. Aktiva'!E:E))</f>
        <v>0</v>
      </c>
      <c r="H18" s="93">
        <f ca="1">IF($B18="","",SUMIF(AJP!$D:$D,$B18,AJP!G:G)+SUMIF('Jurnal Peny. Aktiva'!$B:$B,$B18,'Jurnal Peny. Aktiva'!F:F))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</row>
    <row r="19" spans="1:17" ht="18.75" customHeight="1" x14ac:dyDescent="0.2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IF($B19="","",SUMIF(AJP!$D:$D,$B19,AJP!F:F)+SUMIF('Jurnal Peny. Aktiva'!$B:$B,$B19,'Jurnal Peny. Aktiva'!E:E))</f>
        <v>0</v>
      </c>
      <c r="H19" s="93">
        <f ca="1">IF($B19="","",SUMIF(AJP!$D:$D,$B19,AJP!G:G)+SUMIF('Jurnal Peny. Aktiva'!$B:$B,$B19,'Jurnal Peny. Aktiva'!F:F))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</row>
    <row r="20" spans="1:17" ht="18.75" customHeight="1" x14ac:dyDescent="0.2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IF($B20="","",SUMIF(AJP!$D:$D,$B20,AJP!F:F)+SUMIF('Jurnal Peny. Aktiva'!$B:$B,$B20,'Jurnal Peny. Aktiva'!E:E))</f>
        <v>0</v>
      </c>
      <c r="H20" s="93">
        <f ca="1">IF($B20="","",SUMIF(AJP!$D:$D,$B20,AJP!G:G)+SUMIF('Jurnal Peny. Aktiva'!$B:$B,$B20,'Jurnal Peny. Aktiva'!F:F))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</row>
    <row r="21" spans="1:17" ht="18.75" customHeight="1" x14ac:dyDescent="0.2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IF($B21="","",SUMIF(AJP!$D:$D,$B21,AJP!F:F)+SUMIF('Jurnal Peny. Aktiva'!$B:$B,$B21,'Jurnal Peny. Aktiva'!E:E))</f>
        <v>0</v>
      </c>
      <c r="H21" s="93">
        <f ca="1">IF($B21="","",SUMIF(AJP!$D:$D,$B21,AJP!G:G)+SUMIF('Jurnal Peny. Aktiva'!$B:$B,$B21,'Jurnal Peny. Aktiva'!F:F))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</row>
    <row r="22" spans="1:17" ht="18.75" customHeight="1" x14ac:dyDescent="0.2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IF($B22="","",SUMIF(AJP!$D:$D,$B22,AJP!F:F)+SUMIF('Jurnal Peny. Aktiva'!$B:$B,$B22,'Jurnal Peny. Aktiva'!E:E))</f>
        <v>0</v>
      </c>
      <c r="H22" s="93">
        <f ca="1">IF($B22="","",SUMIF(AJP!$D:$D,$B22,AJP!G:G)+SUMIF('Jurnal Peny. Aktiva'!$B:$B,$B22,'Jurnal Peny. Aktiva'!F:F))</f>
        <v>2537500</v>
      </c>
      <c r="I22" s="93">
        <f t="shared" ca="1" si="23"/>
        <v>0</v>
      </c>
      <c r="J22" s="93">
        <f t="shared" ca="1" si="24"/>
        <v>2537500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2537500</v>
      </c>
      <c r="P22" s="61"/>
      <c r="Q22" s="61"/>
    </row>
    <row r="23" spans="1:17" ht="18.75" customHeight="1" x14ac:dyDescent="0.2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IF($B23="","",SUMIF(AJP!$D:$D,$B23,AJP!F:F)+SUMIF('Jurnal Peny. Aktiva'!$B:$B,$B23,'Jurnal Peny. Aktiva'!E:E))</f>
        <v>0</v>
      </c>
      <c r="H23" s="93">
        <f ca="1">IF($B23="","",SUMIF(AJP!$D:$D,$B23,AJP!G:G)+SUMIF('Jurnal Peny. Aktiva'!$B:$B,$B23,'Jurnal Peny. Aktiva'!F:F))</f>
        <v>1008340.2777777798</v>
      </c>
      <c r="I23" s="93">
        <f t="shared" ca="1" si="23"/>
        <v>0</v>
      </c>
      <c r="J23" s="93">
        <f t="shared" ca="1" si="24"/>
        <v>1008340.2777777798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1008340.2777777798</v>
      </c>
      <c r="P23" s="61"/>
      <c r="Q23" s="61"/>
    </row>
    <row r="24" spans="1:17" ht="18.75" customHeight="1" x14ac:dyDescent="0.2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IF($B24="","",SUMIF(AJP!$D:$D,$B24,AJP!F:F)+SUMIF('Jurnal Peny. Aktiva'!$B:$B,$B24,'Jurnal Peny. Aktiva'!E:E))</f>
        <v>0</v>
      </c>
      <c r="H24" s="93">
        <f ca="1">IF($B24="","",SUMIF(AJP!$D:$D,$B24,AJP!G:G)+SUMIF('Jurnal Peny. Aktiva'!$B:$B,$B24,'Jurnal Peny. Aktiva'!F:F))</f>
        <v>790277.77777777612</v>
      </c>
      <c r="I24" s="93">
        <f t="shared" ca="1" si="23"/>
        <v>0</v>
      </c>
      <c r="J24" s="93">
        <f t="shared" ca="1" si="24"/>
        <v>790277.77777777612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790277.77777777612</v>
      </c>
      <c r="P24" s="61"/>
      <c r="Q24" s="61"/>
    </row>
    <row r="25" spans="1:17" ht="18.75" customHeight="1" x14ac:dyDescent="0.2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IF($B25="","",SUMIF(AJP!$D:$D,$B25,AJP!F:F)+SUMIF('Jurnal Peny. Aktiva'!$B:$B,$B25,'Jurnal Peny. Aktiva'!E:E))</f>
        <v/>
      </c>
      <c r="H25" s="93" t="str">
        <f ca="1">IF($B25="","",SUMIF(AJP!$D:$D,$B25,AJP!G:G)+SUMIF('Jurnal Peny. Aktiva'!$B:$B,$B25,'Jurnal Peny. Aktiva'!F:F))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</row>
    <row r="26" spans="1:17" ht="18.75" customHeight="1" x14ac:dyDescent="0.2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IF($B26="","",SUMIF(AJP!$D:$D,$B26,AJP!F:F)+SUMIF('Jurnal Peny. Aktiva'!$B:$B,$B26,'Jurnal Peny. Aktiva'!E:E))</f>
        <v>0</v>
      </c>
      <c r="H26" s="93">
        <f ca="1">IF($B26="","",SUMIF(AJP!$D:$D,$B26,AJP!G:G)+SUMIF('Jurnal Peny. Aktiva'!$B:$B,$B26,'Jurnal Peny. Aktiva'!F:F))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</row>
    <row r="27" spans="1:17" ht="18.75" customHeight="1" x14ac:dyDescent="0.2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IF($B27="","",SUMIF(AJP!$D:$D,$B27,AJP!F:F)+SUMIF('Jurnal Peny. Aktiva'!$B:$B,$B27,'Jurnal Peny. Aktiva'!E:E))</f>
        <v>0</v>
      </c>
      <c r="H27" s="93">
        <f ca="1">IF($B27="","",SUMIF(AJP!$D:$D,$B27,AJP!G:G)+SUMIF('Jurnal Peny. Aktiva'!$B:$B,$B27,'Jurnal Peny. Aktiva'!F:F))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</row>
    <row r="28" spans="1:17" ht="18.75" customHeight="1" x14ac:dyDescent="0.25">
      <c r="A28" s="61"/>
      <c r="B28" s="89">
        <f ca="1">IF(TODAY()&gt;EXP,"0",IF('Kode Akun'!B28="","",'Kode Akun'!B28))</f>
        <v>215</v>
      </c>
      <c r="C28" s="93" t="str">
        <f t="shared" ca="1" si="21"/>
        <v>Hutang kepada Customers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800000000</v>
      </c>
      <c r="G28" s="93">
        <f ca="1">IF($B28="","",SUMIF(AJP!$D:$D,$B28,AJP!F:F)+SUMIF('Jurnal Peny. Aktiva'!$B:$B,$B28,'Jurnal Peny. Aktiva'!E:E))</f>
        <v>0</v>
      </c>
      <c r="H28" s="93">
        <f ca="1">IF($B28="","",SUMIF(AJP!$D:$D,$B28,AJP!G:G)+SUMIF('Jurnal Peny. Aktiva'!$B:$B,$B28,'Jurnal Peny. Aktiva'!F:F))</f>
        <v>0</v>
      </c>
      <c r="I28" s="93">
        <f t="shared" ca="1" si="23"/>
        <v>0</v>
      </c>
      <c r="J28" s="93">
        <f t="shared" ca="1" si="24"/>
        <v>800000000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800000000</v>
      </c>
      <c r="P28" s="61"/>
      <c r="Q28" s="61"/>
    </row>
    <row r="29" spans="1:17" ht="18.75" customHeight="1" x14ac:dyDescent="0.25">
      <c r="A29" s="61"/>
      <c r="B29" s="89">
        <f ca="1">IF(TODAY()&gt;EXP,"0",IF('Kode Akun'!B29="","",'Kode Akun'!B29))</f>
        <v>220</v>
      </c>
      <c r="C29" s="93" t="str">
        <f t="shared" ca="1" si="21"/>
        <v>Hutang Lain-lain</v>
      </c>
      <c r="D29" s="94" t="str">
        <f t="shared" ca="1" si="22"/>
        <v>K</v>
      </c>
      <c r="E29" s="90">
        <f ca="1">IF(B29="","",IF(D29="D",SUMIF('Kode Akun'!B:B,B29,'Kode Akun'!G:G)+SUMIF('Jurnal Umum'!$P$7:$P$3007,B29,'Jurnal Umum'!$U$7:$U$3007)-SUMIF('Jurnal Umum'!$P$7:$P$3007,B29,'Jurnal Umum'!$V$7:$V$3007),0))</f>
        <v>0</v>
      </c>
      <c r="F29" s="90">
        <f ca="1">IF(B29="","",IF(D29="K",SUMIF('Kode Akun'!B:B,B29,'Kode Akun'!H:H)-SUMIF('Jurnal Umum'!$P$7:$P$3007,B29,'Jurnal Umum'!$U$7:$U$3007)+SUMIF('Jurnal Umum'!$P$7:$P$3007,B29,'Jurnal Umum'!$V$7:$V$3007),0))</f>
        <v>0</v>
      </c>
      <c r="G29" s="93">
        <f ca="1">IF($B29="","",SUMIF(AJP!$D:$D,$B29,AJP!F:F)+SUMIF('Jurnal Peny. Aktiva'!$B:$B,$B29,'Jurnal Peny. Aktiva'!E:E))</f>
        <v>0</v>
      </c>
      <c r="H29" s="93">
        <f ca="1">IF($B29="","",SUMIF(AJP!$D:$D,$B29,AJP!G:G)+SUMIF('Jurnal Peny. Aktiva'!$B:$B,$B29,'Jurnal Peny. Aktiva'!F:F))</f>
        <v>0</v>
      </c>
      <c r="I29" s="93">
        <f t="shared" ca="1" si="23"/>
        <v>0</v>
      </c>
      <c r="J29" s="93">
        <f t="shared" ca="1" si="24"/>
        <v>0</v>
      </c>
      <c r="K29" s="92" t="str">
        <f t="shared" ca="1" si="25"/>
        <v>N</v>
      </c>
      <c r="L29" s="93">
        <f t="shared" ca="1" si="26"/>
        <v>0</v>
      </c>
      <c r="M29" s="93">
        <f t="shared" ca="1" si="27"/>
        <v>0</v>
      </c>
      <c r="N29" s="93">
        <f t="shared" ca="1" si="28"/>
        <v>0</v>
      </c>
      <c r="O29" s="93">
        <f t="shared" ca="1" si="29"/>
        <v>0</v>
      </c>
      <c r="P29" s="61"/>
      <c r="Q29" s="61"/>
    </row>
    <row r="30" spans="1:17" ht="18.75" customHeight="1" x14ac:dyDescent="0.25">
      <c r="A30" s="61"/>
      <c r="B30" s="89" t="str">
        <f ca="1">IF(TODAY()&gt;EXP,"0",IF('Kode Akun'!B30="","",'Kode Akun'!B30))</f>
        <v/>
      </c>
      <c r="C30" s="93" t="str">
        <f t="shared" ca="1" si="21"/>
        <v/>
      </c>
      <c r="D30" s="94" t="str">
        <f t="shared" ca="1" si="22"/>
        <v/>
      </c>
      <c r="E30" s="90" t="str">
        <f ca="1">IF(B30="","",IF(D30="D",SUMIF('Kode Akun'!B:B,B30,'Kode Akun'!G:G)+SUMIF('Jurnal Umum'!$P$7:$P$3007,B30,'Jurnal Umum'!$U$7:$U$3007)-SUMIF('Jurnal Umum'!$P$7:$P$3007,B30,'Jurnal Umum'!$V$7:$V$3007),0))</f>
        <v/>
      </c>
      <c r="F30" s="90" t="str">
        <f ca="1">IF(B30="","",IF(D30="K",SUMIF('Kode Akun'!B:B,B30,'Kode Akun'!H:H)-SUMIF('Jurnal Umum'!$P$7:$P$3007,B30,'Jurnal Umum'!$U$7:$U$3007)+SUMIF('Jurnal Umum'!$P$7:$P$3007,B30,'Jurnal Umum'!$V$7:$V$3007),0))</f>
        <v/>
      </c>
      <c r="G30" s="93" t="str">
        <f ca="1">IF($B30="","",SUMIF(AJP!$D:$D,$B30,AJP!F:F)+SUMIF('Jurnal Peny. Aktiva'!$B:$B,$B30,'Jurnal Peny. Aktiva'!E:E))</f>
        <v/>
      </c>
      <c r="H30" s="93" t="str">
        <f ca="1">IF($B30="","",SUMIF(AJP!$D:$D,$B30,AJP!G:G)+SUMIF('Jurnal Peny. Aktiva'!$B:$B,$B30,'Jurnal Peny. Aktiva'!F:F))</f>
        <v/>
      </c>
      <c r="I30" s="93" t="str">
        <f t="shared" ca="1" si="23"/>
        <v/>
      </c>
      <c r="J30" s="93" t="str">
        <f t="shared" ca="1" si="24"/>
        <v/>
      </c>
      <c r="K30" s="92" t="str">
        <f t="shared" ca="1" si="25"/>
        <v/>
      </c>
      <c r="L30" s="93" t="str">
        <f t="shared" ca="1" si="26"/>
        <v/>
      </c>
      <c r="M30" s="93" t="str">
        <f t="shared" ca="1" si="27"/>
        <v/>
      </c>
      <c r="N30" s="93" t="str">
        <f t="shared" ca="1" si="28"/>
        <v/>
      </c>
      <c r="O30" s="93" t="str">
        <f t="shared" ca="1" si="29"/>
        <v/>
      </c>
      <c r="P30" s="61"/>
      <c r="Q30" s="61"/>
    </row>
    <row r="31" spans="1:17" ht="18.75" customHeight="1" x14ac:dyDescent="0.25">
      <c r="A31" s="61"/>
      <c r="B31" s="89">
        <f ca="1">IF(TODAY()&gt;EXP,"0",IF('Kode Akun'!B31="","",'Kode Akun'!B31))</f>
        <v>300</v>
      </c>
      <c r="C31" s="93" t="str">
        <f t="shared" ca="1" si="21"/>
        <v>EKUITAS</v>
      </c>
      <c r="D31" s="94" t="str">
        <f t="shared" ca="1" si="22"/>
        <v>-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0</v>
      </c>
      <c r="G31" s="93">
        <f ca="1">IF($B31="","",SUMIF(AJP!$D:$D,$B31,AJP!F:F)+SUMIF('Jurnal Peny. Aktiva'!$B:$B,$B31,'Jurnal Peny. Aktiva'!E:E))</f>
        <v>0</v>
      </c>
      <c r="H31" s="93">
        <f ca="1">IF($B31="","",SUMIF(AJP!$D:$D,$B31,AJP!G:G)+SUMIF('Jurnal Peny. Aktiva'!$B:$B,$B31,'Jurnal Peny. Aktiva'!F:F))</f>
        <v>0</v>
      </c>
      <c r="I31" s="93">
        <f t="shared" ca="1" si="23"/>
        <v>0</v>
      </c>
      <c r="J31" s="93">
        <f t="shared" ca="1" si="24"/>
        <v>0</v>
      </c>
      <c r="K31" s="92" t="str">
        <f t="shared" ca="1" si="25"/>
        <v>-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0</v>
      </c>
      <c r="P31" s="61"/>
      <c r="Q31" s="61"/>
    </row>
    <row r="32" spans="1:17" ht="18.75" customHeight="1" x14ac:dyDescent="0.25">
      <c r="A32" s="61"/>
      <c r="B32" s="89">
        <f ca="1">IF(TODAY()&gt;EXP,"0",IF('Kode Akun'!B32="","",'Kode Akun'!B32))</f>
        <v>310</v>
      </c>
      <c r="C32" s="93" t="str">
        <f t="shared" ca="1" si="21"/>
        <v>Modal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1400000000</v>
      </c>
      <c r="G32" s="93">
        <f ca="1">IF($B32="","",SUMIF(AJP!$D:$D,$B32,AJP!F:F)+SUMIF('Jurnal Peny. Aktiva'!$B:$B,$B32,'Jurnal Peny. Aktiva'!E:E))</f>
        <v>0</v>
      </c>
      <c r="H32" s="93">
        <f ca="1">IF($B32="","",SUMIF(AJP!$D:$D,$B32,AJP!G:G)+SUMIF('Jurnal Peny. Aktiva'!$B:$B,$B32,'Jurnal Peny. Aktiva'!F:F))</f>
        <v>0</v>
      </c>
      <c r="I32" s="93">
        <f t="shared" ca="1" si="23"/>
        <v>0</v>
      </c>
      <c r="J32" s="93">
        <f t="shared" ca="1" si="24"/>
        <v>1400000000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1400000000</v>
      </c>
      <c r="P32" s="61"/>
      <c r="Q32" s="61"/>
    </row>
    <row r="33" spans="1:17" ht="18.75" customHeight="1" x14ac:dyDescent="0.25">
      <c r="A33" s="61"/>
      <c r="B33" s="89">
        <f ca="1">IF(TODAY()&gt;EXP,"0",IF('Kode Akun'!B33="","",'Kode Akun'!B33))</f>
        <v>320</v>
      </c>
      <c r="C33" s="93" t="str">
        <f t="shared" ca="1" si="21"/>
        <v>Laba Ditahan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IF($B33="","",SUMIF(AJP!$D:$D,$B33,AJP!F:F)+SUMIF('Jurnal Peny. Aktiva'!$B:$B,$B33,'Jurnal Peny. Aktiva'!E:E))</f>
        <v>0</v>
      </c>
      <c r="H33" s="93">
        <f ca="1">IF($B33="","",SUMIF(AJP!$D:$D,$B33,AJP!G:G)+SUMIF('Jurnal Peny. Aktiva'!$B:$B,$B33,'Jurnal Peny. Aktiva'!F:F))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</row>
    <row r="34" spans="1:17" ht="18.75" customHeight="1" x14ac:dyDescent="0.25">
      <c r="A34" s="61"/>
      <c r="B34" s="89">
        <f ca="1">IF(TODAY()&gt;EXP,"0",IF('Kode Akun'!B34="","",'Kode Akun'!B34))</f>
        <v>330</v>
      </c>
      <c r="C34" s="93" t="str">
        <f t="shared" ca="1" si="21"/>
        <v>Laba Bersih</v>
      </c>
      <c r="D34" s="94" t="str">
        <f t="shared" ca="1" si="22"/>
        <v>K</v>
      </c>
      <c r="E34" s="90">
        <f ca="1">IF(B34="","",IF(D34="D",SUMIF('Kode Akun'!B:B,B34,'Kode Akun'!G:G)+SUMIF('Jurnal Umum'!$P$7:$P$3007,B34,'Jurnal Umum'!$U$7:$U$3007)-SUMIF('Jurnal Umum'!$P$7:$P$3007,B34,'Jurnal Umum'!$V$7:$V$3007),0))</f>
        <v>0</v>
      </c>
      <c r="F34" s="90">
        <f ca="1">IF(B34="","",IF(D34="K",SUMIF('Kode Akun'!B:B,B34,'Kode Akun'!H:H)-SUMIF('Jurnal Umum'!$P$7:$P$3007,B34,'Jurnal Umum'!$U$7:$U$3007)+SUMIF('Jurnal Umum'!$P$7:$P$3007,B34,'Jurnal Umum'!$V$7:$V$3007),0))</f>
        <v>0</v>
      </c>
      <c r="G34" s="93">
        <f ca="1">IF($B34="","",SUMIF(AJP!$D:$D,$B34,AJP!F:F)+SUMIF('Jurnal Peny. Aktiva'!$B:$B,$B34,'Jurnal Peny. Aktiva'!E:E))</f>
        <v>0</v>
      </c>
      <c r="H34" s="93">
        <f ca="1">IF($B34="","",SUMIF(AJP!$D:$D,$B34,AJP!G:G)+SUMIF('Jurnal Peny. Aktiva'!$B:$B,$B34,'Jurnal Peny. Aktiva'!F:F))</f>
        <v>0</v>
      </c>
      <c r="I34" s="93">
        <f t="shared" ca="1" si="23"/>
        <v>0</v>
      </c>
      <c r="J34" s="93">
        <f t="shared" ca="1" si="24"/>
        <v>0</v>
      </c>
      <c r="K34" s="92" t="str">
        <f t="shared" ca="1" si="25"/>
        <v>N</v>
      </c>
      <c r="L34" s="93">
        <f t="shared" ca="1" si="26"/>
        <v>0</v>
      </c>
      <c r="M34" s="93">
        <f t="shared" ca="1" si="27"/>
        <v>0</v>
      </c>
      <c r="N34" s="93">
        <f t="shared" ca="1" si="28"/>
        <v>0</v>
      </c>
      <c r="O34" s="93">
        <f t="shared" ca="1" si="29"/>
        <v>0</v>
      </c>
      <c r="P34" s="61"/>
      <c r="Q34" s="61"/>
    </row>
    <row r="35" spans="1:17" ht="18.75" customHeight="1" x14ac:dyDescent="0.25">
      <c r="A35" s="61"/>
      <c r="B35" s="89" t="str">
        <f ca="1">IF(TODAY()&gt;EXP,"0",IF('Kode Akun'!B35="","",'Kode Akun'!B35))</f>
        <v/>
      </c>
      <c r="C35" s="93" t="str">
        <f t="shared" ca="1" si="21"/>
        <v/>
      </c>
      <c r="D35" s="94" t="str">
        <f t="shared" ca="1" si="22"/>
        <v/>
      </c>
      <c r="E35" s="90" t="str">
        <f ca="1">IF(B35="","",IF(D35="D",SUMIF('Kode Akun'!B:B,B35,'Kode Akun'!G:G)+SUMIF('Jurnal Umum'!$P$7:$P$3007,B35,'Jurnal Umum'!$U$7:$U$3007)-SUMIF('Jurnal Umum'!$P$7:$P$3007,B35,'Jurnal Umum'!$V$7:$V$3007),0))</f>
        <v/>
      </c>
      <c r="F35" s="90" t="str">
        <f ca="1">IF(B35="","",IF(D35="K",SUMIF('Kode Akun'!B:B,B35,'Kode Akun'!H:H)-SUMIF('Jurnal Umum'!$P$7:$P$3007,B35,'Jurnal Umum'!$U$7:$U$3007)+SUMIF('Jurnal Umum'!$P$7:$P$3007,B35,'Jurnal Umum'!$V$7:$V$3007),0))</f>
        <v/>
      </c>
      <c r="G35" s="93" t="str">
        <f ca="1">IF($B35="","",SUMIF(AJP!$D:$D,$B35,AJP!F:F)+SUMIF('Jurnal Peny. Aktiva'!$B:$B,$B35,'Jurnal Peny. Aktiva'!E:E))</f>
        <v/>
      </c>
      <c r="H35" s="93" t="str">
        <f ca="1">IF($B35="","",SUMIF(AJP!$D:$D,$B35,AJP!G:G)+SUMIF('Jurnal Peny. Aktiva'!$B:$B,$B35,'Jurnal Peny. Aktiva'!F:F))</f>
        <v/>
      </c>
      <c r="I35" s="93" t="str">
        <f t="shared" ca="1" si="23"/>
        <v/>
      </c>
      <c r="J35" s="93" t="str">
        <f t="shared" ca="1" si="24"/>
        <v/>
      </c>
      <c r="K35" s="92" t="str">
        <f t="shared" ca="1" si="25"/>
        <v/>
      </c>
      <c r="L35" s="93" t="str">
        <f t="shared" ca="1" si="26"/>
        <v/>
      </c>
      <c r="M35" s="93" t="str">
        <f t="shared" ca="1" si="27"/>
        <v/>
      </c>
      <c r="N35" s="93" t="str">
        <f t="shared" ca="1" si="28"/>
        <v/>
      </c>
      <c r="O35" s="93" t="str">
        <f t="shared" ca="1" si="29"/>
        <v/>
      </c>
      <c r="P35" s="61"/>
      <c r="Q35" s="61"/>
    </row>
    <row r="36" spans="1:17" ht="18.75" customHeight="1" x14ac:dyDescent="0.25">
      <c r="A36" s="61"/>
      <c r="B36" s="89">
        <f ca="1">IF(TODAY()&gt;EXP,"0",IF('Kode Akun'!B36="","",'Kode Akun'!B36))</f>
        <v>400</v>
      </c>
      <c r="C36" s="93" t="str">
        <f t="shared" ca="1" si="21"/>
        <v>PENDAPATAN</v>
      </c>
      <c r="D36" s="94" t="str">
        <f t="shared" ca="1" si="22"/>
        <v>-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0</v>
      </c>
      <c r="G36" s="93">
        <f ca="1">IF($B36="","",SUMIF(AJP!$D:$D,$B36,AJP!F:F)+SUMIF('Jurnal Peny. Aktiva'!$B:$B,$B36,'Jurnal Peny. Aktiva'!E:E))</f>
        <v>0</v>
      </c>
      <c r="H36" s="93">
        <f ca="1">IF($B36="","",SUMIF(AJP!$D:$D,$B36,AJP!G:G)+SUMIF('Jurnal Peny. Aktiva'!$B:$B,$B36,'Jurnal Peny. Aktiva'!F:F))</f>
        <v>0</v>
      </c>
      <c r="I36" s="93">
        <f t="shared" ca="1" si="23"/>
        <v>0</v>
      </c>
      <c r="J36" s="93">
        <f t="shared" ca="1" si="24"/>
        <v>0</v>
      </c>
      <c r="K36" s="92" t="str">
        <f t="shared" ca="1" si="25"/>
        <v>-</v>
      </c>
      <c r="L36" s="93">
        <f t="shared" ca="1" si="26"/>
        <v>0</v>
      </c>
      <c r="M36" s="93">
        <f t="shared" ca="1" si="27"/>
        <v>0</v>
      </c>
      <c r="N36" s="93">
        <f t="shared" ca="1" si="28"/>
        <v>0</v>
      </c>
      <c r="O36" s="93">
        <f t="shared" ca="1" si="29"/>
        <v>0</v>
      </c>
      <c r="P36" s="61"/>
      <c r="Q36" s="61"/>
    </row>
    <row r="37" spans="1:17" ht="18.75" customHeight="1" x14ac:dyDescent="0.25">
      <c r="A37" s="61"/>
      <c r="B37" s="89">
        <f ca="1">IF(TODAY()&gt;EXP,"0",IF('Kode Akun'!B37="","",'Kode Akun'!B37))</f>
        <v>410</v>
      </c>
      <c r="C37" s="93" t="str">
        <f t="shared" ca="1" si="21"/>
        <v>Penjualan</v>
      </c>
      <c r="D37" s="94" t="str">
        <f t="shared" ca="1" si="22"/>
        <v>K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400000000</v>
      </c>
      <c r="G37" s="93">
        <f ca="1">IF($B37="","",SUMIF(AJP!$D:$D,$B37,AJP!F:F)+SUMIF('Jurnal Peny. Aktiva'!$B:$B,$B37,'Jurnal Peny. Aktiva'!E:E))</f>
        <v>0</v>
      </c>
      <c r="H37" s="93">
        <f ca="1">IF($B37="","",SUMIF(AJP!$D:$D,$B37,AJP!G:G)+SUMIF('Jurnal Peny. Aktiva'!$B:$B,$B37,'Jurnal Peny. Aktiva'!F:F))</f>
        <v>0</v>
      </c>
      <c r="I37" s="93">
        <f t="shared" ca="1" si="23"/>
        <v>0</v>
      </c>
      <c r="J37" s="93">
        <f t="shared" ca="1" si="24"/>
        <v>400000000</v>
      </c>
      <c r="K37" s="92" t="str">
        <f t="shared" ca="1" si="25"/>
        <v>L/R</v>
      </c>
      <c r="L37" s="93">
        <f t="shared" ca="1" si="26"/>
        <v>0</v>
      </c>
      <c r="M37" s="93">
        <f t="shared" ca="1" si="27"/>
        <v>400000000</v>
      </c>
      <c r="N37" s="93">
        <f t="shared" ca="1" si="28"/>
        <v>0</v>
      </c>
      <c r="O37" s="93">
        <f t="shared" ca="1" si="29"/>
        <v>0</v>
      </c>
      <c r="P37" s="61"/>
      <c r="Q37" s="61"/>
    </row>
    <row r="38" spans="1:17" ht="18.75" customHeight="1" x14ac:dyDescent="0.25">
      <c r="A38" s="61"/>
      <c r="B38" s="89" t="str">
        <f ca="1">IF(TODAY()&gt;EXP,"0",IF('Kode Akun'!B38="","",'Kode Akun'!B38))</f>
        <v/>
      </c>
      <c r="C38" s="93" t="str">
        <f t="shared" ca="1" si="21"/>
        <v/>
      </c>
      <c r="D38" s="94" t="str">
        <f t="shared" ca="1" si="22"/>
        <v/>
      </c>
      <c r="E38" s="90" t="str">
        <f ca="1">IF(B38="","",IF(D38="D",SUMIF('Kode Akun'!B:B,B38,'Kode Akun'!G:G)+SUMIF('Jurnal Umum'!$P$7:$P$3007,B38,'Jurnal Umum'!$U$7:$U$3007)-SUMIF('Jurnal Umum'!$P$7:$P$3007,B38,'Jurnal Umum'!$V$7:$V$3007),0))</f>
        <v/>
      </c>
      <c r="F38" s="90" t="str">
        <f ca="1">IF(B38="","",IF(D38="K",SUMIF('Kode Akun'!B:B,B38,'Kode Akun'!H:H)-SUMIF('Jurnal Umum'!$P$7:$P$3007,B38,'Jurnal Umum'!$U$7:$U$3007)+SUMIF('Jurnal Umum'!$P$7:$P$3007,B38,'Jurnal Umum'!$V$7:$V$3007),0))</f>
        <v/>
      </c>
      <c r="G38" s="93" t="str">
        <f ca="1">IF($B38="","",SUMIF(AJP!$D:$D,$B38,AJP!F:F)+SUMIF('Jurnal Peny. Aktiva'!$B:$B,$B38,'Jurnal Peny. Aktiva'!E:E))</f>
        <v/>
      </c>
      <c r="H38" s="93" t="str">
        <f ca="1">IF($B38="","",SUMIF(AJP!$D:$D,$B38,AJP!G:G)+SUMIF('Jurnal Peny. Aktiva'!$B:$B,$B38,'Jurnal Peny. Aktiva'!F:F))</f>
        <v/>
      </c>
      <c r="I38" s="93" t="str">
        <f t="shared" ca="1" si="23"/>
        <v/>
      </c>
      <c r="J38" s="93" t="str">
        <f t="shared" ca="1" si="24"/>
        <v/>
      </c>
      <c r="K38" s="92" t="str">
        <f t="shared" ca="1" si="25"/>
        <v/>
      </c>
      <c r="L38" s="93" t="str">
        <f t="shared" ca="1" si="26"/>
        <v/>
      </c>
      <c r="M38" s="93" t="str">
        <f t="shared" ca="1" si="27"/>
        <v/>
      </c>
      <c r="N38" s="93" t="str">
        <f t="shared" ca="1" si="28"/>
        <v/>
      </c>
      <c r="O38" s="93" t="str">
        <f t="shared" ca="1" si="29"/>
        <v/>
      </c>
      <c r="P38" s="61"/>
      <c r="Q38" s="61"/>
    </row>
    <row r="39" spans="1:17" ht="18.75" customHeight="1" x14ac:dyDescent="0.25">
      <c r="A39" s="61"/>
      <c r="B39" s="89">
        <f ca="1">IF(TODAY()&gt;EXP,"0",IF('Kode Akun'!B39="","",'Kode Akun'!B39))</f>
        <v>500</v>
      </c>
      <c r="C39" s="93" t="str">
        <f t="shared" ca="1" si="21"/>
        <v>HPP</v>
      </c>
      <c r="D39" s="94" t="str">
        <f t="shared" ca="1" si="22"/>
        <v>-</v>
      </c>
      <c r="E39" s="90">
        <f ca="1">IF(B39="","",IF(D39="D",SUMIF('Kode Akun'!B:B,B39,'Kode Akun'!G:G)+SUMIF('Jurnal Umum'!$P$7:$P$3007,B39,'Jurnal Umum'!$U$7:$U$3007)-SUMIF('Jurnal Umum'!$P$7:$P$3007,B39,'Jurnal Umum'!$V$7:$V$3007),0))</f>
        <v>0</v>
      </c>
      <c r="F39" s="90">
        <f ca="1">IF(B39="","",IF(D39="K",SUMIF('Kode Akun'!B:B,B39,'Kode Akun'!H:H)-SUMIF('Jurnal Umum'!$P$7:$P$3007,B39,'Jurnal Umum'!$U$7:$U$3007)+SUMIF('Jurnal Umum'!$P$7:$P$3007,B39,'Jurnal Umum'!$V$7:$V$3007),0))</f>
        <v>0</v>
      </c>
      <c r="G39" s="93">
        <f ca="1">IF($B39="","",SUMIF(AJP!$D:$D,$B39,AJP!F:F)+SUMIF('Jurnal Peny. Aktiva'!$B:$B,$B39,'Jurnal Peny. Aktiva'!E:E))</f>
        <v>0</v>
      </c>
      <c r="H39" s="93">
        <f ca="1">IF($B39="","",SUMIF(AJP!$D:$D,$B39,AJP!G:G)+SUMIF('Jurnal Peny. Aktiva'!$B:$B,$B39,'Jurnal Peny. Aktiva'!F:F))</f>
        <v>0</v>
      </c>
      <c r="I39" s="93">
        <f t="shared" ca="1" si="23"/>
        <v>0</v>
      </c>
      <c r="J39" s="93">
        <f t="shared" ca="1" si="24"/>
        <v>0</v>
      </c>
      <c r="K39" s="92" t="str">
        <f t="shared" ca="1" si="25"/>
        <v>-</v>
      </c>
      <c r="L39" s="93">
        <f t="shared" ca="1" si="26"/>
        <v>0</v>
      </c>
      <c r="M39" s="93">
        <f t="shared" ca="1" si="27"/>
        <v>0</v>
      </c>
      <c r="N39" s="93">
        <f t="shared" ca="1" si="28"/>
        <v>0</v>
      </c>
      <c r="O39" s="93">
        <f t="shared" ca="1" si="29"/>
        <v>0</v>
      </c>
      <c r="P39" s="61"/>
      <c r="Q39" s="61"/>
    </row>
    <row r="40" spans="1:17" ht="18.75" customHeight="1" x14ac:dyDescent="0.25">
      <c r="A40" s="61"/>
      <c r="B40" s="89">
        <f ca="1">IF(TODAY()&gt;EXP,"0",IF('Kode Akun'!B40="","",'Kode Akun'!B40))</f>
        <v>510</v>
      </c>
      <c r="C40" s="93" t="str">
        <f t="shared" ca="1" si="21"/>
        <v>HPP Barang</v>
      </c>
      <c r="D40" s="94" t="str">
        <f t="shared" ca="1" si="22"/>
        <v>D</v>
      </c>
      <c r="E40" s="90">
        <f ca="1">IF(B40="","",IF(D40="D",SUMIF('Kode Akun'!B:B,B40,'Kode Akun'!G:G)+SUMIF('Jurnal Umum'!$P$7:$P$3007,B40,'Jurnal Umum'!$U$7:$U$3007)-SUMIF('Jurnal Umum'!$P$7:$P$3007,B40,'Jurnal Umum'!$V$7:$V$3007),0))</f>
        <v>322435000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IF($B40="","",SUMIF(AJP!$D:$D,$B40,AJP!F:F)+SUMIF('Jurnal Peny. Aktiva'!$B:$B,$B40,'Jurnal Peny. Aktiva'!E:E))</f>
        <v>0</v>
      </c>
      <c r="H40" s="93">
        <f ca="1">IF($B40="","",SUMIF(AJP!$D:$D,$B40,AJP!G:G)+SUMIF('Jurnal Peny. Aktiva'!$B:$B,$B40,'Jurnal Peny. Aktiva'!F:F))</f>
        <v>0</v>
      </c>
      <c r="I40" s="93">
        <f t="shared" ca="1" si="23"/>
        <v>322435000</v>
      </c>
      <c r="J40" s="93">
        <f t="shared" ca="1" si="24"/>
        <v>0</v>
      </c>
      <c r="K40" s="92" t="str">
        <f t="shared" ca="1" si="25"/>
        <v>L/R</v>
      </c>
      <c r="L40" s="93">
        <f t="shared" ca="1" si="26"/>
        <v>322435000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</row>
    <row r="41" spans="1:17" ht="18.75" customHeight="1" x14ac:dyDescent="0.25">
      <c r="A41" s="61"/>
      <c r="B41" s="89" t="str">
        <f ca="1">IF(TODAY()&gt;EXP,"0",IF('Kode Akun'!B41="","",'Kode Akun'!B41))</f>
        <v/>
      </c>
      <c r="C41" s="93" t="str">
        <f t="shared" ca="1" si="21"/>
        <v/>
      </c>
      <c r="D41" s="94" t="str">
        <f t="shared" ca="1" si="22"/>
        <v/>
      </c>
      <c r="E41" s="90" t="str">
        <f ca="1">IF(B41="","",IF(D41="D",SUMIF('Kode Akun'!B:B,B41,'Kode Akun'!G:G)+SUMIF('Jurnal Umum'!$P$7:$P$3007,B41,'Jurnal Umum'!$U$7:$U$3007)-SUMIF('Jurnal Umum'!$P$7:$P$3007,B41,'Jurnal Umum'!$V$7:$V$3007),0))</f>
        <v/>
      </c>
      <c r="F41" s="90" t="str">
        <f ca="1">IF(B41="","",IF(D41="K",SUMIF('Kode Akun'!B:B,B41,'Kode Akun'!H:H)-SUMIF('Jurnal Umum'!$P$7:$P$3007,B41,'Jurnal Umum'!$U$7:$U$3007)+SUMIF('Jurnal Umum'!$P$7:$P$3007,B41,'Jurnal Umum'!$V$7:$V$3007),0))</f>
        <v/>
      </c>
      <c r="G41" s="93" t="str">
        <f ca="1">IF($B41="","",SUMIF(AJP!$D:$D,$B41,AJP!F:F)+SUMIF('Jurnal Peny. Aktiva'!$B:$B,$B41,'Jurnal Peny. Aktiva'!E:E))</f>
        <v/>
      </c>
      <c r="H41" s="93" t="str">
        <f ca="1">IF($B41="","",SUMIF(AJP!$D:$D,$B41,AJP!G:G)+SUMIF('Jurnal Peny. Aktiva'!$B:$B,$B41,'Jurnal Peny. Aktiva'!F:F))</f>
        <v/>
      </c>
      <c r="I41" s="93" t="str">
        <f t="shared" ca="1" si="23"/>
        <v/>
      </c>
      <c r="J41" s="93" t="str">
        <f t="shared" ca="1" si="24"/>
        <v/>
      </c>
      <c r="K41" s="92" t="str">
        <f t="shared" ca="1" si="25"/>
        <v/>
      </c>
      <c r="L41" s="93" t="str">
        <f t="shared" ca="1" si="26"/>
        <v/>
      </c>
      <c r="M41" s="93" t="str">
        <f t="shared" ca="1" si="27"/>
        <v/>
      </c>
      <c r="N41" s="93" t="str">
        <f t="shared" ca="1" si="28"/>
        <v/>
      </c>
      <c r="O41" s="93" t="str">
        <f t="shared" ca="1" si="29"/>
        <v/>
      </c>
      <c r="P41" s="61"/>
      <c r="Q41" s="61"/>
    </row>
    <row r="42" spans="1:17" ht="18.75" customHeight="1" x14ac:dyDescent="0.25">
      <c r="A42" s="61"/>
      <c r="B42" s="89">
        <f ca="1">IF(TODAY()&gt;EXP,"0",IF('Kode Akun'!B42="","",'Kode Akun'!B42))</f>
        <v>600</v>
      </c>
      <c r="C42" s="93" t="str">
        <f t="shared" ca="1" si="21"/>
        <v>BIAYA OPERASIONAL PROYEK</v>
      </c>
      <c r="D42" s="94" t="str">
        <f t="shared" ca="1" si="22"/>
        <v>-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IF($B42="","",SUMIF(AJP!$D:$D,$B42,AJP!F:F)+SUMIF('Jurnal Peny. Aktiva'!$B:$B,$B42,'Jurnal Peny. Aktiva'!E:E))</f>
        <v>0</v>
      </c>
      <c r="H42" s="93">
        <f ca="1">IF($B42="","",SUMIF(AJP!$D:$D,$B42,AJP!G:G)+SUMIF('Jurnal Peny. Aktiva'!$B:$B,$B42,'Jurnal Peny. Aktiva'!F:F))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-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</row>
    <row r="43" spans="1:17" ht="18.75" customHeight="1" x14ac:dyDescent="0.25">
      <c r="A43" s="61"/>
      <c r="B43" s="89">
        <f ca="1">IF(TODAY()&gt;EXP,"0",IF('Kode Akun'!B43="","",'Kode Akun'!B43))</f>
        <v>698</v>
      </c>
      <c r="C43" s="93" t="str">
        <f t="shared" ca="1" si="21"/>
        <v>Biaya Operasional (Langsung) Proyek</v>
      </c>
      <c r="D43" s="94" t="str">
        <f t="shared" ca="1" si="22"/>
        <v>D</v>
      </c>
      <c r="E43" s="90">
        <f ca="1">IF(B43="","",IF(D43="D",SUMIF('Kode Akun'!B:B,B43,'Kode Akun'!G:G)+SUMIF('Jurnal Umum'!$P$7:$P$3007,B43,'Jurnal Umum'!$U$7:$U$3007)-SUMIF('Jurnal Umum'!$P$7:$P$3007,B43,'Jurnal Umum'!$V$7:$V$3007),0))</f>
        <v>29090500</v>
      </c>
      <c r="F43" s="90">
        <f ca="1">IF(B43="","",IF(D43="K",SUMIF('Kode Akun'!B:B,B43,'Kode Akun'!H:H)-SUMIF('Jurnal Umum'!$P$7:$P$3007,B43,'Jurnal Umum'!$U$7:$U$3007)+SUMIF('Jurnal Umum'!$P$7:$P$3007,B43,'Jurnal Umum'!$V$7:$V$3007),0))</f>
        <v>0</v>
      </c>
      <c r="G43" s="93">
        <f ca="1">IF($B43="","",SUMIF(AJP!$D:$D,$B43,AJP!F:F)+SUMIF('Jurnal Peny. Aktiva'!$B:$B,$B43,'Jurnal Peny. Aktiva'!E:E))</f>
        <v>0</v>
      </c>
      <c r="H43" s="93">
        <f ca="1">IF($B43="","",SUMIF(AJP!$D:$D,$B43,AJP!G:G)+SUMIF('Jurnal Peny. Aktiva'!$B:$B,$B43,'Jurnal Peny. Aktiva'!F:F))</f>
        <v>0</v>
      </c>
      <c r="I43" s="93">
        <f t="shared" ca="1" si="23"/>
        <v>29090500</v>
      </c>
      <c r="J43" s="93">
        <f t="shared" ca="1" si="24"/>
        <v>0</v>
      </c>
      <c r="K43" s="92" t="str">
        <f t="shared" ca="1" si="25"/>
        <v>L/R</v>
      </c>
      <c r="L43" s="93">
        <f t="shared" ca="1" si="26"/>
        <v>29090500</v>
      </c>
      <c r="M43" s="93">
        <f t="shared" ca="1" si="27"/>
        <v>0</v>
      </c>
      <c r="N43" s="93">
        <f t="shared" ca="1" si="28"/>
        <v>0</v>
      </c>
      <c r="O43" s="93">
        <f t="shared" ca="1" si="29"/>
        <v>0</v>
      </c>
      <c r="P43" s="61"/>
      <c r="Q43" s="61"/>
    </row>
    <row r="44" spans="1:17" ht="18.75" customHeight="1" x14ac:dyDescent="0.25">
      <c r="A44" s="61"/>
      <c r="B44" s="89">
        <f ca="1">IF(TODAY()&gt;EXP,"0",IF('Kode Akun'!B44="","",'Kode Akun'!B44))</f>
        <v>699</v>
      </c>
      <c r="C44" s="93" t="str">
        <f t="shared" ca="1" si="21"/>
        <v>Penutup Biaya Operasional</v>
      </c>
      <c r="D44" s="94" t="str">
        <f t="shared" ca="1" si="22"/>
        <v>D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IF($B44="","",SUMIF(AJP!$D:$D,$B44,AJP!F:F)+SUMIF('Jurnal Peny. Aktiva'!$B:$B,$B44,'Jurnal Peny. Aktiva'!E:E))</f>
        <v>0</v>
      </c>
      <c r="H44" s="93">
        <f ca="1">IF($B44="","",SUMIF(AJP!$D:$D,$B44,AJP!G:G)+SUMIF('Jurnal Peny. Aktiva'!$B:$B,$B44,'Jurnal Peny. Aktiva'!F:F))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L/R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</row>
    <row r="45" spans="1:17" ht="18.75" customHeight="1" x14ac:dyDescent="0.25">
      <c r="A45" s="61"/>
      <c r="B45" s="89" t="str">
        <f ca="1">IF(TODAY()&gt;EXP,"0",IF('Kode Akun'!B45="","",'Kode Akun'!B45))</f>
        <v/>
      </c>
      <c r="C45" s="93" t="str">
        <f t="shared" ca="1" si="21"/>
        <v/>
      </c>
      <c r="D45" s="94" t="str">
        <f t="shared" ca="1" si="22"/>
        <v/>
      </c>
      <c r="E45" s="90" t="str">
        <f ca="1">IF(B45="","",IF(D45="D",SUMIF('Kode Akun'!B:B,B45,'Kode Akun'!G:G)+SUMIF('Jurnal Umum'!$P$7:$P$3007,B45,'Jurnal Umum'!$U$7:$U$3007)-SUMIF('Jurnal Umum'!$P$7:$P$3007,B45,'Jurnal Umum'!$V$7:$V$3007),0))</f>
        <v/>
      </c>
      <c r="F45" s="90" t="str">
        <f ca="1">IF(B45="","",IF(D45="K",SUMIF('Kode Akun'!B:B,B45,'Kode Akun'!H:H)-SUMIF('Jurnal Umum'!$P$7:$P$3007,B45,'Jurnal Umum'!$U$7:$U$3007)+SUMIF('Jurnal Umum'!$P$7:$P$3007,B45,'Jurnal Umum'!$V$7:$V$3007),0))</f>
        <v/>
      </c>
      <c r="G45" s="93" t="str">
        <f ca="1">IF($B45="","",SUMIF(AJP!$D:$D,$B45,AJP!F:F)+SUMIF('Jurnal Peny. Aktiva'!$B:$B,$B45,'Jurnal Peny. Aktiva'!E:E))</f>
        <v/>
      </c>
      <c r="H45" s="93" t="str">
        <f ca="1">IF($B45="","",SUMIF(AJP!$D:$D,$B45,AJP!G:G)+SUMIF('Jurnal Peny. Aktiva'!$B:$B,$B45,'Jurnal Peny. Aktiva'!F:F))</f>
        <v/>
      </c>
      <c r="I45" s="93" t="str">
        <f t="shared" ca="1" si="23"/>
        <v/>
      </c>
      <c r="J45" s="93" t="str">
        <f t="shared" ca="1" si="24"/>
        <v/>
      </c>
      <c r="K45" s="92" t="str">
        <f t="shared" ca="1" si="25"/>
        <v/>
      </c>
      <c r="L45" s="93" t="str">
        <f t="shared" ca="1" si="26"/>
        <v/>
      </c>
      <c r="M45" s="93" t="str">
        <f t="shared" ca="1" si="27"/>
        <v/>
      </c>
      <c r="N45" s="93" t="str">
        <f t="shared" ca="1" si="28"/>
        <v/>
      </c>
      <c r="O45" s="93" t="str">
        <f t="shared" ca="1" si="29"/>
        <v/>
      </c>
      <c r="P45" s="61"/>
      <c r="Q45" s="61"/>
    </row>
    <row r="46" spans="1:17" ht="18.75" customHeight="1" x14ac:dyDescent="0.25">
      <c r="A46" s="61"/>
      <c r="B46" s="89">
        <f ca="1">IF(TODAY()&gt;EXP,"0",IF('Kode Akun'!B46="","",'Kode Akun'!B46))</f>
        <v>700</v>
      </c>
      <c r="C46" s="93" t="str">
        <f t="shared" ca="1" si="21"/>
        <v>BIAYA OPERASIONAL UMUM</v>
      </c>
      <c r="D46" s="94" t="str">
        <f t="shared" ca="1" si="22"/>
        <v>-</v>
      </c>
      <c r="E46" s="90">
        <f ca="1">IF(B46="","",IF(D46="D",SUMIF('Kode Akun'!B:B,B46,'Kode Akun'!G:G)+SUMIF('Jurnal Umum'!$P$7:$P$3007,B46,'Jurnal Umum'!$U$7:$U$3007)-SUMIF('Jurnal Umum'!$P$7:$P$3007,B46,'Jurnal Umum'!$V$7:$V$3007),0))</f>
        <v>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IF($B46="","",SUMIF(AJP!$D:$D,$B46,AJP!F:F)+SUMIF('Jurnal Peny. Aktiva'!$B:$B,$B46,'Jurnal Peny. Aktiva'!E:E))</f>
        <v>0</v>
      </c>
      <c r="H46" s="93">
        <f ca="1">IF($B46="","",SUMIF(AJP!$D:$D,$B46,AJP!G:G)+SUMIF('Jurnal Peny. Aktiva'!$B:$B,$B46,'Jurnal Peny. Aktiva'!F:F))</f>
        <v>0</v>
      </c>
      <c r="I46" s="93">
        <f t="shared" ca="1" si="23"/>
        <v>0</v>
      </c>
      <c r="J46" s="93">
        <f t="shared" ca="1" si="24"/>
        <v>0</v>
      </c>
      <c r="K46" s="92" t="str">
        <f t="shared" ca="1" si="25"/>
        <v>-</v>
      </c>
      <c r="L46" s="93">
        <f t="shared" ca="1" si="26"/>
        <v>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</row>
    <row r="47" spans="1:17" ht="18.75" customHeight="1" x14ac:dyDescent="0.25">
      <c r="A47" s="61"/>
      <c r="B47" s="89">
        <f ca="1">IF(TODAY()&gt;EXP,"0",IF('Kode Akun'!B47="","",'Kode Akun'!B47))</f>
        <v>710</v>
      </c>
      <c r="C47" s="93" t="str">
        <f t="shared" ca="1" si="21"/>
        <v>Gaji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IF($B47="","",SUMIF(AJP!$D:$D,$B47,AJP!F:F)+SUMIF('Jurnal Peny. Aktiva'!$B:$B,$B47,'Jurnal Peny. Aktiva'!E:E))</f>
        <v>0</v>
      </c>
      <c r="H47" s="93">
        <f ca="1">IF($B47="","",SUMIF(AJP!$D:$D,$B47,AJP!G:G)+SUMIF('Jurnal Peny. Aktiva'!$B:$B,$B47,'Jurnal Peny. Aktiva'!F:F))</f>
        <v>0</v>
      </c>
      <c r="I47" s="93">
        <f t="shared" ca="1" si="23"/>
        <v>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</row>
    <row r="48" spans="1:17" ht="18.75" customHeight="1" x14ac:dyDescent="0.25">
      <c r="A48" s="61"/>
      <c r="B48" s="89">
        <f ca="1">IF(TODAY()&gt;EXP,"0",IF('Kode Akun'!B48="","",'Kode Akun'!B48))</f>
        <v>711</v>
      </c>
      <c r="C48" s="93" t="str">
        <f t="shared" ca="1" si="21"/>
        <v>Biaya Bayar BPJS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1694000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IF($B48="","",SUMIF(AJP!$D:$D,$B48,AJP!F:F)+SUMIF('Jurnal Peny. Aktiva'!$B:$B,$B48,'Jurnal Peny. Aktiva'!E:E))</f>
        <v>0</v>
      </c>
      <c r="H48" s="93">
        <f ca="1">IF($B48="","",SUMIF(AJP!$D:$D,$B48,AJP!G:G)+SUMIF('Jurnal Peny. Aktiva'!$B:$B,$B48,'Jurnal Peny. Aktiva'!F:F))</f>
        <v>0</v>
      </c>
      <c r="I48" s="93">
        <f t="shared" ca="1" si="23"/>
        <v>1694000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1694000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</row>
    <row r="49" spans="1:17" ht="18.75" customHeight="1" x14ac:dyDescent="0.25">
      <c r="A49" s="61"/>
      <c r="B49" s="89">
        <f ca="1">IF(TODAY()&gt;EXP,"0",IF('Kode Akun'!B49="","",'Kode Akun'!B49))</f>
        <v>712</v>
      </c>
      <c r="C49" s="93" t="str">
        <f t="shared" ca="1" si="21"/>
        <v>Biaya Pulsa Karyawan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800000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IF($B49="","",SUMIF(AJP!$D:$D,$B49,AJP!F:F)+SUMIF('Jurnal Peny. Aktiva'!$B:$B,$B49,'Jurnal Peny. Aktiva'!E:E))</f>
        <v>0</v>
      </c>
      <c r="H49" s="93">
        <f ca="1">IF($B49="","",SUMIF(AJP!$D:$D,$B49,AJP!G:G)+SUMIF('Jurnal Peny. Aktiva'!$B:$B,$B49,'Jurnal Peny. Aktiva'!F:F))</f>
        <v>0</v>
      </c>
      <c r="I49" s="93">
        <f t="shared" ca="1" si="23"/>
        <v>800000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800000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</row>
    <row r="50" spans="1:17" ht="18.75" customHeight="1" x14ac:dyDescent="0.25">
      <c r="A50" s="61"/>
      <c r="B50" s="89">
        <f ca="1">IF(TODAY()&gt;EXP,"0",IF('Kode Akun'!B50="","",'Kode Akun'!B50))</f>
        <v>720</v>
      </c>
      <c r="C50" s="93" t="str">
        <f t="shared" ca="1" si="21"/>
        <v>Biaya Air Minum dan PDAM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150000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IF($B50="","",SUMIF(AJP!$D:$D,$B50,AJP!F:F)+SUMIF('Jurnal Peny. Aktiva'!$B:$B,$B50,'Jurnal Peny. Aktiva'!E:E))</f>
        <v>0</v>
      </c>
      <c r="H50" s="93">
        <f ca="1">IF($B50="","",SUMIF(AJP!$D:$D,$B50,AJP!G:G)+SUMIF('Jurnal Peny. Aktiva'!$B:$B,$B50,'Jurnal Peny. Aktiva'!F:F))</f>
        <v>0</v>
      </c>
      <c r="I50" s="93">
        <f t="shared" ca="1" si="23"/>
        <v>150000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150000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</row>
    <row r="51" spans="1:17" ht="18.75" customHeight="1" x14ac:dyDescent="0.25">
      <c r="A51" s="61"/>
      <c r="B51" s="89">
        <f ca="1">IF(TODAY()&gt;EXP,"0",IF('Kode Akun'!B51="","",'Kode Akun'!B51))</f>
        <v>725</v>
      </c>
      <c r="C51" s="93" t="str">
        <f t="shared" ca="1" si="21"/>
        <v>Biaya Listrik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496000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IF($B51="","",SUMIF(AJP!$D:$D,$B51,AJP!F:F)+SUMIF('Jurnal Peny. Aktiva'!$B:$B,$B51,'Jurnal Peny. Aktiva'!E:E))</f>
        <v>0</v>
      </c>
      <c r="H51" s="93">
        <f ca="1">IF($B51="","",SUMIF(AJP!$D:$D,$B51,AJP!G:G)+SUMIF('Jurnal Peny. Aktiva'!$B:$B,$B51,'Jurnal Peny. Aktiva'!F:F))</f>
        <v>0</v>
      </c>
      <c r="I51" s="93">
        <f t="shared" ca="1" si="23"/>
        <v>496000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496000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</row>
    <row r="52" spans="1:17" ht="18.75" customHeight="1" x14ac:dyDescent="0.25">
      <c r="A52" s="61"/>
      <c r="B52" s="89">
        <f ca="1">IF(TODAY()&gt;EXP,"0",IF('Kode Akun'!B52="","",'Kode Akun'!B52))</f>
        <v>730</v>
      </c>
      <c r="C52" s="93" t="str">
        <f t="shared" ca="1" si="21"/>
        <v>Biaya Telepon dan Internet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328000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IF($B52="","",SUMIF(AJP!$D:$D,$B52,AJP!F:F)+SUMIF('Jurnal Peny. Aktiva'!$B:$B,$B52,'Jurnal Peny. Aktiva'!E:E))</f>
        <v>0</v>
      </c>
      <c r="H52" s="93">
        <f ca="1">IF($B52="","",SUMIF(AJP!$D:$D,$B52,AJP!G:G)+SUMIF('Jurnal Peny. Aktiva'!$B:$B,$B52,'Jurnal Peny. Aktiva'!F:F))</f>
        <v>0</v>
      </c>
      <c r="I52" s="93">
        <f t="shared" ca="1" si="23"/>
        <v>328000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328000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</row>
    <row r="53" spans="1:17" ht="18.75" customHeight="1" x14ac:dyDescent="0.25">
      <c r="A53" s="61"/>
      <c r="B53" s="89">
        <f ca="1">IF(TODAY()&gt;EXP,"0",IF('Kode Akun'!B53="","",'Kode Akun'!B53))</f>
        <v>740</v>
      </c>
      <c r="C53" s="93" t="str">
        <f t="shared" ca="1" si="21"/>
        <v>Biaya CSR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1000000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IF($B53="","",SUMIF(AJP!$D:$D,$B53,AJP!F:F)+SUMIF('Jurnal Peny. Aktiva'!$B:$B,$B53,'Jurnal Peny. Aktiva'!E:E))</f>
        <v>0</v>
      </c>
      <c r="H53" s="93">
        <f ca="1">IF($B53="","",SUMIF(AJP!$D:$D,$B53,AJP!G:G)+SUMIF('Jurnal Peny. Aktiva'!$B:$B,$B53,'Jurnal Peny. Aktiva'!F:F))</f>
        <v>0</v>
      </c>
      <c r="I53" s="93">
        <f t="shared" ca="1" si="23"/>
        <v>1000000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1000000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</row>
    <row r="54" spans="1:17" ht="18.75" customHeight="1" x14ac:dyDescent="0.25">
      <c r="A54" s="61"/>
      <c r="B54" s="89">
        <f ca="1">IF(TODAY()&gt;EXP,"0",IF('Kode Akun'!B54="","",'Kode Akun'!B54))</f>
        <v>750</v>
      </c>
      <c r="C54" s="93" t="str">
        <f t="shared" ca="1" si="21"/>
        <v>Biaya Penyusutan Aktiva Tetap</v>
      </c>
      <c r="D54" s="94" t="str">
        <f t="shared" ca="1" si="22"/>
        <v>D</v>
      </c>
      <c r="E54" s="90">
        <f ca="1">IF(B54="","",IF(D54="D",SUMIF('Kode Akun'!B:B,B54,'Kode Akun'!G:G)+SUMIF('Jurnal Umum'!$P$7:$P$3007,B54,'Jurnal Umum'!$U$7:$U$3007)-SUMIF('Jurnal Umum'!$P$7:$P$3007,B54,'Jurnal Umum'!$V$7:$V$3007),0))</f>
        <v>0</v>
      </c>
      <c r="F54" s="90">
        <f ca="1">IF(B54="","",IF(D54="K",SUMIF('Kode Akun'!B:B,B54,'Kode Akun'!H:H)-SUMIF('Jurnal Umum'!$P$7:$P$3007,B54,'Jurnal Umum'!$U$7:$U$3007)+SUMIF('Jurnal Umum'!$P$7:$P$3007,B54,'Jurnal Umum'!$V$7:$V$3007),0))</f>
        <v>0</v>
      </c>
      <c r="G54" s="93">
        <f ca="1">IF($B54="","",SUMIF(AJP!$D:$D,$B54,AJP!F:F)+SUMIF('Jurnal Peny. Aktiva'!$B:$B,$B54,'Jurnal Peny. Aktiva'!E:E))</f>
        <v>4336118.055555556</v>
      </c>
      <c r="H54" s="93">
        <f ca="1">IF($B54="","",SUMIF(AJP!$D:$D,$B54,AJP!G:G)+SUMIF('Jurnal Peny. Aktiva'!$B:$B,$B54,'Jurnal Peny. Aktiva'!F:F))</f>
        <v>0</v>
      </c>
      <c r="I54" s="93">
        <f t="shared" ca="1" si="23"/>
        <v>4336118.055555556</v>
      </c>
      <c r="J54" s="93">
        <f t="shared" ca="1" si="24"/>
        <v>0</v>
      </c>
      <c r="K54" s="92" t="str">
        <f t="shared" ca="1" si="25"/>
        <v>L/R</v>
      </c>
      <c r="L54" s="93">
        <f t="shared" ca="1" si="26"/>
        <v>4336118.055555556</v>
      </c>
      <c r="M54" s="93">
        <f t="shared" ca="1" si="27"/>
        <v>0</v>
      </c>
      <c r="N54" s="93">
        <f t="shared" ca="1" si="28"/>
        <v>0</v>
      </c>
      <c r="O54" s="93">
        <f t="shared" ca="1" si="29"/>
        <v>0</v>
      </c>
      <c r="P54" s="61"/>
      <c r="Q54" s="61"/>
    </row>
    <row r="55" spans="1:17" ht="18.75" customHeight="1" x14ac:dyDescent="0.25">
      <c r="A55" s="61"/>
      <c r="B55" s="89">
        <f ca="1">IF(TODAY()&gt;EXP,"0",IF('Kode Akun'!B55="","",'Kode Akun'!B55))</f>
        <v>790</v>
      </c>
      <c r="C55" s="93" t="str">
        <f t="shared" ca="1" si="21"/>
        <v>Biaya Lain-lain</v>
      </c>
      <c r="D55" s="94" t="str">
        <f t="shared" ca="1" si="22"/>
        <v>D</v>
      </c>
      <c r="E55" s="90">
        <f ca="1">IF(B55="","",IF(D55="D",SUMIF('Kode Akun'!B:B,B55,'Kode Akun'!G:G)+SUMIF('Jurnal Umum'!$P$7:$P$3007,B55,'Jurnal Umum'!$U$7:$U$3007)-SUMIF('Jurnal Umum'!$P$7:$P$3007,B55,'Jurnal Umum'!$V$7:$V$3007),0))</f>
        <v>11110000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IF($B55="","",SUMIF(AJP!$D:$D,$B55,AJP!F:F)+SUMIF('Jurnal Peny. Aktiva'!$B:$B,$B55,'Jurnal Peny. Aktiva'!E:E))</f>
        <v>0</v>
      </c>
      <c r="H55" s="93">
        <f ca="1">IF($B55="","",SUMIF(AJP!$D:$D,$B55,AJP!G:G)+SUMIF('Jurnal Peny. Aktiva'!$B:$B,$B55,'Jurnal Peny. Aktiva'!F:F))</f>
        <v>0</v>
      </c>
      <c r="I55" s="93">
        <f t="shared" ca="1" si="23"/>
        <v>11110000</v>
      </c>
      <c r="J55" s="93">
        <f t="shared" ca="1" si="24"/>
        <v>0</v>
      </c>
      <c r="K55" s="92" t="str">
        <f t="shared" ca="1" si="25"/>
        <v>L/R</v>
      </c>
      <c r="L55" s="93">
        <f t="shared" ca="1" si="26"/>
        <v>11110000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</row>
    <row r="56" spans="1:17" ht="18.75" customHeight="1" x14ac:dyDescent="0.25">
      <c r="A56" s="61"/>
      <c r="B56" s="89" t="str">
        <f ca="1">IF(TODAY()&gt;EXP,"0",IF('Kode Akun'!B56="","",'Kode Akun'!B56))</f>
        <v/>
      </c>
      <c r="C56" s="93" t="str">
        <f t="shared" ca="1" si="21"/>
        <v/>
      </c>
      <c r="D56" s="94" t="str">
        <f t="shared" ca="1" si="22"/>
        <v/>
      </c>
      <c r="E56" s="90" t="str">
        <f ca="1">IF(B56="","",IF(D56="D",SUMIF('Kode Akun'!B:B,B56,'Kode Akun'!G:G)+SUMIF('Jurnal Umum'!$P$7:$P$3007,B56,'Jurnal Umum'!$U$7:$U$3007)-SUMIF('Jurnal Umum'!$P$7:$P$3007,B56,'Jurnal Umum'!$V$7:$V$3007),0))</f>
        <v/>
      </c>
      <c r="F56" s="90" t="str">
        <f ca="1">IF(B56="","",IF(D56="K",SUMIF('Kode Akun'!B:B,B56,'Kode Akun'!H:H)-SUMIF('Jurnal Umum'!$P$7:$P$3007,B56,'Jurnal Umum'!$U$7:$U$3007)+SUMIF('Jurnal Umum'!$P$7:$P$3007,B56,'Jurnal Umum'!$V$7:$V$3007),0))</f>
        <v/>
      </c>
      <c r="G56" s="93" t="str">
        <f ca="1">IF($B56="","",SUMIF(AJP!$D:$D,$B56,AJP!F:F)+SUMIF('Jurnal Peny. Aktiva'!$B:$B,$B56,'Jurnal Peny. Aktiva'!E:E))</f>
        <v/>
      </c>
      <c r="H56" s="93" t="str">
        <f ca="1">IF($B56="","",SUMIF(AJP!$D:$D,$B56,AJP!G:G)+SUMIF('Jurnal Peny. Aktiva'!$B:$B,$B56,'Jurnal Peny. Aktiva'!F:F))</f>
        <v/>
      </c>
      <c r="I56" s="93" t="str">
        <f t="shared" ca="1" si="23"/>
        <v/>
      </c>
      <c r="J56" s="93" t="str">
        <f t="shared" ca="1" si="24"/>
        <v/>
      </c>
      <c r="K56" s="92" t="str">
        <f t="shared" ca="1" si="25"/>
        <v/>
      </c>
      <c r="L56" s="93" t="str">
        <f t="shared" ca="1" si="26"/>
        <v/>
      </c>
      <c r="M56" s="93" t="str">
        <f t="shared" ca="1" si="27"/>
        <v/>
      </c>
      <c r="N56" s="93" t="str">
        <f t="shared" ca="1" si="28"/>
        <v/>
      </c>
      <c r="O56" s="93" t="str">
        <f t="shared" ca="1" si="29"/>
        <v/>
      </c>
      <c r="P56" s="61"/>
      <c r="Q56" s="61"/>
    </row>
    <row r="57" spans="1:17" ht="18.75" customHeight="1" x14ac:dyDescent="0.25">
      <c r="A57" s="61"/>
      <c r="B57" s="89">
        <f ca="1">IF(TODAY()&gt;EXP,"0",IF('Kode Akun'!B57="","",'Kode Akun'!B57))</f>
        <v>900</v>
      </c>
      <c r="C57" s="93" t="str">
        <f t="shared" ca="1" si="21"/>
        <v>BIAYA DAN PENGHASILAN DILUAR USAHA</v>
      </c>
      <c r="D57" s="94" t="str">
        <f t="shared" ca="1" si="22"/>
        <v>-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IF($B57="","",SUMIF(AJP!$D:$D,$B57,AJP!F:F)+SUMIF('Jurnal Peny. Aktiva'!$B:$B,$B57,'Jurnal Peny. Aktiva'!E:E))</f>
        <v>0</v>
      </c>
      <c r="H57" s="93">
        <f ca="1">IF($B57="","",SUMIF(AJP!$D:$D,$B57,AJP!G:G)+SUMIF('Jurnal Peny. Aktiva'!$B:$B,$B57,'Jurnal Peny. Aktiva'!F:F))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-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</row>
    <row r="58" spans="1:17" ht="18.75" customHeight="1" x14ac:dyDescent="0.25">
      <c r="A58" s="61"/>
      <c r="B58" s="89">
        <f ca="1">IF(TODAY()&gt;EXP,"0",IF('Kode Akun'!B58="","",'Kode Akun'!B58))</f>
        <v>910</v>
      </c>
      <c r="C58" s="93" t="str">
        <f t="shared" ca="1" si="21"/>
        <v>Biaya diluar usaha</v>
      </c>
      <c r="D58" s="94" t="str">
        <f t="shared" ca="1" si="22"/>
        <v>D</v>
      </c>
      <c r="E58" s="90">
        <f ca="1">IF(B58="","",IF(D58="D",SUMIF('Kode Akun'!B:B,B58,'Kode Akun'!G:G)+SUMIF('Jurnal Umum'!$P$7:$P$3007,B58,'Jurnal Umum'!$U$7:$U$3007)-SUMIF('Jurnal Umum'!$P$7:$P$3007,B58,'Jurnal Umum'!$V$7:$V$3007),0))</f>
        <v>0</v>
      </c>
      <c r="F58" s="90">
        <f ca="1">IF(B58="","",IF(D58="K",SUMIF('Kode Akun'!B:B,B58,'Kode Akun'!H:H)-SUMIF('Jurnal Umum'!$P$7:$P$3007,B58,'Jurnal Umum'!$U$7:$U$3007)+SUMIF('Jurnal Umum'!$P$7:$P$3007,B58,'Jurnal Umum'!$V$7:$V$3007),0))</f>
        <v>0</v>
      </c>
      <c r="G58" s="93">
        <f ca="1">IF($B58="","",SUMIF(AJP!$D:$D,$B58,AJP!F:F)+SUMIF('Jurnal Peny. Aktiva'!$B:$B,$B58,'Jurnal Peny. Aktiva'!E:E))</f>
        <v>0</v>
      </c>
      <c r="H58" s="93">
        <f ca="1">IF($B58="","",SUMIF(AJP!$D:$D,$B58,AJP!G:G)+SUMIF('Jurnal Peny. Aktiva'!$B:$B,$B58,'Jurnal Peny. Aktiva'!F:F))</f>
        <v>0</v>
      </c>
      <c r="I58" s="93">
        <f t="shared" ca="1" si="23"/>
        <v>0</v>
      </c>
      <c r="J58" s="93">
        <f t="shared" ca="1" si="24"/>
        <v>0</v>
      </c>
      <c r="K58" s="92" t="str">
        <f t="shared" ca="1" si="25"/>
        <v>L/R</v>
      </c>
      <c r="L58" s="93">
        <f t="shared" ca="1" si="26"/>
        <v>0</v>
      </c>
      <c r="M58" s="93">
        <f t="shared" ca="1" si="27"/>
        <v>0</v>
      </c>
      <c r="N58" s="93">
        <f t="shared" ca="1" si="28"/>
        <v>0</v>
      </c>
      <c r="O58" s="93">
        <f t="shared" ca="1" si="29"/>
        <v>0</v>
      </c>
      <c r="P58" s="61"/>
      <c r="Q58" s="61"/>
    </row>
    <row r="59" spans="1:17" ht="18.75" customHeight="1" x14ac:dyDescent="0.25">
      <c r="A59" s="61"/>
      <c r="B59" s="89">
        <f ca="1">IF(TODAY()&gt;EXP,"0",IF('Kode Akun'!B59="","",'Kode Akun'!B59))</f>
        <v>920</v>
      </c>
      <c r="C59" s="93" t="str">
        <f t="shared" ca="1" si="21"/>
        <v>Penghasilan diluar usaha</v>
      </c>
      <c r="D59" s="94" t="str">
        <f t="shared" ca="1" si="22"/>
        <v>K</v>
      </c>
      <c r="E59" s="90">
        <f ca="1">IF(B59="","",IF(D59="D",SUMIF('Kode Akun'!B:B,B59,'Kode Akun'!G:G)+SUMIF('Jurnal Umum'!$P$7:$P$3007,B59,'Jurnal Umum'!$U$7:$U$3007)-SUMIF('Jurnal Umum'!$P$7:$P$3007,B59,'Jurnal Umum'!$V$7:$V$3007),0))</f>
        <v>0</v>
      </c>
      <c r="F59" s="90">
        <f ca="1">IF(B59="","",IF(D59="K",SUMIF('Kode Akun'!B:B,B59,'Kode Akun'!H:H)-SUMIF('Jurnal Umum'!$P$7:$P$3007,B59,'Jurnal Umum'!$U$7:$U$3007)+SUMIF('Jurnal Umum'!$P$7:$P$3007,B59,'Jurnal Umum'!$V$7:$V$3007),0))</f>
        <v>0</v>
      </c>
      <c r="G59" s="93">
        <f ca="1">IF($B59="","",SUMIF(AJP!$D:$D,$B59,AJP!F:F)+SUMIF('Jurnal Peny. Aktiva'!$B:$B,$B59,'Jurnal Peny. Aktiva'!E:E))</f>
        <v>0</v>
      </c>
      <c r="H59" s="93">
        <f ca="1">IF($B59="","",SUMIF(AJP!$D:$D,$B59,AJP!G:G)+SUMIF('Jurnal Peny. Aktiva'!$B:$B,$B59,'Jurnal Peny. Aktiva'!F:F))</f>
        <v>0</v>
      </c>
      <c r="I59" s="93">
        <f t="shared" ca="1" si="23"/>
        <v>0</v>
      </c>
      <c r="J59" s="93">
        <f t="shared" ca="1" si="24"/>
        <v>0</v>
      </c>
      <c r="K59" s="92" t="str">
        <f t="shared" ca="1" si="25"/>
        <v>L/R</v>
      </c>
      <c r="L59" s="93">
        <f t="shared" ca="1" si="26"/>
        <v>0</v>
      </c>
      <c r="M59" s="93">
        <f t="shared" ca="1" si="27"/>
        <v>0</v>
      </c>
      <c r="N59" s="93">
        <f t="shared" ca="1" si="28"/>
        <v>0</v>
      </c>
      <c r="O59" s="93">
        <f t="shared" ca="1" si="29"/>
        <v>0</v>
      </c>
      <c r="P59" s="61"/>
      <c r="Q59" s="61"/>
    </row>
    <row r="60" spans="1:17" ht="18.75" customHeight="1" x14ac:dyDescent="0.2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IF($B60="","",SUMIF(AJP!$D:$D,$B60,AJP!F:F)+SUMIF('Jurnal Peny. Aktiva'!$B:$B,$B60,'Jurnal Peny. Aktiva'!E:E))</f>
        <v/>
      </c>
      <c r="H60" s="93" t="str">
        <f ca="1">IF($B60="","",SUMIF(AJP!$D:$D,$B60,AJP!G:G)+SUMIF('Jurnal Peny. Aktiva'!$B:$B,$B60,'Jurnal Peny. Aktiva'!F:F))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</row>
    <row r="61" spans="1:17" ht="18.75" customHeight="1" x14ac:dyDescent="0.2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IF($B61="","",SUMIF(AJP!$D:$D,$B61,AJP!F:F)+SUMIF('Jurnal Peny. Aktiva'!$B:$B,$B61,'Jurnal Peny. Aktiva'!E:E))</f>
        <v/>
      </c>
      <c r="H61" s="93" t="str">
        <f ca="1">IF($B61="","",SUMIF(AJP!$D:$D,$B61,AJP!G:G)+SUMIF('Jurnal Peny. Aktiva'!$B:$B,$B61,'Jurnal Peny. Aktiva'!F:F))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</row>
    <row r="62" spans="1:17" ht="18.75" customHeight="1" x14ac:dyDescent="0.2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IF($B62="","",SUMIF(AJP!$D:$D,$B62,AJP!F:F)+SUMIF('Jurnal Peny. Aktiva'!$B:$B,$B62,'Jurnal Peny. Aktiva'!E:E))</f>
        <v/>
      </c>
      <c r="H62" s="93" t="str">
        <f ca="1">IF($B62="","",SUMIF(AJP!$D:$D,$B62,AJP!G:G)+SUMIF('Jurnal Peny. Aktiva'!$B:$B,$B62,'Jurnal Peny. Aktiva'!F:F))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</row>
    <row r="63" spans="1:17" ht="18.75" customHeight="1" x14ac:dyDescent="0.2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IF($B63="","",SUMIF(AJP!$D:$D,$B63,AJP!F:F)+SUMIF('Jurnal Peny. Aktiva'!$B:$B,$B63,'Jurnal Peny. Aktiva'!E:E))</f>
        <v/>
      </c>
      <c r="H63" s="93" t="str">
        <f ca="1">IF($B63="","",SUMIF(AJP!$D:$D,$B63,AJP!G:G)+SUMIF('Jurnal Peny. Aktiva'!$B:$B,$B63,'Jurnal Peny. Aktiva'!F:F))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</row>
    <row r="64" spans="1:17" ht="18.75" customHeight="1" x14ac:dyDescent="0.2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IF($B64="","",SUMIF(AJP!$D:$D,$B64,AJP!F:F)+SUMIF('Jurnal Peny. Aktiva'!$B:$B,$B64,'Jurnal Peny. Aktiva'!E:E))</f>
        <v/>
      </c>
      <c r="H64" s="93" t="str">
        <f ca="1">IF($B64="","",SUMIF(AJP!$D:$D,$B64,AJP!G:G)+SUMIF('Jurnal Peny. Aktiva'!$B:$B,$B64,'Jurnal Peny. Aktiva'!F:F))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</row>
    <row r="65" spans="1:17" ht="18.75" customHeight="1" x14ac:dyDescent="0.2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IF($B65="","",SUMIF(AJP!$D:$D,$B65,AJP!F:F)+SUMIF('Jurnal Peny. Aktiva'!$B:$B,$B65,'Jurnal Peny. Aktiva'!E:E))</f>
        <v/>
      </c>
      <c r="H65" s="93" t="str">
        <f ca="1">IF($B65="","",SUMIF(AJP!$D:$D,$B65,AJP!G:G)+SUMIF('Jurnal Peny. Aktiva'!$B:$B,$B65,'Jurnal Peny. Aktiva'!F:F))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</row>
    <row r="66" spans="1:17" ht="18.75" customHeight="1" x14ac:dyDescent="0.2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IF($B66="","",SUMIF(AJP!$D:$D,$B66,AJP!F:F)+SUMIF('Jurnal Peny. Aktiva'!$B:$B,$B66,'Jurnal Peny. Aktiva'!E:E))</f>
        <v/>
      </c>
      <c r="H66" s="93" t="str">
        <f ca="1">IF($B66="","",SUMIF(AJP!$D:$D,$B66,AJP!G:G)+SUMIF('Jurnal Peny. Aktiva'!$B:$B,$B66,'Jurnal Peny. Aktiva'!F:F))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</row>
    <row r="67" spans="1:17" ht="18.75" customHeight="1" x14ac:dyDescent="0.2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IF($B67="","",SUMIF(AJP!$D:$D,$B67,AJP!F:F)+SUMIF('Jurnal Peny. Aktiva'!$B:$B,$B67,'Jurnal Peny. Aktiva'!E:E))</f>
        <v/>
      </c>
      <c r="H67" s="93" t="str">
        <f ca="1">IF($B67="","",SUMIF(AJP!$D:$D,$B67,AJP!G:G)+SUMIF('Jurnal Peny. Aktiva'!$B:$B,$B67,'Jurnal Peny. Aktiva'!F:F))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</row>
    <row r="68" spans="1:17" ht="18.75" customHeight="1" x14ac:dyDescent="0.2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IF($B68="","",SUMIF(AJP!$D:$D,$B68,AJP!F:F)+SUMIF('Jurnal Peny. Aktiva'!$B:$B,$B68,'Jurnal Peny. Aktiva'!E:E))</f>
        <v/>
      </c>
      <c r="H68" s="93" t="str">
        <f ca="1">IF($B68="","",SUMIF(AJP!$D:$D,$B68,AJP!G:G)+SUMIF('Jurnal Peny. Aktiva'!$B:$B,$B68,'Jurnal Peny. Aktiva'!F:F))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</row>
    <row r="69" spans="1:17" ht="18.75" customHeight="1" x14ac:dyDescent="0.2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IF($B69="","",SUMIF(AJP!$D:$D,$B69,AJP!F:F)+SUMIF('Jurnal Peny. Aktiva'!$B:$B,$B69,'Jurnal Peny. Aktiva'!E:E))</f>
        <v/>
      </c>
      <c r="H69" s="93" t="str">
        <f ca="1">IF($B69="","",SUMIF(AJP!$D:$D,$B69,AJP!G:G)+SUMIF('Jurnal Peny. Aktiva'!$B:$B,$B69,'Jurnal Peny. Aktiva'!F:F))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</row>
    <row r="70" spans="1:17" ht="18.75" customHeight="1" x14ac:dyDescent="0.2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IF($B70="","",SUMIF(AJP!$D:$D,$B70,AJP!F:F)+SUMIF('Jurnal Peny. Aktiva'!$B:$B,$B70,'Jurnal Peny. Aktiva'!E:E))</f>
        <v/>
      </c>
      <c r="H70" s="93" t="str">
        <f ca="1">IF($B70="","",SUMIF(AJP!$D:$D,$B70,AJP!G:G)+SUMIF('Jurnal Peny. Aktiva'!$B:$B,$B70,'Jurnal Peny. Aktiva'!F:F))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</row>
    <row r="71" spans="1:17" ht="18.75" customHeight="1" x14ac:dyDescent="0.2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IF($B71="","",SUMIF(AJP!$D:$D,$B71,AJP!F:F)+SUMIF('Jurnal Peny. Aktiva'!$B:$B,$B71,'Jurnal Peny. Aktiva'!E:E))</f>
        <v/>
      </c>
      <c r="H71" s="93" t="str">
        <f ca="1">IF($B71="","",SUMIF(AJP!$D:$D,$B71,AJP!G:G)+SUMIF('Jurnal Peny. Aktiva'!$B:$B,$B71,'Jurnal Peny. Aktiva'!F:F))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</row>
    <row r="72" spans="1:17" ht="18.75" customHeight="1" x14ac:dyDescent="0.2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IF($B72="","",SUMIF(AJP!$D:$D,$B72,AJP!F:F)+SUMIF('Jurnal Peny. Aktiva'!$B:$B,$B72,'Jurnal Peny. Aktiva'!E:E))</f>
        <v/>
      </c>
      <c r="H72" s="93" t="str">
        <f ca="1">IF($B72="","",SUMIF(AJP!$D:$D,$B72,AJP!G:G)+SUMIF('Jurnal Peny. Aktiva'!$B:$B,$B72,'Jurnal Peny. Aktiva'!F:F))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</row>
    <row r="73" spans="1:17" ht="18.75" customHeight="1" x14ac:dyDescent="0.2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IF($B73="","",SUMIF(AJP!$D:$D,$B73,AJP!F:F)+SUMIF('Jurnal Peny. Aktiva'!$B:$B,$B73,'Jurnal Peny. Aktiva'!E:E))</f>
        <v/>
      </c>
      <c r="H73" s="93" t="str">
        <f ca="1">IF($B73="","",SUMIF(AJP!$D:$D,$B73,AJP!G:G)+SUMIF('Jurnal Peny. Aktiva'!$B:$B,$B73,'Jurnal Peny. Aktiva'!F:F))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</row>
    <row r="74" spans="1:17" ht="18.75" customHeight="1" x14ac:dyDescent="0.2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IF($B74="","",SUMIF(AJP!$D:$D,$B74,AJP!F:F)+SUMIF('Jurnal Peny. Aktiva'!$B:$B,$B74,'Jurnal Peny. Aktiva'!E:E))</f>
        <v/>
      </c>
      <c r="H74" s="93" t="str">
        <f ca="1">IF($B74="","",SUMIF(AJP!$D:$D,$B74,AJP!G:G)+SUMIF('Jurnal Peny. Aktiva'!$B:$B,$B74,'Jurnal Peny. Aktiva'!F:F))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</row>
    <row r="75" spans="1:17" ht="18.75" customHeight="1" x14ac:dyDescent="0.2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IF($B75="","",SUMIF(AJP!$D:$D,$B75,AJP!F:F)+SUMIF('Jurnal Peny. Aktiva'!$B:$B,$B75,'Jurnal Peny. Aktiva'!E:E))</f>
        <v/>
      </c>
      <c r="H75" s="93" t="str">
        <f ca="1">IF($B75="","",SUMIF(AJP!$D:$D,$B75,AJP!G:G)+SUMIF('Jurnal Peny. Aktiva'!$B:$B,$B75,'Jurnal Peny. Aktiva'!F:F))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</row>
    <row r="76" spans="1:17" ht="18.75" customHeight="1" x14ac:dyDescent="0.2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IF($B76="","",SUMIF(AJP!$D:$D,$B76,AJP!F:F)+SUMIF('Jurnal Peny. Aktiva'!$B:$B,$B76,'Jurnal Peny. Aktiva'!E:E))</f>
        <v/>
      </c>
      <c r="H76" s="93" t="str">
        <f ca="1">IF($B76="","",SUMIF(AJP!$D:$D,$B76,AJP!G:G)+SUMIF('Jurnal Peny. Aktiva'!$B:$B,$B76,'Jurnal Peny. Aktiva'!F:F))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</row>
    <row r="77" spans="1:17" ht="18.75" customHeight="1" x14ac:dyDescent="0.2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IF($B77="","",SUMIF(AJP!$D:$D,$B77,AJP!F:F)+SUMIF('Jurnal Peny. Aktiva'!$B:$B,$B77,'Jurnal Peny. Aktiva'!E:E))</f>
        <v/>
      </c>
      <c r="H77" s="93" t="str">
        <f ca="1">IF($B77="","",SUMIF(AJP!$D:$D,$B77,AJP!G:G)+SUMIF('Jurnal Peny. Aktiva'!$B:$B,$B77,'Jurnal Peny. Aktiva'!F:F))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</row>
    <row r="78" spans="1:17" ht="18.75" customHeight="1" x14ac:dyDescent="0.2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IF($B78="","",SUMIF(AJP!$D:$D,$B78,AJP!F:F)+SUMIF('Jurnal Peny. Aktiva'!$B:$B,$B78,'Jurnal Peny. Aktiva'!E:E))</f>
        <v/>
      </c>
      <c r="H78" s="93" t="str">
        <f ca="1">IF($B78="","",SUMIF(AJP!$D:$D,$B78,AJP!G:G)+SUMIF('Jurnal Peny. Aktiva'!$B:$B,$B78,'Jurnal Peny. Aktiva'!F:F))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</row>
    <row r="79" spans="1:17" ht="18.75" customHeight="1" x14ac:dyDescent="0.2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IF($B79="","",SUMIF(AJP!$D:$D,$B79,AJP!F:F)+SUMIF('Jurnal Peny. Aktiva'!$B:$B,$B79,'Jurnal Peny. Aktiva'!E:E))</f>
        <v/>
      </c>
      <c r="H79" s="93" t="str">
        <f ca="1">IF($B79="","",SUMIF(AJP!$D:$D,$B79,AJP!G:G)+SUMIF('Jurnal Peny. Aktiva'!$B:$B,$B79,'Jurnal Peny. Aktiva'!F:F))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</row>
    <row r="80" spans="1:17" ht="18.75" customHeight="1" x14ac:dyDescent="0.2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IF($B80="","",SUMIF(AJP!$D:$D,$B80,AJP!F:F)+SUMIF('Jurnal Peny. Aktiva'!$B:$B,$B80,'Jurnal Peny. Aktiva'!E:E))</f>
        <v/>
      </c>
      <c r="H80" s="93" t="str">
        <f ca="1">IF($B80="","",SUMIF(AJP!$D:$D,$B80,AJP!G:G)+SUMIF('Jurnal Peny. Aktiva'!$B:$B,$B80,'Jurnal Peny. Aktiva'!F:F))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</row>
    <row r="81" spans="1:17" ht="18.75" customHeight="1" x14ac:dyDescent="0.2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IF($B81="","",SUMIF(AJP!$D:$D,$B81,AJP!F:F)+SUMIF('Jurnal Peny. Aktiva'!$B:$B,$B81,'Jurnal Peny. Aktiva'!E:E))</f>
        <v/>
      </c>
      <c r="H81" s="93" t="str">
        <f ca="1">IF($B81="","",SUMIF(AJP!$D:$D,$B81,AJP!G:G)+SUMIF('Jurnal Peny. Aktiva'!$B:$B,$B81,'Jurnal Peny. Aktiva'!F:F))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</row>
    <row r="82" spans="1:17" ht="18.75" customHeight="1" x14ac:dyDescent="0.2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IF($B82="","",SUMIF(AJP!$D:$D,$B82,AJP!F:F)+SUMIF('Jurnal Peny. Aktiva'!$B:$B,$B82,'Jurnal Peny. Aktiva'!E:E))</f>
        <v/>
      </c>
      <c r="H82" s="93" t="str">
        <f ca="1">IF($B82="","",SUMIF(AJP!$D:$D,$B82,AJP!G:G)+SUMIF('Jurnal Peny. Aktiva'!$B:$B,$B82,'Jurnal Peny. Aktiva'!F:F))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</row>
    <row r="83" spans="1:17" ht="18.75" customHeight="1" x14ac:dyDescent="0.2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IF($B83="","",SUMIF(AJP!$D:$D,$B83,AJP!F:F)+SUMIF('Jurnal Peny. Aktiva'!$B:$B,$B83,'Jurnal Peny. Aktiva'!E:E))</f>
        <v/>
      </c>
      <c r="H83" s="93" t="str">
        <f ca="1">IF($B83="","",SUMIF(AJP!$D:$D,$B83,AJP!G:G)+SUMIF('Jurnal Peny. Aktiva'!$B:$B,$B83,'Jurnal Peny. Aktiva'!F:F))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</row>
    <row r="84" spans="1:17" ht="18.75" customHeight="1" x14ac:dyDescent="0.2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IF($B84="","",SUMIF(AJP!$D:$D,$B84,AJP!F:F)+SUMIF('Jurnal Peny. Aktiva'!$B:$B,$B84,'Jurnal Peny. Aktiva'!E:E))</f>
        <v/>
      </c>
      <c r="H84" s="93" t="str">
        <f ca="1">IF($B84="","",SUMIF(AJP!$D:$D,$B84,AJP!G:G)+SUMIF('Jurnal Peny. Aktiva'!$B:$B,$B84,'Jurnal Peny. Aktiva'!F:F))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</row>
    <row r="85" spans="1:17" ht="18.75" customHeight="1" x14ac:dyDescent="0.2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IF($B85="","",SUMIF(AJP!$D:$D,$B85,AJP!F:F)+SUMIF('Jurnal Peny. Aktiva'!$B:$B,$B85,'Jurnal Peny. Aktiva'!E:E))</f>
        <v/>
      </c>
      <c r="H85" s="93" t="str">
        <f ca="1">IF($B85="","",SUMIF(AJP!$D:$D,$B85,AJP!G:G)+SUMIF('Jurnal Peny. Aktiva'!$B:$B,$B85,'Jurnal Peny. Aktiva'!F:F))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</row>
    <row r="86" spans="1:17" ht="18.75" customHeight="1" x14ac:dyDescent="0.2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IF($B86="","",SUMIF(AJP!$D:$D,$B86,AJP!F:F)+SUMIF('Jurnal Peny. Aktiva'!$B:$B,$B86,'Jurnal Peny. Aktiva'!E:E))</f>
        <v/>
      </c>
      <c r="H86" s="93" t="str">
        <f ca="1">IF($B86="","",SUMIF(AJP!$D:$D,$B86,AJP!G:G)+SUMIF('Jurnal Peny. Aktiva'!$B:$B,$B86,'Jurnal Peny. Aktiva'!F:F))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</row>
    <row r="87" spans="1:17" ht="18.75" customHeight="1" x14ac:dyDescent="0.2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IF($B87="","",SUMIF(AJP!$D:$D,$B87,AJP!F:F)+SUMIF('Jurnal Peny. Aktiva'!$B:$B,$B87,'Jurnal Peny. Aktiva'!E:E))</f>
        <v/>
      </c>
      <c r="H87" s="93" t="str">
        <f ca="1">IF($B87="","",SUMIF(AJP!$D:$D,$B87,AJP!G:G)+SUMIF('Jurnal Peny. Aktiva'!$B:$B,$B87,'Jurnal Peny. Aktiva'!F:F))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</row>
    <row r="88" spans="1:17" ht="18.75" customHeight="1" x14ac:dyDescent="0.2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IF($B88="","",SUMIF(AJP!$D:$D,$B88,AJP!F:F)+SUMIF('Jurnal Peny. Aktiva'!$B:$B,$B88,'Jurnal Peny. Aktiva'!E:E))</f>
        <v/>
      </c>
      <c r="H88" s="93" t="str">
        <f ca="1">IF($B88="","",SUMIF(AJP!$D:$D,$B88,AJP!G:G)+SUMIF('Jurnal Peny. Aktiva'!$B:$B,$B88,'Jurnal Peny. Aktiva'!F:F))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</row>
    <row r="89" spans="1:17" ht="18.75" customHeight="1" x14ac:dyDescent="0.2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IF($B89="","",SUMIF(AJP!$D:$D,$B89,AJP!F:F)+SUMIF('Jurnal Peny. Aktiva'!$B:$B,$B89,'Jurnal Peny. Aktiva'!E:E))</f>
        <v/>
      </c>
      <c r="H89" s="93" t="str">
        <f ca="1">IF($B89="","",SUMIF(AJP!$D:$D,$B89,AJP!G:G)+SUMIF('Jurnal Peny. Aktiva'!$B:$B,$B89,'Jurnal Peny. Aktiva'!F:F))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</row>
    <row r="90" spans="1:17" ht="18.75" customHeight="1" x14ac:dyDescent="0.2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IF($B90="","",SUMIF(AJP!$D:$D,$B90,AJP!F:F)+SUMIF('Jurnal Peny. Aktiva'!$B:$B,$B90,'Jurnal Peny. Aktiva'!E:E))</f>
        <v/>
      </c>
      <c r="H90" s="93" t="str">
        <f ca="1">IF($B90="","",SUMIF(AJP!$D:$D,$B90,AJP!G:G)+SUMIF('Jurnal Peny. Aktiva'!$B:$B,$B90,'Jurnal Peny. Aktiva'!F:F))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</row>
    <row r="91" spans="1:17" ht="18.75" customHeight="1" x14ac:dyDescent="0.2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IF($B91="","",SUMIF(AJP!$D:$D,$B91,AJP!F:F)+SUMIF('Jurnal Peny. Aktiva'!$B:$B,$B91,'Jurnal Peny. Aktiva'!E:E))</f>
        <v/>
      </c>
      <c r="H91" s="93" t="str">
        <f ca="1">IF($B91="","",SUMIF(AJP!$D:$D,$B91,AJP!G:G)+SUMIF('Jurnal Peny. Aktiva'!$B:$B,$B91,'Jurnal Peny. Aktiva'!F:F))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</row>
    <row r="92" spans="1:17" ht="18.75" customHeight="1" x14ac:dyDescent="0.2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IF($B92="","",SUMIF(AJP!$D:$D,$B92,AJP!F:F)+SUMIF('Jurnal Peny. Aktiva'!$B:$B,$B92,'Jurnal Peny. Aktiva'!E:E))</f>
        <v/>
      </c>
      <c r="H92" s="93" t="str">
        <f ca="1">IF($B92="","",SUMIF(AJP!$D:$D,$B92,AJP!G:G)+SUMIF('Jurnal Peny. Aktiva'!$B:$B,$B92,'Jurnal Peny. Aktiva'!F:F))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</row>
    <row r="93" spans="1:17" ht="18.75" customHeight="1" x14ac:dyDescent="0.2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IF($B93="","",SUMIF(AJP!$D:$D,$B93,AJP!F:F)+SUMIF('Jurnal Peny. Aktiva'!$B:$B,$B93,'Jurnal Peny. Aktiva'!E:E))</f>
        <v/>
      </c>
      <c r="H93" s="93" t="str">
        <f ca="1">IF($B93="","",SUMIF(AJP!$D:$D,$B93,AJP!G:G)+SUMIF('Jurnal Peny. Aktiva'!$B:$B,$B93,'Jurnal Peny. Aktiva'!F:F))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</row>
    <row r="94" spans="1:17" ht="18.75" customHeight="1" x14ac:dyDescent="0.2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IF($B94="","",SUMIF(AJP!$D:$D,$B94,AJP!F:F)+SUMIF('Jurnal Peny. Aktiva'!$B:$B,$B94,'Jurnal Peny. Aktiva'!E:E))</f>
        <v/>
      </c>
      <c r="H94" s="93" t="str">
        <f ca="1">IF($B94="","",SUMIF(AJP!$D:$D,$B94,AJP!G:G)+SUMIF('Jurnal Peny. Aktiva'!$B:$B,$B94,'Jurnal Peny. Aktiva'!F:F))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</row>
    <row r="95" spans="1:17" ht="18.75" customHeight="1" x14ac:dyDescent="0.2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IF($B95="","",SUMIF(AJP!$D:$D,$B95,AJP!F:F)+SUMIF('Jurnal Peny. Aktiva'!$B:$B,$B95,'Jurnal Peny. Aktiva'!E:E))</f>
        <v/>
      </c>
      <c r="H95" s="93" t="str">
        <f ca="1">IF($B95="","",SUMIF(AJP!$D:$D,$B95,AJP!G:G)+SUMIF('Jurnal Peny. Aktiva'!$B:$B,$B95,'Jurnal Peny. Aktiva'!F:F))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</row>
    <row r="96" spans="1:17" ht="18.75" customHeight="1" x14ac:dyDescent="0.2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IF($B96="","",SUMIF(AJP!$D:$D,$B96,AJP!F:F)+SUMIF('Jurnal Peny. Aktiva'!$B:$B,$B96,'Jurnal Peny. Aktiva'!E:E))</f>
        <v/>
      </c>
      <c r="H96" s="93" t="str">
        <f ca="1">IF($B96="","",SUMIF(AJP!$D:$D,$B96,AJP!G:G)+SUMIF('Jurnal Peny. Aktiva'!$B:$B,$B96,'Jurnal Peny. Aktiva'!F:F))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</row>
    <row r="97" spans="1:17" ht="18.75" customHeight="1" x14ac:dyDescent="0.2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IF($B97="","",SUMIF(AJP!$D:$D,$B97,AJP!F:F)+SUMIF('Jurnal Peny. Aktiva'!$B:$B,$B97,'Jurnal Peny. Aktiva'!E:E))</f>
        <v/>
      </c>
      <c r="H97" s="93" t="str">
        <f ca="1">IF($B97="","",SUMIF(AJP!$D:$D,$B97,AJP!G:G)+SUMIF('Jurnal Peny. Aktiva'!$B:$B,$B97,'Jurnal Peny. Aktiva'!F:F))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</row>
    <row r="98" spans="1:17" ht="18.75" customHeight="1" x14ac:dyDescent="0.2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IF($B98="","",SUMIF(AJP!$D:$D,$B98,AJP!F:F)+SUMIF('Jurnal Peny. Aktiva'!$B:$B,$B98,'Jurnal Peny. Aktiva'!E:E))</f>
        <v/>
      </c>
      <c r="H98" s="93" t="str">
        <f ca="1">IF($B98="","",SUMIF(AJP!$D:$D,$B98,AJP!G:G)+SUMIF('Jurnal Peny. Aktiva'!$B:$B,$B98,'Jurnal Peny. Aktiva'!F:F))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</row>
    <row r="99" spans="1:17" ht="18.75" customHeight="1" x14ac:dyDescent="0.2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IF($B99="","",SUMIF(AJP!$D:$D,$B99,AJP!F:F)+SUMIF('Jurnal Peny. Aktiva'!$B:$B,$B99,'Jurnal Peny. Aktiva'!E:E))</f>
        <v/>
      </c>
      <c r="H99" s="93" t="str">
        <f ca="1">IF($B99="","",SUMIF(AJP!$D:$D,$B99,AJP!G:G)+SUMIF('Jurnal Peny. Aktiva'!$B:$B,$B99,'Jurnal Peny. Aktiva'!F:F))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</row>
    <row r="100" spans="1:17" ht="18.75" customHeight="1" x14ac:dyDescent="0.2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IF($B100="","",SUMIF(AJP!$D:$D,$B100,AJP!F:F)+SUMIF('Jurnal Peny. Aktiva'!$B:$B,$B100,'Jurnal Peny. Aktiva'!E:E))</f>
        <v/>
      </c>
      <c r="H100" s="93" t="str">
        <f ca="1">IF($B100="","",SUMIF(AJP!$D:$D,$B100,AJP!G:G)+SUMIF('Jurnal Peny. Aktiva'!$B:$B,$B100,'Jurnal Peny. Aktiva'!F:F))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</row>
    <row r="101" spans="1:17" ht="18.75" customHeight="1" x14ac:dyDescent="0.2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IF($B101="","",SUMIF(AJP!$D:$D,$B101,AJP!F:F)+SUMIF('Jurnal Peny. Aktiva'!$B:$B,$B101,'Jurnal Peny. Aktiva'!E:E))</f>
        <v/>
      </c>
      <c r="H101" s="93" t="str">
        <f ca="1">IF($B101="","",SUMIF(AJP!$D:$D,$B101,AJP!G:G)+SUMIF('Jurnal Peny. Aktiva'!$B:$B,$B101,'Jurnal Peny. Aktiva'!F:F))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</row>
    <row r="102" spans="1:17" ht="18.75" customHeight="1" x14ac:dyDescent="0.2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IF($B102="","",SUMIF(AJP!$D:$D,$B102,AJP!F:F)+SUMIF('Jurnal Peny. Aktiva'!$B:$B,$B102,'Jurnal Peny. Aktiva'!E:E))</f>
        <v/>
      </c>
      <c r="H102" s="93" t="str">
        <f ca="1">IF($B102="","",SUMIF(AJP!$D:$D,$B102,AJP!G:G)+SUMIF('Jurnal Peny. Aktiva'!$B:$B,$B102,'Jurnal Peny. Aktiva'!F:F))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</row>
    <row r="103" spans="1:17" ht="18.75" customHeight="1" x14ac:dyDescent="0.2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IF($B103="","",SUMIF(AJP!$D:$D,$B103,AJP!F:F)+SUMIF('Jurnal Peny. Aktiva'!$B:$B,$B103,'Jurnal Peny. Aktiva'!E:E))</f>
        <v/>
      </c>
      <c r="H103" s="93" t="str">
        <f ca="1">IF($B103="","",SUMIF(AJP!$D:$D,$B103,AJP!G:G)+SUMIF('Jurnal Peny. Aktiva'!$B:$B,$B103,'Jurnal Peny. Aktiva'!F:F))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</row>
    <row r="104" spans="1:17" ht="18.75" customHeight="1" x14ac:dyDescent="0.2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IF($B104="","",SUMIF(AJP!$D:$D,$B104,AJP!F:F)+SUMIF('Jurnal Peny. Aktiva'!$B:$B,$B104,'Jurnal Peny. Aktiva'!E:E))</f>
        <v/>
      </c>
      <c r="H104" s="93" t="str">
        <f ca="1">IF($B104="","",SUMIF(AJP!$D:$D,$B104,AJP!G:G)+SUMIF('Jurnal Peny. Aktiva'!$B:$B,$B104,'Jurnal Peny. Aktiva'!F:F))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</row>
    <row r="105" spans="1:17" ht="18.75" customHeight="1" x14ac:dyDescent="0.2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IF($B105="","",SUMIF(AJP!$D:$D,$B105,AJP!F:F)+SUMIF('Jurnal Peny. Aktiva'!$B:$B,$B105,'Jurnal Peny. Aktiva'!E:E))</f>
        <v/>
      </c>
      <c r="H105" s="93" t="str">
        <f ca="1">IF($B105="","",SUMIF(AJP!$D:$D,$B105,AJP!G:G)+SUMIF('Jurnal Peny. Aktiva'!$B:$B,$B105,'Jurnal Peny. Aktiva'!F:F))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</row>
    <row r="106" spans="1:17" ht="18.75" customHeight="1" x14ac:dyDescent="0.2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IF($B106="","",SUMIF(AJP!$D:$D,$B106,AJP!F:F)+SUMIF('Jurnal Peny. Aktiva'!$B:$B,$B106,'Jurnal Peny. Aktiva'!E:E))</f>
        <v/>
      </c>
      <c r="H106" s="93" t="str">
        <f ca="1">IF($B106="","",SUMIF(AJP!$D:$D,$B106,AJP!G:G)+SUMIF('Jurnal Peny. Aktiva'!$B:$B,$B106,'Jurnal Peny. Aktiva'!F:F))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</row>
    <row r="107" spans="1:17" ht="18.75" customHeight="1" x14ac:dyDescent="0.2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IF($B107="","",SUMIF(AJP!$D:$D,$B107,AJP!F:F)+SUMIF('Jurnal Peny. Aktiva'!$B:$B,$B107,'Jurnal Peny. Aktiva'!E:E))</f>
        <v/>
      </c>
      <c r="H107" s="93" t="str">
        <f ca="1">IF($B107="","",SUMIF(AJP!$D:$D,$B107,AJP!G:G)+SUMIF('Jurnal Peny. Aktiva'!$B:$B,$B107,'Jurnal Peny. Aktiva'!F:F))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</row>
    <row r="108" spans="1:17" ht="18.75" customHeight="1" x14ac:dyDescent="0.2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IF($B108="","",SUMIF(AJP!$D:$D,$B108,AJP!F:F)+SUMIF('Jurnal Peny. Aktiva'!$B:$B,$B108,'Jurnal Peny. Aktiva'!E:E))</f>
        <v/>
      </c>
      <c r="H108" s="93" t="str">
        <f ca="1">IF($B108="","",SUMIF(AJP!$D:$D,$B108,AJP!G:G)+SUMIF('Jurnal Peny. Aktiva'!$B:$B,$B108,'Jurnal Peny. Aktiva'!F:F))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</row>
    <row r="109" spans="1:17" ht="18.75" customHeight="1" x14ac:dyDescent="0.2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IF($B109="","",SUMIF(AJP!$D:$D,$B109,AJP!F:F)+SUMIF('Jurnal Peny. Aktiva'!$B:$B,$B109,'Jurnal Peny. Aktiva'!E:E))</f>
        <v/>
      </c>
      <c r="H109" s="93" t="str">
        <f ca="1">IF($B109="","",SUMIF(AJP!$D:$D,$B109,AJP!G:G)+SUMIF('Jurnal Peny. Aktiva'!$B:$B,$B109,'Jurnal Peny. Aktiva'!F:F))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</row>
    <row r="110" spans="1:17" ht="18.75" customHeight="1" x14ac:dyDescent="0.2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IF($B110="","",SUMIF(AJP!$D:$D,$B110,AJP!F:F)+SUMIF('Jurnal Peny. Aktiva'!$B:$B,$B110,'Jurnal Peny. Aktiva'!E:E))</f>
        <v/>
      </c>
      <c r="H110" s="93" t="str">
        <f ca="1">IF($B110="","",SUMIF(AJP!$D:$D,$B110,AJP!G:G)+SUMIF('Jurnal Peny. Aktiva'!$B:$B,$B110,'Jurnal Peny. Aktiva'!F:F))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</row>
    <row r="111" spans="1:17" ht="18.75" customHeight="1" x14ac:dyDescent="0.2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IF($B111="","",SUMIF(AJP!$D:$D,$B111,AJP!F:F)+SUMIF('Jurnal Peny. Aktiva'!$B:$B,$B111,'Jurnal Peny. Aktiva'!E:E))</f>
        <v/>
      </c>
      <c r="H111" s="93" t="str">
        <f ca="1">IF($B111="","",SUMIF(AJP!$D:$D,$B111,AJP!G:G)+SUMIF('Jurnal Peny. Aktiva'!$B:$B,$B111,'Jurnal Peny. Aktiva'!F:F))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</row>
    <row r="112" spans="1:17" ht="18.75" customHeight="1" x14ac:dyDescent="0.2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IF($B112="","",SUMIF(AJP!$D:$D,$B112,AJP!F:F)+SUMIF('Jurnal Peny. Aktiva'!$B:$B,$B112,'Jurnal Peny. Aktiva'!E:E))</f>
        <v/>
      </c>
      <c r="H112" s="93" t="str">
        <f ca="1">IF($B112="","",SUMIF(AJP!$D:$D,$B112,AJP!G:G)+SUMIF('Jurnal Peny. Aktiva'!$B:$B,$B112,'Jurnal Peny. Aktiva'!F:F))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</row>
    <row r="113" spans="1:17" ht="18.75" customHeight="1" x14ac:dyDescent="0.2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IF($B113="","",SUMIF(AJP!$D:$D,$B113,AJP!F:F)+SUMIF('Jurnal Peny. Aktiva'!$B:$B,$B113,'Jurnal Peny. Aktiva'!E:E))</f>
        <v/>
      </c>
      <c r="H113" s="93" t="str">
        <f ca="1">IF($B113="","",SUMIF(AJP!$D:$D,$B113,AJP!G:G)+SUMIF('Jurnal Peny. Aktiva'!$B:$B,$B113,'Jurnal Peny. Aktiva'!F:F))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</row>
    <row r="114" spans="1:17" ht="18.75" customHeight="1" x14ac:dyDescent="0.2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IF($B114="","",SUMIF(AJP!$D:$D,$B114,AJP!F:F)+SUMIF('Jurnal Peny. Aktiva'!$B:$B,$B114,'Jurnal Peny. Aktiva'!E:E))</f>
        <v/>
      </c>
      <c r="H114" s="93" t="str">
        <f ca="1">IF($B114="","",SUMIF(AJP!$D:$D,$B114,AJP!G:G)+SUMIF('Jurnal Peny. Aktiva'!$B:$B,$B114,'Jurnal Peny. Aktiva'!F:F))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</row>
    <row r="115" spans="1:17" ht="18.75" customHeight="1" x14ac:dyDescent="0.2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IF($B115="","",SUMIF(AJP!$D:$D,$B115,AJP!F:F)+SUMIF('Jurnal Peny. Aktiva'!$B:$B,$B115,'Jurnal Peny. Aktiva'!E:E))</f>
        <v/>
      </c>
      <c r="H115" s="93" t="str">
        <f ca="1">IF($B115="","",SUMIF(AJP!$D:$D,$B115,AJP!G:G)+SUMIF('Jurnal Peny. Aktiva'!$B:$B,$B115,'Jurnal Peny. Aktiva'!F:F))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</row>
    <row r="116" spans="1:17" ht="18.75" customHeight="1" x14ac:dyDescent="0.2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IF($B116="","",SUMIF(AJP!$D:$D,$B116,AJP!F:F)+SUMIF('Jurnal Peny. Aktiva'!$B:$B,$B116,'Jurnal Peny. Aktiva'!E:E))</f>
        <v/>
      </c>
      <c r="H116" s="93" t="str">
        <f ca="1">IF($B116="","",SUMIF(AJP!$D:$D,$B116,AJP!G:G)+SUMIF('Jurnal Peny. Aktiva'!$B:$B,$B116,'Jurnal Peny. Aktiva'!F:F))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</row>
    <row r="117" spans="1:17" ht="18.75" customHeight="1" x14ac:dyDescent="0.2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IF($B117="","",SUMIF(AJP!$D:$D,$B117,AJP!F:F)+SUMIF('Jurnal Peny. Aktiva'!$B:$B,$B117,'Jurnal Peny. Aktiva'!E:E))</f>
        <v/>
      </c>
      <c r="H117" s="93" t="str">
        <f ca="1">IF($B117="","",SUMIF(AJP!$D:$D,$B117,AJP!G:G)+SUMIF('Jurnal Peny. Aktiva'!$B:$B,$B117,'Jurnal Peny. Aktiva'!F:F))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</row>
    <row r="118" spans="1:17" ht="18.75" customHeight="1" x14ac:dyDescent="0.2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IF($B118="","",SUMIF(AJP!$D:$D,$B118,AJP!F:F)+SUMIF('Jurnal Peny. Aktiva'!$B:$B,$B118,'Jurnal Peny. Aktiva'!E:E))</f>
        <v/>
      </c>
      <c r="H118" s="93" t="str">
        <f ca="1">IF($B118="","",SUMIF(AJP!$D:$D,$B118,AJP!G:G)+SUMIF('Jurnal Peny. Aktiva'!$B:$B,$B118,'Jurnal Peny. Aktiva'!F:F))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</row>
    <row r="119" spans="1:17" ht="18.75" customHeight="1" x14ac:dyDescent="0.2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IF($B119="","",SUMIF(AJP!$D:$D,$B119,AJP!F:F)+SUMIF('Jurnal Peny. Aktiva'!$B:$B,$B119,'Jurnal Peny. Aktiva'!E:E))</f>
        <v/>
      </c>
      <c r="H119" s="93" t="str">
        <f ca="1">IF($B119="","",SUMIF(AJP!$D:$D,$B119,AJP!G:G)+SUMIF('Jurnal Peny. Aktiva'!$B:$B,$B119,'Jurnal Peny. Aktiva'!F:F))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</row>
    <row r="120" spans="1:17" ht="18.75" customHeight="1" x14ac:dyDescent="0.2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IF($B120="","",SUMIF(AJP!$D:$D,$B120,AJP!F:F)+SUMIF('Jurnal Peny. Aktiva'!$B:$B,$B120,'Jurnal Peny. Aktiva'!E:E))</f>
        <v/>
      </c>
      <c r="H120" s="93" t="str">
        <f ca="1">IF($B120="","",SUMIF(AJP!$D:$D,$B120,AJP!G:G)+SUMIF('Jurnal Peny. Aktiva'!$B:$B,$B120,'Jurnal Peny. Aktiva'!F:F))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</row>
    <row r="121" spans="1:17" ht="18.75" customHeight="1" x14ac:dyDescent="0.2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IF($B121="","",SUMIF(AJP!$D:$D,$B121,AJP!F:F)+SUMIF('Jurnal Peny. Aktiva'!$B:$B,$B121,'Jurnal Peny. Aktiva'!E:E))</f>
        <v/>
      </c>
      <c r="H121" s="93" t="str">
        <f ca="1">IF($B121="","",SUMIF(AJP!$D:$D,$B121,AJP!G:G)+SUMIF('Jurnal Peny. Aktiva'!$B:$B,$B121,'Jurnal Peny. Aktiva'!F:F))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</row>
    <row r="122" spans="1:17" ht="18.75" customHeight="1" x14ac:dyDescent="0.2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IF($B122="","",SUMIF(AJP!$D:$D,$B122,AJP!F:F)+SUMIF('Jurnal Peny. Aktiva'!$B:$B,$B122,'Jurnal Peny. Aktiva'!E:E))</f>
        <v/>
      </c>
      <c r="H122" s="93" t="str">
        <f ca="1">IF($B122="","",SUMIF(AJP!$D:$D,$B122,AJP!G:G)+SUMIF('Jurnal Peny. Aktiva'!$B:$B,$B122,'Jurnal Peny. Aktiva'!F:F))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</row>
    <row r="123" spans="1:17" ht="18.75" customHeight="1" x14ac:dyDescent="0.2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IF($B123="","",SUMIF(AJP!$D:$D,$B123,AJP!F:F)+SUMIF('Jurnal Peny. Aktiva'!$B:$B,$B123,'Jurnal Peny. Aktiva'!E:E))</f>
        <v/>
      </c>
      <c r="H123" s="93" t="str">
        <f ca="1">IF($B123="","",SUMIF(AJP!$D:$D,$B123,AJP!G:G)+SUMIF('Jurnal Peny. Aktiva'!$B:$B,$B123,'Jurnal Peny. Aktiva'!F:F))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</row>
    <row r="124" spans="1:17" ht="18.75" customHeight="1" x14ac:dyDescent="0.2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IF($B124="","",SUMIF(AJP!$D:$D,$B124,AJP!F:F)+SUMIF('Jurnal Peny. Aktiva'!$B:$B,$B124,'Jurnal Peny. Aktiva'!E:E))</f>
        <v/>
      </c>
      <c r="H124" s="93" t="str">
        <f ca="1">IF($B124="","",SUMIF(AJP!$D:$D,$B124,AJP!G:G)+SUMIF('Jurnal Peny. Aktiva'!$B:$B,$B124,'Jurnal Peny. Aktiva'!F:F))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</row>
    <row r="125" spans="1:17" ht="18.75" customHeight="1" x14ac:dyDescent="0.2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IF($B125="","",SUMIF(AJP!$D:$D,$B125,AJP!F:F)+SUMIF('Jurnal Peny. Aktiva'!$B:$B,$B125,'Jurnal Peny. Aktiva'!E:E))</f>
        <v/>
      </c>
      <c r="H125" s="93" t="str">
        <f ca="1">IF($B125="","",SUMIF(AJP!$D:$D,$B125,AJP!G:G)+SUMIF('Jurnal Peny. Aktiva'!$B:$B,$B125,'Jurnal Peny. Aktiva'!F:F))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</row>
    <row r="126" spans="1:17" ht="18.75" customHeight="1" x14ac:dyDescent="0.2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IF($B126="","",SUMIF(AJP!$D:$D,$B126,AJP!F:F)+SUMIF('Jurnal Peny. Aktiva'!$B:$B,$B126,'Jurnal Peny. Aktiva'!E:E))</f>
        <v/>
      </c>
      <c r="H126" s="93" t="str">
        <f ca="1">IF($B126="","",SUMIF(AJP!$D:$D,$B126,AJP!G:G)+SUMIF('Jurnal Peny. Aktiva'!$B:$B,$B126,'Jurnal Peny. Aktiva'!F:F))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</row>
    <row r="127" spans="1:17" ht="18.75" customHeight="1" x14ac:dyDescent="0.2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IF($B127="","",SUMIF(AJP!$D:$D,$B127,AJP!F:F)+SUMIF('Jurnal Peny. Aktiva'!$B:$B,$B127,'Jurnal Peny. Aktiva'!E:E))</f>
        <v/>
      </c>
      <c r="H127" s="93" t="str">
        <f ca="1">IF($B127="","",SUMIF(AJP!$D:$D,$B127,AJP!G:G)+SUMIF('Jurnal Peny. Aktiva'!$B:$B,$B127,'Jurnal Peny. Aktiva'!F:F))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</row>
    <row r="128" spans="1:17" ht="18.75" customHeight="1" x14ac:dyDescent="0.2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IF($B128="","",SUMIF(AJP!$D:$D,$B128,AJP!F:F)+SUMIF('Jurnal Peny. Aktiva'!$B:$B,$B128,'Jurnal Peny. Aktiva'!E:E))</f>
        <v/>
      </c>
      <c r="H128" s="93" t="str">
        <f ca="1">IF($B128="","",SUMIF(AJP!$D:$D,$B128,AJP!G:G)+SUMIF('Jurnal Peny. Aktiva'!$B:$B,$B128,'Jurnal Peny. Aktiva'!F:F))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</row>
    <row r="129" spans="1:17" ht="18.75" customHeight="1" x14ac:dyDescent="0.2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IF($B129="","",SUMIF(AJP!$D:$D,$B129,AJP!F:F)+SUMIF('Jurnal Peny. Aktiva'!$B:$B,$B129,'Jurnal Peny. Aktiva'!E:E))</f>
        <v/>
      </c>
      <c r="H129" s="93" t="str">
        <f ca="1">IF($B129="","",SUMIF(AJP!$D:$D,$B129,AJP!G:G)+SUMIF('Jurnal Peny. Aktiva'!$B:$B,$B129,'Jurnal Peny. Aktiva'!F:F))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</row>
    <row r="130" spans="1:17" ht="18.75" customHeight="1" x14ac:dyDescent="0.2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IF($B130="","",SUMIF(AJP!$D:$D,$B130,AJP!F:F)+SUMIF('Jurnal Peny. Aktiva'!$B:$B,$B130,'Jurnal Peny. Aktiva'!E:E))</f>
        <v/>
      </c>
      <c r="H130" s="93" t="str">
        <f ca="1">IF($B130="","",SUMIF(AJP!$D:$D,$B130,AJP!G:G)+SUMIF('Jurnal Peny. Aktiva'!$B:$B,$B130,'Jurnal Peny. Aktiva'!F:F))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</row>
    <row r="131" spans="1:17" ht="18.75" customHeight="1" x14ac:dyDescent="0.2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IF($B131="","",SUMIF(AJP!$D:$D,$B131,AJP!F:F)+SUMIF('Jurnal Peny. Aktiva'!$B:$B,$B131,'Jurnal Peny. Aktiva'!E:E))</f>
        <v/>
      </c>
      <c r="H131" s="93" t="str">
        <f ca="1">IF($B131="","",SUMIF(AJP!$D:$D,$B131,AJP!G:G)+SUMIF('Jurnal Peny. Aktiva'!$B:$B,$B131,'Jurnal Peny. Aktiva'!F:F))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</row>
    <row r="132" spans="1:17" ht="18.75" customHeight="1" x14ac:dyDescent="0.2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IF($B132="","",SUMIF(AJP!$D:$D,$B132,AJP!F:F)+SUMIF('Jurnal Peny. Aktiva'!$B:$B,$B132,'Jurnal Peny. Aktiva'!E:E))</f>
        <v/>
      </c>
      <c r="H132" s="93" t="str">
        <f ca="1">IF($B132="","",SUMIF(AJP!$D:$D,$B132,AJP!G:G)+SUMIF('Jurnal Peny. Aktiva'!$B:$B,$B132,'Jurnal Peny. Aktiva'!F:F))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</row>
    <row r="133" spans="1:17" ht="18.75" customHeight="1" x14ac:dyDescent="0.2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IF($B133="","",SUMIF(AJP!$D:$D,$B133,AJP!F:F)+SUMIF('Jurnal Peny. Aktiva'!$B:$B,$B133,'Jurnal Peny. Aktiva'!E:E))</f>
        <v/>
      </c>
      <c r="H133" s="93" t="str">
        <f ca="1">IF($B133="","",SUMIF(AJP!$D:$D,$B133,AJP!G:G)+SUMIF('Jurnal Peny. Aktiva'!$B:$B,$B133,'Jurnal Peny. Aktiva'!F:F))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</row>
    <row r="134" spans="1:17" ht="18.75" customHeight="1" x14ac:dyDescent="0.2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IF($B134="","",SUMIF(AJP!$D:$D,$B134,AJP!F:F)+SUMIF('Jurnal Peny. Aktiva'!$B:$B,$B134,'Jurnal Peny. Aktiva'!E:E))</f>
        <v/>
      </c>
      <c r="H134" s="93" t="str">
        <f ca="1">IF($B134="","",SUMIF(AJP!$D:$D,$B134,AJP!G:G)+SUMIF('Jurnal Peny. Aktiva'!$B:$B,$B134,'Jurnal Peny. Aktiva'!F:F))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</row>
    <row r="135" spans="1:17" ht="18.75" customHeight="1" x14ac:dyDescent="0.2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IF($B135="","",SUMIF(AJP!$D:$D,$B135,AJP!F:F)+SUMIF('Jurnal Peny. Aktiva'!$B:$B,$B135,'Jurnal Peny. Aktiva'!E:E))</f>
        <v/>
      </c>
      <c r="H135" s="93" t="str">
        <f ca="1">IF($B135="","",SUMIF(AJP!$D:$D,$B135,AJP!G:G)+SUMIF('Jurnal Peny. Aktiva'!$B:$B,$B135,'Jurnal Peny. Aktiva'!F:F))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</row>
    <row r="136" spans="1:17" ht="18.75" customHeight="1" x14ac:dyDescent="0.2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IF($B136="","",SUMIF(AJP!$D:$D,$B136,AJP!F:F)+SUMIF('Jurnal Peny. Aktiva'!$B:$B,$B136,'Jurnal Peny. Aktiva'!E:E))</f>
        <v/>
      </c>
      <c r="H136" s="93" t="str">
        <f ca="1">IF($B136="","",SUMIF(AJP!$D:$D,$B136,AJP!G:G)+SUMIF('Jurnal Peny. Aktiva'!$B:$B,$B136,'Jurnal Peny. Aktiva'!F:F))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</row>
    <row r="137" spans="1:17" ht="18.75" customHeight="1" x14ac:dyDescent="0.2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IF($B137="","",SUMIF(AJP!$D:$D,$B137,AJP!F:F)+SUMIF('Jurnal Peny. Aktiva'!$B:$B,$B137,'Jurnal Peny. Aktiva'!E:E))</f>
        <v/>
      </c>
      <c r="H137" s="93" t="str">
        <f ca="1">IF($B137="","",SUMIF(AJP!$D:$D,$B137,AJP!G:G)+SUMIF('Jurnal Peny. Aktiva'!$B:$B,$B137,'Jurnal Peny. Aktiva'!F:F))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</row>
    <row r="138" spans="1:17" ht="18.75" customHeight="1" x14ac:dyDescent="0.2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IF($B138="","",SUMIF(AJP!$D:$D,$B138,AJP!F:F)+SUMIF('Jurnal Peny. Aktiva'!$B:$B,$B138,'Jurnal Peny. Aktiva'!E:E))</f>
        <v/>
      </c>
      <c r="H138" s="93" t="str">
        <f ca="1">IF($B138="","",SUMIF(AJP!$D:$D,$B138,AJP!G:G)+SUMIF('Jurnal Peny. Aktiva'!$B:$B,$B138,'Jurnal Peny. Aktiva'!F:F))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</row>
    <row r="139" spans="1:17" ht="18.75" customHeight="1" x14ac:dyDescent="0.2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IF($B139="","",SUMIF(AJP!$D:$D,$B139,AJP!F:F)+SUMIF('Jurnal Peny. Aktiva'!$B:$B,$B139,'Jurnal Peny. Aktiva'!E:E))</f>
        <v/>
      </c>
      <c r="H139" s="93" t="str">
        <f ca="1">IF($B139="","",SUMIF(AJP!$D:$D,$B139,AJP!G:G)+SUMIF('Jurnal Peny. Aktiva'!$B:$B,$B139,'Jurnal Peny. Aktiva'!F:F))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</row>
    <row r="140" spans="1:17" ht="18.75" customHeight="1" x14ac:dyDescent="0.2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IF($B140="","",SUMIF(AJP!$D:$D,$B140,AJP!F:F)+SUMIF('Jurnal Peny. Aktiva'!$B:$B,$B140,'Jurnal Peny. Aktiva'!E:E))</f>
        <v/>
      </c>
      <c r="H140" s="93" t="str">
        <f ca="1">IF($B140="","",SUMIF(AJP!$D:$D,$B140,AJP!G:G)+SUMIF('Jurnal Peny. Aktiva'!$B:$B,$B140,'Jurnal Peny. Aktiva'!F:F))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</row>
    <row r="141" spans="1:17" ht="18.75" customHeight="1" x14ac:dyDescent="0.2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IF($B141="","",SUMIF(AJP!$D:$D,$B141,AJP!F:F)+SUMIF('Jurnal Peny. Aktiva'!$B:$B,$B141,'Jurnal Peny. Aktiva'!E:E))</f>
        <v/>
      </c>
      <c r="H141" s="93" t="str">
        <f ca="1">IF($B141="","",SUMIF(AJP!$D:$D,$B141,AJP!G:G)+SUMIF('Jurnal Peny. Aktiva'!$B:$B,$B141,'Jurnal Peny. Aktiva'!F:F))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</row>
    <row r="142" spans="1:17" ht="18.75" customHeight="1" x14ac:dyDescent="0.2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IF($B142="","",SUMIF(AJP!$D:$D,$B142,AJP!F:F)+SUMIF('Jurnal Peny. Aktiva'!$B:$B,$B142,'Jurnal Peny. Aktiva'!E:E))</f>
        <v/>
      </c>
      <c r="H142" s="93" t="str">
        <f ca="1">IF($B142="","",SUMIF(AJP!$D:$D,$B142,AJP!G:G)+SUMIF('Jurnal Peny. Aktiva'!$B:$B,$B142,'Jurnal Peny. Aktiva'!F:F))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</row>
    <row r="143" spans="1:17" ht="18.75" customHeight="1" x14ac:dyDescent="0.2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IF($B143="","",SUMIF(AJP!$D:$D,$B143,AJP!F:F)+SUMIF('Jurnal Peny. Aktiva'!$B:$B,$B143,'Jurnal Peny. Aktiva'!E:E))</f>
        <v/>
      </c>
      <c r="H143" s="93" t="str">
        <f ca="1">IF($B143="","",SUMIF(AJP!$D:$D,$B143,AJP!G:G)+SUMIF('Jurnal Peny. Aktiva'!$B:$B,$B143,'Jurnal Peny. Aktiva'!F:F))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</row>
    <row r="144" spans="1:17" ht="18.75" customHeight="1" x14ac:dyDescent="0.2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IF($B144="","",SUMIF(AJP!$D:$D,$B144,AJP!F:F)+SUMIF('Jurnal Peny. Aktiva'!$B:$B,$B144,'Jurnal Peny. Aktiva'!E:E))</f>
        <v/>
      </c>
      <c r="H144" s="93" t="str">
        <f ca="1">IF($B144="","",SUMIF(AJP!$D:$D,$B144,AJP!G:G)+SUMIF('Jurnal Peny. Aktiva'!$B:$B,$B144,'Jurnal Peny. Aktiva'!F:F))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</row>
    <row r="145" spans="1:17" ht="18.75" customHeight="1" x14ac:dyDescent="0.2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IF($B145="","",SUMIF(AJP!$D:$D,$B145,AJP!F:F)+SUMIF('Jurnal Peny. Aktiva'!$B:$B,$B145,'Jurnal Peny. Aktiva'!E:E))</f>
        <v/>
      </c>
      <c r="H145" s="93" t="str">
        <f ca="1">IF($B145="","",SUMIF(AJP!$D:$D,$B145,AJP!G:G)+SUMIF('Jurnal Peny. Aktiva'!$B:$B,$B145,'Jurnal Peny. Aktiva'!F:F))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</row>
    <row r="146" spans="1:17" ht="18.75" customHeight="1" x14ac:dyDescent="0.2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IF($B146="","",SUMIF(AJP!$D:$D,$B146,AJP!F:F)+SUMIF('Jurnal Peny. Aktiva'!$B:$B,$B146,'Jurnal Peny. Aktiva'!E:E))</f>
        <v/>
      </c>
      <c r="H146" s="93" t="str">
        <f ca="1">IF($B146="","",SUMIF(AJP!$D:$D,$B146,AJP!G:G)+SUMIF('Jurnal Peny. Aktiva'!$B:$B,$B146,'Jurnal Peny. Aktiva'!F:F))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</row>
    <row r="147" spans="1:17" ht="18.75" customHeight="1" x14ac:dyDescent="0.2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IF($B147="","",SUMIF(AJP!$D:$D,$B147,AJP!F:F)+SUMIF('Jurnal Peny. Aktiva'!$B:$B,$B147,'Jurnal Peny. Aktiva'!E:E))</f>
        <v/>
      </c>
      <c r="H147" s="93" t="str">
        <f ca="1">IF($B147="","",SUMIF(AJP!$D:$D,$B147,AJP!G:G)+SUMIF('Jurnal Peny. Aktiva'!$B:$B,$B147,'Jurnal Peny. Aktiva'!F:F))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</row>
    <row r="148" spans="1:17" ht="18.75" customHeight="1" x14ac:dyDescent="0.2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IF($B148="","",SUMIF(AJP!$D:$D,$B148,AJP!F:F)+SUMIF('Jurnal Peny. Aktiva'!$B:$B,$B148,'Jurnal Peny. Aktiva'!E:E))</f>
        <v/>
      </c>
      <c r="H148" s="93" t="str">
        <f ca="1">IF($B148="","",SUMIF(AJP!$D:$D,$B148,AJP!G:G)+SUMIF('Jurnal Peny. Aktiva'!$B:$B,$B148,'Jurnal Peny. Aktiva'!F:F))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</row>
    <row r="149" spans="1:17" ht="18.75" customHeight="1" x14ac:dyDescent="0.2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IF($B149="","",SUMIF(AJP!$D:$D,$B149,AJP!F:F)+SUMIF('Jurnal Peny. Aktiva'!$B:$B,$B149,'Jurnal Peny. Aktiva'!E:E))</f>
        <v/>
      </c>
      <c r="H149" s="93" t="str">
        <f ca="1">IF($B149="","",SUMIF(AJP!$D:$D,$B149,AJP!G:G)+SUMIF('Jurnal Peny. Aktiva'!$B:$B,$B149,'Jurnal Peny. Aktiva'!F:F))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</row>
    <row r="150" spans="1:17" ht="18.75" customHeight="1" x14ac:dyDescent="0.2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IF($B150="","",SUMIF(AJP!$D:$D,$B150,AJP!F:F)+SUMIF('Jurnal Peny. Aktiva'!$B:$B,$B150,'Jurnal Peny. Aktiva'!E:E))</f>
        <v/>
      </c>
      <c r="H150" s="93" t="str">
        <f ca="1">IF($B150="","",SUMIF(AJP!$D:$D,$B150,AJP!G:G)+SUMIF('Jurnal Peny. Aktiva'!$B:$B,$B150,'Jurnal Peny. Aktiva'!F:F))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</row>
    <row r="151" spans="1:17" ht="18.75" customHeight="1" x14ac:dyDescent="0.2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IF($B151="","",SUMIF(AJP!$D:$D,$B151,AJP!F:F)+SUMIF('Jurnal Peny. Aktiva'!$B:$B,$B151,'Jurnal Peny. Aktiva'!E:E))</f>
        <v/>
      </c>
      <c r="H151" s="93" t="str">
        <f ca="1">IF($B151="","",SUMIF(AJP!$D:$D,$B151,AJP!G:G)+SUMIF('Jurnal Peny. Aktiva'!$B:$B,$B151,'Jurnal Peny. Aktiva'!F:F))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</row>
    <row r="152" spans="1:17" ht="18.75" customHeight="1" x14ac:dyDescent="0.2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IF($B152="","",SUMIF(AJP!$D:$D,$B152,AJP!F:F)+SUMIF('Jurnal Peny. Aktiva'!$B:$B,$B152,'Jurnal Peny. Aktiva'!E:E))</f>
        <v/>
      </c>
      <c r="H152" s="93" t="str">
        <f ca="1">IF($B152="","",SUMIF(AJP!$D:$D,$B152,AJP!G:G)+SUMIF('Jurnal Peny. Aktiva'!$B:$B,$B152,'Jurnal Peny. Aktiva'!F:F))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</row>
    <row r="153" spans="1:17" ht="18.75" customHeight="1" x14ac:dyDescent="0.2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IF($B153="","",SUMIF(AJP!$D:$D,$B153,AJP!F:F)+SUMIF('Jurnal Peny. Aktiva'!$B:$B,$B153,'Jurnal Peny. Aktiva'!E:E))</f>
        <v/>
      </c>
      <c r="H153" s="93" t="str">
        <f ca="1">IF($B153="","",SUMIF(AJP!$D:$D,$B153,AJP!G:G)+SUMIF('Jurnal Peny. Aktiva'!$B:$B,$B153,'Jurnal Peny. Aktiva'!F:F))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</row>
    <row r="154" spans="1:17" ht="18.75" customHeight="1" x14ac:dyDescent="0.2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IF($B154="","",SUMIF(AJP!$D:$D,$B154,AJP!F:F)+SUMIF('Jurnal Peny. Aktiva'!$B:$B,$B154,'Jurnal Peny. Aktiva'!E:E))</f>
        <v/>
      </c>
      <c r="H154" s="93" t="str">
        <f ca="1">IF($B154="","",SUMIF(AJP!$D:$D,$B154,AJP!G:G)+SUMIF('Jurnal Peny. Aktiva'!$B:$B,$B154,'Jurnal Peny. Aktiva'!F:F))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</row>
    <row r="155" spans="1:17" ht="18.75" customHeight="1" x14ac:dyDescent="0.2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IF($B155="","",SUMIF(AJP!$D:$D,$B155,AJP!F:F)+SUMIF('Jurnal Peny. Aktiva'!$B:$B,$B155,'Jurnal Peny. Aktiva'!E:E))</f>
        <v/>
      </c>
      <c r="H155" s="93" t="str">
        <f ca="1">IF($B155="","",SUMIF(AJP!$D:$D,$B155,AJP!G:G)+SUMIF('Jurnal Peny. Aktiva'!$B:$B,$B155,'Jurnal Peny. Aktiva'!F:F))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</row>
    <row r="156" spans="1:17" ht="18.75" customHeight="1" x14ac:dyDescent="0.2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IF($B156="","",SUMIF(AJP!$D:$D,$B156,AJP!F:F)+SUMIF('Jurnal Peny. Aktiva'!$B:$B,$B156,'Jurnal Peny. Aktiva'!E:E))</f>
        <v/>
      </c>
      <c r="H156" s="93" t="str">
        <f ca="1">IF($B156="","",SUMIF(AJP!$D:$D,$B156,AJP!G:G)+SUMIF('Jurnal Peny. Aktiva'!$B:$B,$B156,'Jurnal Peny. Aktiva'!F:F))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</row>
    <row r="157" spans="1:17" ht="18.75" customHeight="1" x14ac:dyDescent="0.2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IF($B157="","",SUMIF(AJP!$D:$D,$B157,AJP!F:F)+SUMIF('Jurnal Peny. Aktiva'!$B:$B,$B157,'Jurnal Peny. Aktiva'!E:E))</f>
        <v/>
      </c>
      <c r="H157" s="93" t="str">
        <f ca="1">IF($B157="","",SUMIF(AJP!$D:$D,$B157,AJP!G:G)+SUMIF('Jurnal Peny. Aktiva'!$B:$B,$B157,'Jurnal Peny. Aktiva'!F:F))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</row>
    <row r="158" spans="1:17" ht="18.75" customHeight="1" x14ac:dyDescent="0.2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IF($B158="","",SUMIF(AJP!$D:$D,$B158,AJP!F:F)+SUMIF('Jurnal Peny. Aktiva'!$B:$B,$B158,'Jurnal Peny. Aktiva'!E:E))</f>
        <v/>
      </c>
      <c r="H158" s="93" t="str">
        <f ca="1">IF($B158="","",SUMIF(AJP!$D:$D,$B158,AJP!G:G)+SUMIF('Jurnal Peny. Aktiva'!$B:$B,$B158,'Jurnal Peny. Aktiva'!F:F))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</row>
    <row r="159" spans="1:17" ht="18.75" customHeight="1" x14ac:dyDescent="0.2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IF($B159="","",SUMIF(AJP!$D:$D,$B159,AJP!F:F)+SUMIF('Jurnal Peny. Aktiva'!$B:$B,$B159,'Jurnal Peny. Aktiva'!E:E))</f>
        <v/>
      </c>
      <c r="H159" s="93" t="str">
        <f ca="1">IF($B159="","",SUMIF(AJP!$D:$D,$B159,AJP!G:G)+SUMIF('Jurnal Peny. Aktiva'!$B:$B,$B159,'Jurnal Peny. Aktiva'!F:F))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</row>
    <row r="160" spans="1:17" ht="18.75" customHeight="1" x14ac:dyDescent="0.2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IF($B160="","",SUMIF(AJP!$D:$D,$B160,AJP!F:F)+SUMIF('Jurnal Peny. Aktiva'!$B:$B,$B160,'Jurnal Peny. Aktiva'!E:E))</f>
        <v/>
      </c>
      <c r="H160" s="93" t="str">
        <f ca="1">IF($B160="","",SUMIF(AJP!$D:$D,$B160,AJP!G:G)+SUMIF('Jurnal Peny. Aktiva'!$B:$B,$B160,'Jurnal Peny. Aktiva'!F:F))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</row>
    <row r="161" spans="1:17" ht="18.75" customHeight="1" x14ac:dyDescent="0.2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IF($B161="","",SUMIF(AJP!$D:$D,$B161,AJP!F:F)+SUMIF('Jurnal Peny. Aktiva'!$B:$B,$B161,'Jurnal Peny. Aktiva'!E:E))</f>
        <v/>
      </c>
      <c r="H161" s="93" t="str">
        <f ca="1">IF($B161="","",SUMIF(AJP!$D:$D,$B161,AJP!G:G)+SUMIF('Jurnal Peny. Aktiva'!$B:$B,$B161,'Jurnal Peny. Aktiva'!F:F))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</row>
    <row r="162" spans="1:17" ht="18.75" customHeight="1" x14ac:dyDescent="0.2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IF($B162="","",SUMIF(AJP!$D:$D,$B162,AJP!F:F)+SUMIF('Jurnal Peny. Aktiva'!$B:$B,$B162,'Jurnal Peny. Aktiva'!E:E))</f>
        <v/>
      </c>
      <c r="H162" s="93" t="str">
        <f ca="1">IF($B162="","",SUMIF(AJP!$D:$D,$B162,AJP!G:G)+SUMIF('Jurnal Peny. Aktiva'!$B:$B,$B162,'Jurnal Peny. Aktiva'!F:F))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</row>
    <row r="163" spans="1:17" ht="18.75" customHeight="1" x14ac:dyDescent="0.2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IF($B163="","",SUMIF(AJP!$D:$D,$B163,AJP!F:F)+SUMIF('Jurnal Peny. Aktiva'!$B:$B,$B163,'Jurnal Peny. Aktiva'!E:E))</f>
        <v/>
      </c>
      <c r="H163" s="93" t="str">
        <f ca="1">IF($B163="","",SUMIF(AJP!$D:$D,$B163,AJP!G:G)+SUMIF('Jurnal Peny. Aktiva'!$B:$B,$B163,'Jurnal Peny. Aktiva'!F:F))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</row>
    <row r="164" spans="1:17" ht="18.75" customHeight="1" x14ac:dyDescent="0.2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IF($B164="","",SUMIF(AJP!$D:$D,$B164,AJP!F:F)+SUMIF('Jurnal Peny. Aktiva'!$B:$B,$B164,'Jurnal Peny. Aktiva'!E:E))</f>
        <v/>
      </c>
      <c r="H164" s="93" t="str">
        <f ca="1">IF($B164="","",SUMIF(AJP!$D:$D,$B164,AJP!G:G)+SUMIF('Jurnal Peny. Aktiva'!$B:$B,$B164,'Jurnal Peny. Aktiva'!F:F))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</row>
    <row r="165" spans="1:17" ht="18.75" customHeight="1" x14ac:dyDescent="0.2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IF($B165="","",SUMIF(AJP!$D:$D,$B165,AJP!F:F)+SUMIF('Jurnal Peny. Aktiva'!$B:$B,$B165,'Jurnal Peny. Aktiva'!E:E))</f>
        <v/>
      </c>
      <c r="H165" s="93" t="str">
        <f ca="1">IF($B165="","",SUMIF(AJP!$D:$D,$B165,AJP!G:G)+SUMIF('Jurnal Peny. Aktiva'!$B:$B,$B165,'Jurnal Peny. Aktiva'!F:F))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</row>
    <row r="166" spans="1:17" ht="18.75" customHeight="1" x14ac:dyDescent="0.2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IF($B166="","",SUMIF(AJP!$D:$D,$B166,AJP!F:F)+SUMIF('Jurnal Peny. Aktiva'!$B:$B,$B166,'Jurnal Peny. Aktiva'!E:E))</f>
        <v/>
      </c>
      <c r="H166" s="93" t="str">
        <f ca="1">IF($B166="","",SUMIF(AJP!$D:$D,$B166,AJP!G:G)+SUMIF('Jurnal Peny. Aktiva'!$B:$B,$B166,'Jurnal Peny. Aktiva'!F:F))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</row>
    <row r="167" spans="1:17" ht="18.75" customHeight="1" x14ac:dyDescent="0.2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IF($B167="","",SUMIF(AJP!$D:$D,$B167,AJP!F:F)+SUMIF('Jurnal Peny. Aktiva'!$B:$B,$B167,'Jurnal Peny. Aktiva'!E:E))</f>
        <v/>
      </c>
      <c r="H167" s="93" t="str">
        <f ca="1">IF($B167="","",SUMIF(AJP!$D:$D,$B167,AJP!G:G)+SUMIF('Jurnal Peny. Aktiva'!$B:$B,$B167,'Jurnal Peny. Aktiva'!F:F))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</row>
    <row r="168" spans="1:17" ht="18.75" customHeight="1" x14ac:dyDescent="0.2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IF($B168="","",SUMIF(AJP!$D:$D,$B168,AJP!F:F)+SUMIF('Jurnal Peny. Aktiva'!$B:$B,$B168,'Jurnal Peny. Aktiva'!E:E))</f>
        <v/>
      </c>
      <c r="H168" s="93" t="str">
        <f ca="1">IF($B168="","",SUMIF(AJP!$D:$D,$B168,AJP!G:G)+SUMIF('Jurnal Peny. Aktiva'!$B:$B,$B168,'Jurnal Peny. Aktiva'!F:F))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</row>
    <row r="169" spans="1:17" ht="18.75" customHeight="1" x14ac:dyDescent="0.2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IF($B169="","",SUMIF(AJP!$D:$D,$B169,AJP!F:F)+SUMIF('Jurnal Peny. Aktiva'!$B:$B,$B169,'Jurnal Peny. Aktiva'!E:E))</f>
        <v/>
      </c>
      <c r="H169" s="93" t="str">
        <f ca="1">IF($B169="","",SUMIF(AJP!$D:$D,$B169,AJP!G:G)+SUMIF('Jurnal Peny. Aktiva'!$B:$B,$B169,'Jurnal Peny. Aktiva'!F:F))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</row>
    <row r="170" spans="1:17" ht="18.75" customHeight="1" x14ac:dyDescent="0.2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IF($B170="","",SUMIF(AJP!$D:$D,$B170,AJP!F:F)+SUMIF('Jurnal Peny. Aktiva'!$B:$B,$B170,'Jurnal Peny. Aktiva'!E:E))</f>
        <v/>
      </c>
      <c r="H170" s="93" t="str">
        <f ca="1">IF($B170="","",SUMIF(AJP!$D:$D,$B170,AJP!G:G)+SUMIF('Jurnal Peny. Aktiva'!$B:$B,$B170,'Jurnal Peny. Aktiva'!F:F))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</row>
    <row r="171" spans="1:17" ht="18.75" customHeight="1" x14ac:dyDescent="0.2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IF($B171="","",SUMIF(AJP!$D:$D,$B171,AJP!F:F)+SUMIF('Jurnal Peny. Aktiva'!$B:$B,$B171,'Jurnal Peny. Aktiva'!E:E))</f>
        <v/>
      </c>
      <c r="H171" s="93" t="str">
        <f ca="1">IF($B171="","",SUMIF(AJP!$D:$D,$B171,AJP!G:G)+SUMIF('Jurnal Peny. Aktiva'!$B:$B,$B171,'Jurnal Peny. Aktiva'!F:F))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</row>
    <row r="172" spans="1:17" ht="18.75" customHeight="1" x14ac:dyDescent="0.2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IF($B172="","",SUMIF(AJP!$D:$D,$B172,AJP!F:F)+SUMIF('Jurnal Peny. Aktiva'!$B:$B,$B172,'Jurnal Peny. Aktiva'!E:E))</f>
        <v/>
      </c>
      <c r="H172" s="93" t="str">
        <f ca="1">IF($B172="","",SUMIF(AJP!$D:$D,$B172,AJP!G:G)+SUMIF('Jurnal Peny. Aktiva'!$B:$B,$B172,'Jurnal Peny. Aktiva'!F:F))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</row>
    <row r="173" spans="1:17" ht="18.75" customHeight="1" x14ac:dyDescent="0.2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IF($B173="","",SUMIF(AJP!$D:$D,$B173,AJP!F:F)+SUMIF('Jurnal Peny. Aktiva'!$B:$B,$B173,'Jurnal Peny. Aktiva'!E:E))</f>
        <v/>
      </c>
      <c r="H173" s="93" t="str">
        <f ca="1">IF($B173="","",SUMIF(AJP!$D:$D,$B173,AJP!G:G)+SUMIF('Jurnal Peny. Aktiva'!$B:$B,$B173,'Jurnal Peny. Aktiva'!F:F))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</row>
    <row r="174" spans="1:17" ht="18.75" customHeight="1" x14ac:dyDescent="0.2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IF($B174="","",SUMIF(AJP!$D:$D,$B174,AJP!F:F)+SUMIF('Jurnal Peny. Aktiva'!$B:$B,$B174,'Jurnal Peny. Aktiva'!E:E))</f>
        <v/>
      </c>
      <c r="H174" s="93" t="str">
        <f ca="1">IF($B174="","",SUMIF(AJP!$D:$D,$B174,AJP!G:G)+SUMIF('Jurnal Peny. Aktiva'!$B:$B,$B174,'Jurnal Peny. Aktiva'!F:F))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</row>
    <row r="175" spans="1:17" ht="18.75" customHeight="1" x14ac:dyDescent="0.2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IF($B175="","",SUMIF(AJP!$D:$D,$B175,AJP!F:F)+SUMIF('Jurnal Peny. Aktiva'!$B:$B,$B175,'Jurnal Peny. Aktiva'!E:E))</f>
        <v/>
      </c>
      <c r="H175" s="93" t="str">
        <f ca="1">IF($B175="","",SUMIF(AJP!$D:$D,$B175,AJP!G:G)+SUMIF('Jurnal Peny. Aktiva'!$B:$B,$B175,'Jurnal Peny. Aktiva'!F:F))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</row>
    <row r="176" spans="1:17" ht="18.75" customHeight="1" x14ac:dyDescent="0.2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IF($B176="","",SUMIF(AJP!$D:$D,$B176,AJP!F:F)+SUMIF('Jurnal Peny. Aktiva'!$B:$B,$B176,'Jurnal Peny. Aktiva'!E:E))</f>
        <v/>
      </c>
      <c r="H176" s="93" t="str">
        <f ca="1">IF($B176="","",SUMIF(AJP!$D:$D,$B176,AJP!G:G)+SUMIF('Jurnal Peny. Aktiva'!$B:$B,$B176,'Jurnal Peny. Aktiva'!F:F))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</row>
    <row r="177" spans="1:17" ht="18.75" customHeight="1" x14ac:dyDescent="0.2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IF($B177="","",SUMIF(AJP!$D:$D,$B177,AJP!F:F)+SUMIF('Jurnal Peny. Aktiva'!$B:$B,$B177,'Jurnal Peny. Aktiva'!E:E))</f>
        <v/>
      </c>
      <c r="H177" s="93" t="str">
        <f ca="1">IF($B177="","",SUMIF(AJP!$D:$D,$B177,AJP!G:G)+SUMIF('Jurnal Peny. Aktiva'!$B:$B,$B177,'Jurnal Peny. Aktiva'!F:F))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</row>
    <row r="178" spans="1:17" ht="18.75" customHeight="1" x14ac:dyDescent="0.2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IF($B178="","",SUMIF(AJP!$D:$D,$B178,AJP!F:F)+SUMIF('Jurnal Peny. Aktiva'!$B:$B,$B178,'Jurnal Peny. Aktiva'!E:E))</f>
        <v/>
      </c>
      <c r="H178" s="93" t="str">
        <f ca="1">IF($B178="","",SUMIF(AJP!$D:$D,$B178,AJP!G:G)+SUMIF('Jurnal Peny. Aktiva'!$B:$B,$B178,'Jurnal Peny. Aktiva'!F:F))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</row>
    <row r="179" spans="1:17" ht="18.75" customHeight="1" x14ac:dyDescent="0.2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IF($B179="","",SUMIF(AJP!$D:$D,$B179,AJP!F:F)+SUMIF('Jurnal Peny. Aktiva'!$B:$B,$B179,'Jurnal Peny. Aktiva'!E:E))</f>
        <v/>
      </c>
      <c r="H179" s="93" t="str">
        <f ca="1">IF($B179="","",SUMIF(AJP!$D:$D,$B179,AJP!G:G)+SUMIF('Jurnal Peny. Aktiva'!$B:$B,$B179,'Jurnal Peny. Aktiva'!F:F))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</row>
    <row r="180" spans="1:17" ht="18.75" customHeight="1" x14ac:dyDescent="0.2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IF($B180="","",SUMIF(AJP!$D:$D,$B180,AJP!F:F)+SUMIF('Jurnal Peny. Aktiva'!$B:$B,$B180,'Jurnal Peny. Aktiva'!E:E))</f>
        <v/>
      </c>
      <c r="H180" s="93" t="str">
        <f ca="1">IF($B180="","",SUMIF(AJP!$D:$D,$B180,AJP!G:G)+SUMIF('Jurnal Peny. Aktiva'!$B:$B,$B180,'Jurnal Peny. Aktiva'!F:F))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</row>
    <row r="181" spans="1:17" ht="18.75" customHeight="1" x14ac:dyDescent="0.2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IF($B181="","",SUMIF(AJP!$D:$D,$B181,AJP!F:F)+SUMIF('Jurnal Peny. Aktiva'!$B:$B,$B181,'Jurnal Peny. Aktiva'!E:E))</f>
        <v/>
      </c>
      <c r="H181" s="93" t="str">
        <f ca="1">IF($B181="","",SUMIF(AJP!$D:$D,$B181,AJP!G:G)+SUMIF('Jurnal Peny. Aktiva'!$B:$B,$B181,'Jurnal Peny. Aktiva'!F:F))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</row>
    <row r="182" spans="1:17" ht="18.75" customHeight="1" x14ac:dyDescent="0.2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IF($B182="","",SUMIF(AJP!$D:$D,$B182,AJP!F:F)+SUMIF('Jurnal Peny. Aktiva'!$B:$B,$B182,'Jurnal Peny. Aktiva'!E:E))</f>
        <v/>
      </c>
      <c r="H182" s="93" t="str">
        <f ca="1">IF($B182="","",SUMIF(AJP!$D:$D,$B182,AJP!G:G)+SUMIF('Jurnal Peny. Aktiva'!$B:$B,$B182,'Jurnal Peny. Aktiva'!F:F))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</row>
    <row r="183" spans="1:17" ht="18.75" customHeight="1" x14ac:dyDescent="0.2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IF($B183="","",SUMIF(AJP!$D:$D,$B183,AJP!F:F)+SUMIF('Jurnal Peny. Aktiva'!$B:$B,$B183,'Jurnal Peny. Aktiva'!E:E))</f>
        <v/>
      </c>
      <c r="H183" s="93" t="str">
        <f ca="1">IF($B183="","",SUMIF(AJP!$D:$D,$B183,AJP!G:G)+SUMIF('Jurnal Peny. Aktiva'!$B:$B,$B183,'Jurnal Peny. Aktiva'!F:F))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</row>
    <row r="184" spans="1:17" ht="18.75" customHeight="1" x14ac:dyDescent="0.2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IF($B184="","",SUMIF(AJP!$D:$D,$B184,AJP!F:F)+SUMIF('Jurnal Peny. Aktiva'!$B:$B,$B184,'Jurnal Peny. Aktiva'!E:E))</f>
        <v/>
      </c>
      <c r="H184" s="93" t="str">
        <f ca="1">IF($B184="","",SUMIF(AJP!$D:$D,$B184,AJP!G:G)+SUMIF('Jurnal Peny. Aktiva'!$B:$B,$B184,'Jurnal Peny. Aktiva'!F:F))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</row>
    <row r="185" spans="1:17" ht="18.75" customHeight="1" x14ac:dyDescent="0.2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IF($B185="","",SUMIF(AJP!$D:$D,$B185,AJP!F:F)+SUMIF('Jurnal Peny. Aktiva'!$B:$B,$B185,'Jurnal Peny. Aktiva'!E:E))</f>
        <v/>
      </c>
      <c r="H185" s="93" t="str">
        <f ca="1">IF($B185="","",SUMIF(AJP!$D:$D,$B185,AJP!G:G)+SUMIF('Jurnal Peny. Aktiva'!$B:$B,$B185,'Jurnal Peny. Aktiva'!F:F))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</row>
    <row r="186" spans="1:17" ht="18.75" customHeight="1" x14ac:dyDescent="0.2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IF($B186="","",SUMIF(AJP!$D:$D,$B186,AJP!F:F)+SUMIF('Jurnal Peny. Aktiva'!$B:$B,$B186,'Jurnal Peny. Aktiva'!E:E))</f>
        <v/>
      </c>
      <c r="H186" s="93" t="str">
        <f ca="1">IF($B186="","",SUMIF(AJP!$D:$D,$B186,AJP!G:G)+SUMIF('Jurnal Peny. Aktiva'!$B:$B,$B186,'Jurnal Peny. Aktiva'!F:F))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</row>
    <row r="187" spans="1:17" ht="18.75" customHeight="1" x14ac:dyDescent="0.2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IF($B187="","",SUMIF(AJP!$D:$D,$B187,AJP!F:F)+SUMIF('Jurnal Peny. Aktiva'!$B:$B,$B187,'Jurnal Peny. Aktiva'!E:E))</f>
        <v/>
      </c>
      <c r="H187" s="93" t="str">
        <f ca="1">IF($B187="","",SUMIF(AJP!$D:$D,$B187,AJP!G:G)+SUMIF('Jurnal Peny. Aktiva'!$B:$B,$B187,'Jurnal Peny. Aktiva'!F:F))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</row>
    <row r="188" spans="1:17" ht="18.75" customHeight="1" x14ac:dyDescent="0.2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IF($B188="","",SUMIF(AJP!$D:$D,$B188,AJP!F:F)+SUMIF('Jurnal Peny. Aktiva'!$B:$B,$B188,'Jurnal Peny. Aktiva'!E:E))</f>
        <v/>
      </c>
      <c r="H188" s="93" t="str">
        <f ca="1">IF($B188="","",SUMIF(AJP!$D:$D,$B188,AJP!G:G)+SUMIF('Jurnal Peny. Aktiva'!$B:$B,$B188,'Jurnal Peny. Aktiva'!F:F))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</row>
    <row r="189" spans="1:17" ht="18.75" customHeight="1" x14ac:dyDescent="0.2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IF($B189="","",SUMIF(AJP!$D:$D,$B189,AJP!F:F)+SUMIF('Jurnal Peny. Aktiva'!$B:$B,$B189,'Jurnal Peny. Aktiva'!E:E))</f>
        <v/>
      </c>
      <c r="H189" s="93" t="str">
        <f ca="1">IF($B189="","",SUMIF(AJP!$D:$D,$B189,AJP!G:G)+SUMIF('Jurnal Peny. Aktiva'!$B:$B,$B189,'Jurnal Peny. Aktiva'!F:F))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</row>
    <row r="190" spans="1:17" ht="18.75" customHeight="1" x14ac:dyDescent="0.2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IF($B190="","",SUMIF(AJP!$D:$D,$B190,AJP!F:F)+SUMIF('Jurnal Peny. Aktiva'!$B:$B,$B190,'Jurnal Peny. Aktiva'!E:E))</f>
        <v/>
      </c>
      <c r="H190" s="93" t="str">
        <f ca="1">IF($B190="","",SUMIF(AJP!$D:$D,$B190,AJP!G:G)+SUMIF('Jurnal Peny. Aktiva'!$B:$B,$B190,'Jurnal Peny. Aktiva'!F:F))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</row>
    <row r="191" spans="1:17" ht="18.75" customHeight="1" x14ac:dyDescent="0.2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IF($B191="","",SUMIF(AJP!$D:$D,$B191,AJP!F:F)+SUMIF('Jurnal Peny. Aktiva'!$B:$B,$B191,'Jurnal Peny. Aktiva'!E:E))</f>
        <v/>
      </c>
      <c r="H191" s="93" t="str">
        <f ca="1">IF($B191="","",SUMIF(AJP!$D:$D,$B191,AJP!G:G)+SUMIF('Jurnal Peny. Aktiva'!$B:$B,$B191,'Jurnal Peny. Aktiva'!F:F))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</row>
    <row r="192" spans="1:17" ht="18.75" customHeight="1" x14ac:dyDescent="0.2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IF($B192="","",SUMIF(AJP!$D:$D,$B192,AJP!F:F)+SUMIF('Jurnal Peny. Aktiva'!$B:$B,$B192,'Jurnal Peny. Aktiva'!E:E))</f>
        <v/>
      </c>
      <c r="H192" s="93" t="str">
        <f ca="1">IF($B192="","",SUMIF(AJP!$D:$D,$B192,AJP!G:G)+SUMIF('Jurnal Peny. Aktiva'!$B:$B,$B192,'Jurnal Peny. Aktiva'!F:F))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</row>
    <row r="193" spans="1:17" ht="18.75" customHeight="1" x14ac:dyDescent="0.2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IF($B193="","",SUMIF(AJP!$D:$D,$B193,AJP!F:F)+SUMIF('Jurnal Peny. Aktiva'!$B:$B,$B193,'Jurnal Peny. Aktiva'!E:E))</f>
        <v/>
      </c>
      <c r="H193" s="93" t="str">
        <f ca="1">IF($B193="","",SUMIF(AJP!$D:$D,$B193,AJP!G:G)+SUMIF('Jurnal Peny. Aktiva'!$B:$B,$B193,'Jurnal Peny. Aktiva'!F:F))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</row>
    <row r="194" spans="1:17" ht="18.75" customHeight="1" x14ac:dyDescent="0.2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IF($B194="","",SUMIF(AJP!$D:$D,$B194,AJP!F:F)+SUMIF('Jurnal Peny. Aktiva'!$B:$B,$B194,'Jurnal Peny. Aktiva'!E:E))</f>
        <v/>
      </c>
      <c r="H194" s="93" t="str">
        <f ca="1">IF($B194="","",SUMIF(AJP!$D:$D,$B194,AJP!G:G)+SUMIF('Jurnal Peny. Aktiva'!$B:$B,$B194,'Jurnal Peny. Aktiva'!F:F))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</row>
    <row r="195" spans="1:17" ht="18.75" customHeight="1" x14ac:dyDescent="0.2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IF($B195="","",SUMIF(AJP!$D:$D,$B195,AJP!F:F)+SUMIF('Jurnal Peny. Aktiva'!$B:$B,$B195,'Jurnal Peny. Aktiva'!E:E))</f>
        <v/>
      </c>
      <c r="H195" s="93" t="str">
        <f ca="1">IF($B195="","",SUMIF(AJP!$D:$D,$B195,AJP!G:G)+SUMIF('Jurnal Peny. Aktiva'!$B:$B,$B195,'Jurnal Peny. Aktiva'!F:F))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</row>
    <row r="196" spans="1:17" ht="18.75" customHeight="1" x14ac:dyDescent="0.2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IF($B196="","",SUMIF(AJP!$D:$D,$B196,AJP!F:F)+SUMIF('Jurnal Peny. Aktiva'!$B:$B,$B196,'Jurnal Peny. Aktiva'!E:E))</f>
        <v/>
      </c>
      <c r="H196" s="93" t="str">
        <f ca="1">IF($B196="","",SUMIF(AJP!$D:$D,$B196,AJP!G:G)+SUMIF('Jurnal Peny. Aktiva'!$B:$B,$B196,'Jurnal Peny. Aktiva'!F:F))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</row>
    <row r="197" spans="1:17" ht="18.75" customHeight="1" x14ac:dyDescent="0.2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IF($B197="","",SUMIF(AJP!$D:$D,$B197,AJP!F:F)+SUMIF('Jurnal Peny. Aktiva'!$B:$B,$B197,'Jurnal Peny. Aktiva'!E:E))</f>
        <v/>
      </c>
      <c r="H197" s="93" t="str">
        <f ca="1">IF($B197="","",SUMIF(AJP!$D:$D,$B197,AJP!G:G)+SUMIF('Jurnal Peny. Aktiva'!$B:$B,$B197,'Jurnal Peny. Aktiva'!F:F))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</row>
    <row r="198" spans="1:17" ht="18.75" customHeight="1" x14ac:dyDescent="0.2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IF($B198="","",SUMIF(AJP!$D:$D,$B198,AJP!F:F)+SUMIF('Jurnal Peny. Aktiva'!$B:$B,$B198,'Jurnal Peny. Aktiva'!E:E))</f>
        <v/>
      </c>
      <c r="H198" s="93" t="str">
        <f ca="1">IF($B198="","",SUMIF(AJP!$D:$D,$B198,AJP!G:G)+SUMIF('Jurnal Peny. Aktiva'!$B:$B,$B198,'Jurnal Peny. Aktiva'!F:F))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</row>
    <row r="199" spans="1:17" ht="18.75" customHeight="1" x14ac:dyDescent="0.2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IF($B199="","",SUMIF(AJP!$D:$D,$B199,AJP!F:F)+SUMIF('Jurnal Peny. Aktiva'!$B:$B,$B199,'Jurnal Peny. Aktiva'!E:E))</f>
        <v/>
      </c>
      <c r="H199" s="93" t="str">
        <f ca="1">IF($B199="","",SUMIF(AJP!$D:$D,$B199,AJP!G:G)+SUMIF('Jurnal Peny. Aktiva'!$B:$B,$B199,'Jurnal Peny. Aktiva'!F:F))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</row>
    <row r="200" spans="1:17" ht="18.75" customHeight="1" x14ac:dyDescent="0.2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IF($B200="","",SUMIF(AJP!$D:$D,$B200,AJP!F:F)+SUMIF('Jurnal Peny. Aktiva'!$B:$B,$B200,'Jurnal Peny. Aktiva'!E:E))</f>
        <v/>
      </c>
      <c r="H200" s="93" t="str">
        <f ca="1">IF($B200="","",SUMIF(AJP!$D:$D,$B200,AJP!G:G)+SUMIF('Jurnal Peny. Aktiva'!$B:$B,$B200,'Jurnal Peny. Aktiva'!F:F))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</row>
    <row r="201" spans="1:17" ht="18.75" customHeight="1" x14ac:dyDescent="0.2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IF($B201="","",SUMIF(AJP!$D:$D,$B201,AJP!F:F)+SUMIF('Jurnal Peny. Aktiva'!$B:$B,$B201,'Jurnal Peny. Aktiva'!E:E))</f>
        <v/>
      </c>
      <c r="H201" s="93" t="str">
        <f ca="1">IF($B201="","",SUMIF(AJP!$D:$D,$B201,AJP!G:G)+SUMIF('Jurnal Peny. Aktiva'!$B:$B,$B201,'Jurnal Peny. Aktiva'!F:F))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</row>
    <row r="202" spans="1:17" ht="18.75" customHeight="1" x14ac:dyDescent="0.2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IF($B202="","",SUMIF(AJP!$D:$D,$B202,AJP!F:F)+SUMIF('Jurnal Peny. Aktiva'!$B:$B,$B202,'Jurnal Peny. Aktiva'!E:E))</f>
        <v/>
      </c>
      <c r="H202" s="93" t="str">
        <f ca="1">IF($B202="","",SUMIF(AJP!$D:$D,$B202,AJP!G:G)+SUMIF('Jurnal Peny. Aktiva'!$B:$B,$B202,'Jurnal Peny. Aktiva'!F:F))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</row>
    <row r="203" spans="1:17" ht="18.75" customHeight="1" x14ac:dyDescent="0.2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IF($B203="","",SUMIF(AJP!$D:$D,$B203,AJP!F:F)+SUMIF('Jurnal Peny. Aktiva'!$B:$B,$B203,'Jurnal Peny. Aktiva'!E:E))</f>
        <v/>
      </c>
      <c r="H203" s="93" t="str">
        <f ca="1">IF($B203="","",SUMIF(AJP!$D:$D,$B203,AJP!G:G)+SUMIF('Jurnal Peny. Aktiva'!$B:$B,$B203,'Jurnal Peny. Aktiva'!F:F))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</row>
    <row r="204" spans="1:17" ht="18.75" customHeight="1" x14ac:dyDescent="0.2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IF($B204="","",SUMIF(AJP!$D:$D,$B204,AJP!F:F)+SUMIF('Jurnal Peny. Aktiva'!$B:$B,$B204,'Jurnal Peny. Aktiva'!E:E))</f>
        <v/>
      </c>
      <c r="H204" s="93" t="str">
        <f ca="1">IF($B204="","",SUMIF(AJP!$D:$D,$B204,AJP!G:G)+SUMIF('Jurnal Peny. Aktiva'!$B:$B,$B204,'Jurnal Peny. Aktiva'!F:F))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</row>
    <row r="205" spans="1:17" ht="18.75" customHeight="1" x14ac:dyDescent="0.2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IF($B205="","",SUMIF(AJP!$D:$D,$B205,AJP!F:F)+SUMIF('Jurnal Peny. Aktiva'!$B:$B,$B205,'Jurnal Peny. Aktiva'!E:E))</f>
        <v/>
      </c>
      <c r="H205" s="93" t="str">
        <f ca="1">IF($B205="","",SUMIF(AJP!$D:$D,$B205,AJP!G:G)+SUMIF('Jurnal Peny. Aktiva'!$B:$B,$B205,'Jurnal Peny. Aktiva'!F:F))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</row>
    <row r="206" spans="1:17" ht="18.75" customHeight="1" thickBot="1" x14ac:dyDescent="0.3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IF($B206="","",SUMIF(AJP!$D:$D,$B206,AJP!F:F)+SUMIF('Jurnal Peny. Aktiva'!$B:$B,$B206,'Jurnal Peny. Aktiva'!E:E))</f>
        <v/>
      </c>
      <c r="H206" s="93" t="str">
        <f ca="1">IF($B206="","",SUMIF(AJP!$D:$D,$B206,AJP!G:G)+SUMIF('Jurnal Peny. Aktiva'!$B:$B,$B206,'Jurnal Peny. Aktiva'!F:F))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</row>
    <row r="207" spans="1:17" ht="22.5" customHeight="1" thickTop="1" x14ac:dyDescent="0.25">
      <c r="A207" s="61"/>
      <c r="B207" s="574" t="s">
        <v>6</v>
      </c>
      <c r="C207" s="575"/>
      <c r="D207" s="95"/>
      <c r="E207" s="96">
        <f t="shared" ref="E207:J207" ca="1" si="57">SUM(E7:E206)</f>
        <v>2600000000</v>
      </c>
      <c r="F207" s="96">
        <f t="shared" ca="1" si="57"/>
        <v>2600000000</v>
      </c>
      <c r="G207" s="96">
        <f t="shared" ca="1" si="57"/>
        <v>4336118.055555556</v>
      </c>
      <c r="H207" s="96">
        <f t="shared" ca="1" si="57"/>
        <v>4336118.055555556</v>
      </c>
      <c r="I207" s="96">
        <f t="shared" ca="1" si="57"/>
        <v>2604336118.0555553</v>
      </c>
      <c r="J207" s="96">
        <f t="shared" ca="1" si="57"/>
        <v>2604336118.0555553</v>
      </c>
      <c r="K207" s="96"/>
      <c r="L207" s="96">
        <f ca="1">SUM(L7:L206)</f>
        <v>371439618.05555558</v>
      </c>
      <c r="M207" s="96">
        <f ca="1">SUM(M7:M206)</f>
        <v>400000000</v>
      </c>
      <c r="N207" s="96">
        <f ca="1">SUM(N7:N206)</f>
        <v>2232896500</v>
      </c>
      <c r="O207" s="97">
        <f ca="1">SUM(O7:O206)</f>
        <v>2204336118.0555553</v>
      </c>
      <c r="P207" s="61"/>
      <c r="Q207" s="61"/>
    </row>
    <row r="208" spans="1:17" ht="22.5" customHeight="1" x14ac:dyDescent="0.25">
      <c r="A208" s="61"/>
      <c r="B208" s="569" t="str">
        <f ca="1">IF(SUM(L208:M208)=0,"LABA (RUGI) BERSIH",IF(L208&gt;0,"LABA BERSIH","RUGI BERSIH"))</f>
        <v>LABA BERSIH</v>
      </c>
      <c r="C208" s="570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28560381.944444418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28560381.944444656</v>
      </c>
      <c r="P208" s="61"/>
      <c r="Q208" s="61"/>
    </row>
    <row r="209" spans="1:17" ht="22.5" customHeight="1" x14ac:dyDescent="0.25">
      <c r="A209" s="61"/>
      <c r="B209" s="571" t="str">
        <f ca="1">IF(AND(L209=M209,N209=O209),"BALANCE","TIDAK BALANCE")</f>
        <v>BALANCE</v>
      </c>
      <c r="C209" s="572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400000000</v>
      </c>
      <c r="M209" s="104">
        <f ca="1">SUM(M207:M208)</f>
        <v>400000000</v>
      </c>
      <c r="N209" s="104">
        <f ca="1">SUM(N207:N208)</f>
        <v>2232896500</v>
      </c>
      <c r="O209" s="105">
        <f ca="1">SUM(O207:O208)</f>
        <v>2232896500</v>
      </c>
      <c r="P209" s="61"/>
      <c r="Q209" s="61"/>
    </row>
    <row r="210" spans="1:17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25">
      <c r="A211" s="61"/>
      <c r="B211" s="61"/>
      <c r="C211" s="61"/>
      <c r="D211" s="61"/>
      <c r="E211" s="61"/>
      <c r="F211" s="61"/>
      <c r="G211" s="61"/>
      <c r="H211" s="272"/>
      <c r="I211" s="61"/>
      <c r="J211" s="61"/>
      <c r="K211" s="61"/>
      <c r="L211" s="61"/>
      <c r="M211" s="288"/>
      <c r="N211" s="61"/>
      <c r="O211" s="288"/>
      <c r="P211" s="61"/>
      <c r="Q211" s="61"/>
    </row>
    <row r="212" spans="1:17" x14ac:dyDescent="0.25">
      <c r="A212" s="61"/>
      <c r="B212" s="61"/>
      <c r="C212" s="61"/>
      <c r="D212" s="61"/>
      <c r="E212" s="61"/>
      <c r="F212" s="61"/>
      <c r="G212" s="61"/>
      <c r="H212" s="272"/>
      <c r="I212" s="61"/>
      <c r="J212" s="61"/>
      <c r="K212" s="61"/>
      <c r="L212" s="61"/>
      <c r="M212" s="288"/>
      <c r="N212" s="272"/>
      <c r="O212" s="272"/>
      <c r="P212" s="61"/>
      <c r="Q212" s="61"/>
    </row>
    <row r="213" spans="1:17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8"/>
      <c r="N213" s="61"/>
      <c r="O213" s="61"/>
      <c r="P213" s="61"/>
      <c r="Q213" s="61"/>
    </row>
    <row r="214" spans="1:17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yuZjwKMEh+Kw9ojk1iPwjEURR9hzjQIykB3bJo7fuPBhh0fWKfPWTokqCS6w7TeeZ7eCqTW/fKymB6d+/8kU7A==" saltValue="ygp7ZpdgejmaiaWetwiUqQ==" spinCount="100000" sheet="1" formatCells="0" formatColumns="0" formatRows="0" insertHyperlinks="0" sort="0" autoFilter="0" pivotTables="0"/>
  <autoFilter ref="B5:B209" xr:uid="{00000000-0009-0000-0000-00000A000000}"/>
  <dataConsolidate/>
  <mergeCells count="9"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I49"/>
  <sheetViews>
    <sheetView showGridLines="0" workbookViewId="0">
      <pane ySplit="5" topLeftCell="A3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.7109375" customWidth="1"/>
    <col min="6" max="6" width="7.140625" customWidth="1"/>
    <col min="7" max="8" width="28.5703125" customWidth="1"/>
    <col min="9" max="9" width="0" hidden="1" customWidth="1"/>
    <col min="10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26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6" t="str">
        <f>TG&amp;" "&amp;BL&amp;" "&amp;TH&amp;" - "&amp;TG_2&amp;" "&amp;BL_2&amp;" "&amp;TH_2</f>
        <v>1 Januari 2022 - 31 Desember 2022</v>
      </c>
      <c r="C4" s="576"/>
      <c r="D4" s="576"/>
      <c r="E4" s="576"/>
      <c r="F4" s="576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243" t="s">
        <v>6</v>
      </c>
      <c r="E5" s="243" t="s">
        <v>29</v>
      </c>
      <c r="F5" s="244" t="s">
        <v>89</v>
      </c>
      <c r="G5" s="61"/>
      <c r="H5" s="61"/>
    </row>
    <row r="6" spans="1:8" ht="18.75" customHeight="1" x14ac:dyDescent="0.25">
      <c r="A6" s="61"/>
      <c r="B6" s="52"/>
      <c r="C6" s="106" t="str">
        <f t="shared" ref="C6:C9" ca="1" si="0">IF(TODAY()&gt;EXP,"0",IF(B6="","",VLOOKUP(B6,DA,2,FALSE)))</f>
        <v/>
      </c>
      <c r="D6" s="106" t="str">
        <f ca="1">IF(TODAY()&gt;EXP,"0",IF(B6="","",SUMIF('Neraca Lajur'!B:B,B6,'Neraca Lajur'!L:L)+SUMIF('Neraca Lajur'!B:B,B6,'Neraca Lajur'!M:M)))</f>
        <v/>
      </c>
      <c r="E6" s="107"/>
      <c r="F6" s="108"/>
      <c r="G6" s="61"/>
      <c r="H6" s="61"/>
    </row>
    <row r="7" spans="1:8" ht="18.75" customHeight="1" x14ac:dyDescent="0.25">
      <c r="A7" s="61"/>
      <c r="B7" s="53">
        <v>400</v>
      </c>
      <c r="C7" s="109" t="str">
        <f t="shared" ca="1" si="0"/>
        <v>PENDAPATAN</v>
      </c>
      <c r="D7" s="109">
        <f ca="1">IF(TODAY()&gt;EXP,"0",IF(B7="","",SUMIF('Neraca Lajur'!B:B,B7,'Neraca Lajur'!L:L)+SUMIF('Neraca Lajur'!B:B,B7,'Neraca Lajur'!M:M)))</f>
        <v>0</v>
      </c>
      <c r="E7" s="110"/>
      <c r="F7" s="111"/>
      <c r="G7" s="61"/>
      <c r="H7" s="61"/>
    </row>
    <row r="8" spans="1:8" ht="18.75" customHeight="1" x14ac:dyDescent="0.25">
      <c r="A8" s="61"/>
      <c r="B8" s="53">
        <v>410</v>
      </c>
      <c r="C8" s="109" t="str">
        <f t="shared" ca="1" si="0"/>
        <v>Penjualan</v>
      </c>
      <c r="D8" s="109">
        <f ca="1">IF(TODAY()&gt;EXP,"0",IF(B8="","",SUMIF('Neraca Lajur'!B:B,B8,'Neraca Lajur'!L:L)+SUMIF('Neraca Lajur'!B:B,B8,'Neraca Lajur'!M:M)))</f>
        <v>400000000</v>
      </c>
      <c r="E8" s="110"/>
      <c r="F8" s="111"/>
      <c r="G8" s="61"/>
      <c r="H8" s="61"/>
    </row>
    <row r="9" spans="1:8" ht="18.75" customHeight="1" x14ac:dyDescent="0.25">
      <c r="A9" s="61"/>
      <c r="B9" s="53"/>
      <c r="C9" s="109" t="str">
        <f t="shared" ca="1" si="0"/>
        <v/>
      </c>
      <c r="D9" s="109" t="str">
        <f ca="1">IF(TODAY()&gt;EXP,"0",IF(B9="","",SUMIF('Neraca Lajur'!B:B,B9,'Neraca Lajur'!L:L)+SUMIF('Neraca Lajur'!B:B,B9,'Neraca Lajur'!M:M)))</f>
        <v/>
      </c>
      <c r="E9" s="110"/>
      <c r="F9" s="111"/>
      <c r="G9" s="61"/>
      <c r="H9" s="61"/>
    </row>
    <row r="10" spans="1:8" ht="26.25" customHeight="1" x14ac:dyDescent="0.25">
      <c r="A10" s="61"/>
      <c r="B10" s="245" t="s">
        <v>168</v>
      </c>
      <c r="C10" s="246"/>
      <c r="D10" s="198"/>
      <c r="E10" s="176">
        <f ca="1">SUM(D6:D9)</f>
        <v>400000000</v>
      </c>
      <c r="F10" s="193">
        <f ca="1">IF($E$10=0,"",E10/$E$10)</f>
        <v>1</v>
      </c>
      <c r="G10" s="61"/>
      <c r="H10" s="61"/>
    </row>
    <row r="11" spans="1:8" ht="18.75" customHeight="1" x14ac:dyDescent="0.25">
      <c r="A11" s="61"/>
      <c r="B11" s="53"/>
      <c r="C11" s="109" t="str">
        <f t="shared" ref="C11:C17" ca="1" si="1">IF(TODAY()&gt;EXP,"0",IF(B11="","",VLOOKUP(B11,DA,2,FALSE)))</f>
        <v/>
      </c>
      <c r="D11" s="109" t="str">
        <f ca="1">IF(TODAY()&gt;EXP,"0",IF(B11="","",SUMIF('Neraca Lajur'!B:B,B11,'Neraca Lajur'!L:L)+SUMIF('Neraca Lajur'!B:B,B11,'Neraca Lajur'!M:M)))</f>
        <v/>
      </c>
      <c r="E11" s="110"/>
      <c r="F11" s="111"/>
      <c r="G11" s="61"/>
      <c r="H11" s="61"/>
    </row>
    <row r="12" spans="1:8" ht="18.75" customHeight="1" x14ac:dyDescent="0.25">
      <c r="A12" s="61"/>
      <c r="B12" s="53">
        <v>500</v>
      </c>
      <c r="C12" s="109" t="str">
        <f t="shared" ca="1" si="1"/>
        <v>HPP</v>
      </c>
      <c r="D12" s="109">
        <f ca="1">IF(TODAY()&gt;EXP,"0",IF(B12="","",SUMIF('Neraca Lajur'!B:B,B12,'Neraca Lajur'!L:L)+SUMIF('Neraca Lajur'!B:B,B12,'Neraca Lajur'!M:M)))</f>
        <v>0</v>
      </c>
      <c r="E12" s="110"/>
      <c r="F12" s="111"/>
      <c r="G12" s="61"/>
      <c r="H12" s="61"/>
    </row>
    <row r="13" spans="1:8" ht="18.75" customHeight="1" x14ac:dyDescent="0.25">
      <c r="A13" s="61"/>
      <c r="B13" s="53">
        <v>510</v>
      </c>
      <c r="C13" s="109" t="str">
        <f t="shared" ca="1" si="1"/>
        <v>HPP Barang</v>
      </c>
      <c r="D13" s="109">
        <f ca="1">IF(TODAY()&gt;EXP,"0",IF(B13="","",SUMIF('Neraca Lajur'!B:B,B13,'Neraca Lajur'!L:L)+SUMIF('Neraca Lajur'!B:B,B13,'Neraca Lajur'!M:M)))</f>
        <v>322435000</v>
      </c>
      <c r="E13" s="110"/>
      <c r="F13" s="111"/>
      <c r="G13" s="61"/>
      <c r="H13" s="61"/>
    </row>
    <row r="14" spans="1:8" ht="18.75" customHeight="1" x14ac:dyDescent="0.25">
      <c r="A14" s="61"/>
      <c r="B14" s="53"/>
      <c r="C14" s="109" t="str">
        <f t="shared" ca="1" si="1"/>
        <v/>
      </c>
      <c r="D14" s="109" t="str">
        <f ca="1">IF(TODAY()&gt;EXP,"0",IF(B14="","",SUMIF('Neraca Lajur'!B:B,B14,'Neraca Lajur'!L:L)+SUMIF('Neraca Lajur'!B:B,B14,'Neraca Lajur'!M:M)))</f>
        <v/>
      </c>
      <c r="E14" s="110"/>
      <c r="F14" s="111"/>
      <c r="G14" s="61"/>
      <c r="H14" s="61"/>
    </row>
    <row r="15" spans="1:8" ht="18.75" customHeight="1" x14ac:dyDescent="0.25">
      <c r="A15" s="61"/>
      <c r="B15" s="53">
        <v>600</v>
      </c>
      <c r="C15" s="109" t="str">
        <f t="shared" ca="1" si="1"/>
        <v>BIAYA OPERASIONAL PROYEK</v>
      </c>
      <c r="D15" s="109">
        <f ca="1">IF(TODAY()&gt;EXP,"0",IF(B15="","",SUMIF('Neraca Lajur'!B:B,B15,'Neraca Lajur'!L:L)+SUMIF('Neraca Lajur'!B:B,B15,'Neraca Lajur'!M:M)))</f>
        <v>0</v>
      </c>
      <c r="E15" s="110"/>
      <c r="F15" s="111"/>
      <c r="G15" s="61"/>
      <c r="H15" s="61"/>
    </row>
    <row r="16" spans="1:8" ht="18.75" customHeight="1" x14ac:dyDescent="0.25">
      <c r="A16" s="61"/>
      <c r="B16" s="53">
        <v>698</v>
      </c>
      <c r="C16" s="109" t="str">
        <f t="shared" ca="1" si="1"/>
        <v>Biaya Operasional (Langsung) Proyek</v>
      </c>
      <c r="D16" s="109">
        <f ca="1">IF(TODAY()&gt;EXP,"0",IF(B16="","",SUMIF('Neraca Lajur'!B:B,B16,'Neraca Lajur'!L:L)+SUMIF('Neraca Lajur'!B:B,B16,'Neraca Lajur'!M:M)))</f>
        <v>29090500</v>
      </c>
      <c r="E16" s="110"/>
      <c r="F16" s="111"/>
      <c r="G16" s="61"/>
      <c r="H16" s="61"/>
    </row>
    <row r="17" spans="1:8" ht="18.75" customHeight="1" x14ac:dyDescent="0.25">
      <c r="A17" s="61"/>
      <c r="B17" s="53">
        <v>699</v>
      </c>
      <c r="C17" s="109" t="str">
        <f t="shared" ca="1" si="1"/>
        <v>Penutup Biaya Operasional</v>
      </c>
      <c r="D17" s="109">
        <f ca="1">IF(TODAY()&gt;EXP,"0",IF(B17="","",SUMIF('Neraca Lajur'!B:B,B17,'Neraca Lajur'!L:L)+SUMIF('Neraca Lajur'!B:B,B17,'Neraca Lajur'!M:M)))</f>
        <v>0</v>
      </c>
      <c r="E17" s="110"/>
      <c r="F17" s="111"/>
      <c r="G17" s="61"/>
      <c r="H17" s="61"/>
    </row>
    <row r="18" spans="1:8" ht="18.75" customHeight="1" x14ac:dyDescent="0.25">
      <c r="A18" s="61"/>
      <c r="B18" s="53"/>
      <c r="C18" s="109" t="str">
        <f t="shared" ref="C18:C19" ca="1" si="2">IF(TODAY()&gt;EXP,"0",IF(B18="","",VLOOKUP(B18,DA,2,FALSE)))</f>
        <v/>
      </c>
      <c r="D18" s="109" t="str">
        <f ca="1">IF(TODAY()&gt;EXP,"0",IF(B18="","",SUMIF('Neraca Lajur'!B:B,B18,'Neraca Lajur'!L:L)+SUMIF('Neraca Lajur'!B:B,B18,'Neraca Lajur'!M:M)))</f>
        <v/>
      </c>
      <c r="E18" s="110"/>
      <c r="F18" s="111"/>
      <c r="G18" s="61"/>
      <c r="H18" s="61"/>
    </row>
    <row r="19" spans="1:8" ht="18.75" customHeight="1" x14ac:dyDescent="0.25">
      <c r="A19" s="61"/>
      <c r="B19" s="53"/>
      <c r="C19" s="109" t="str">
        <f t="shared" ca="1" si="2"/>
        <v/>
      </c>
      <c r="D19" s="109" t="str">
        <f ca="1">IF(TODAY()&gt;EXP,"0",IF(B19="","",SUMIF('Neraca Lajur'!B:B,B19,'Neraca Lajur'!L:L)+SUMIF('Neraca Lajur'!B:B,B19,'Neraca Lajur'!M:M)))</f>
        <v/>
      </c>
      <c r="E19" s="110"/>
      <c r="F19" s="111"/>
      <c r="G19" s="61"/>
      <c r="H19" s="61"/>
    </row>
    <row r="20" spans="1:8" ht="26.25" customHeight="1" x14ac:dyDescent="0.25">
      <c r="A20" s="61"/>
      <c r="B20" s="245" t="s">
        <v>548</v>
      </c>
      <c r="C20" s="246"/>
      <c r="D20" s="198"/>
      <c r="E20" s="196">
        <f ca="1">SUM(D11:D19)</f>
        <v>351525500</v>
      </c>
      <c r="F20" s="194">
        <f ca="1">IF($E$10=0,"",E20/$E$10)</f>
        <v>0.87881374999999995</v>
      </c>
      <c r="G20" s="61"/>
      <c r="H20" s="61"/>
    </row>
    <row r="21" spans="1:8" ht="26.25" customHeight="1" x14ac:dyDescent="0.25">
      <c r="A21" s="61"/>
      <c r="B21" s="439" t="s">
        <v>549</v>
      </c>
      <c r="C21" s="192"/>
      <c r="D21" s="192"/>
      <c r="E21" s="176">
        <f ca="1">E10-E20</f>
        <v>48474500</v>
      </c>
      <c r="F21" s="194">
        <f ca="1">IF($E$10=0,"",E21/$E$10)</f>
        <v>0.12118625</v>
      </c>
      <c r="G21" s="61"/>
      <c r="H21" s="61"/>
    </row>
    <row r="22" spans="1:8" ht="18.75" customHeight="1" x14ac:dyDescent="0.25">
      <c r="A22" s="61"/>
      <c r="B22" s="53"/>
      <c r="C22" s="109" t="str">
        <f t="shared" ref="C22:C23" ca="1" si="3">IF(TODAY()&gt;EXP,"0",IF(B22="","",VLOOKUP(B22,DA,2,FALSE)))</f>
        <v/>
      </c>
      <c r="D22" s="109" t="str">
        <f ca="1">IF(TODAY()&gt;EXP,"0",IF(B22="","",SUMIF('Neraca Lajur'!B:B,B22,'Neraca Lajur'!L:L)+SUMIF('Neraca Lajur'!B:B,B22,'Neraca Lajur'!M:M)))</f>
        <v/>
      </c>
      <c r="E22" s="112"/>
      <c r="F22" s="113"/>
      <c r="G22" s="61"/>
      <c r="H22" s="61"/>
    </row>
    <row r="23" spans="1:8" ht="18.75" customHeight="1" x14ac:dyDescent="0.25">
      <c r="A23" s="61"/>
      <c r="B23" s="53">
        <v>700</v>
      </c>
      <c r="C23" s="109" t="str">
        <f t="shared" ca="1" si="3"/>
        <v>BIAYA OPERASIONAL UMUM</v>
      </c>
      <c r="D23" s="109">
        <f ca="1">IF(TODAY()&gt;EXP,"0",IF(B23="","",SUMIF('Neraca Lajur'!B:B,B23,'Neraca Lajur'!L:L)+SUMIF('Neraca Lajur'!B:B,B23,'Neraca Lajur'!M:M)))</f>
        <v>0</v>
      </c>
      <c r="E23" s="110"/>
      <c r="F23" s="111"/>
      <c r="G23" s="61"/>
      <c r="H23" s="61"/>
    </row>
    <row r="24" spans="1:8" ht="18.75" customHeight="1" x14ac:dyDescent="0.2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IF(TODAY()&gt;EXP,"0",IF(B24="","",SUMIF('Neraca Lajur'!B:B,B24,'Neraca Lajur'!L:L)+SUMIF('Neraca Lajur'!B:B,B24,'Neraca Lajur'!M:M)))</f>
        <v>0</v>
      </c>
      <c r="E24" s="110"/>
      <c r="F24" s="111"/>
      <c r="G24" s="61"/>
      <c r="H24" s="61"/>
    </row>
    <row r="25" spans="1:8" ht="18.75" customHeight="1" x14ac:dyDescent="0.25">
      <c r="A25" s="61"/>
      <c r="B25" s="53">
        <v>711</v>
      </c>
      <c r="C25" s="109" t="str">
        <f t="shared" ca="1" si="4"/>
        <v>Biaya Bayar BPJS</v>
      </c>
      <c r="D25" s="109">
        <f ca="1">IF(TODAY()&gt;EXP,"0",IF(B25="","",SUMIF('Neraca Lajur'!B:B,B25,'Neraca Lajur'!L:L)+SUMIF('Neraca Lajur'!B:B,B25,'Neraca Lajur'!M:M)))</f>
        <v>1694000</v>
      </c>
      <c r="E25" s="110"/>
      <c r="F25" s="111"/>
      <c r="G25" s="61"/>
      <c r="H25" s="61"/>
    </row>
    <row r="26" spans="1:8" ht="18.75" customHeight="1" x14ac:dyDescent="0.25">
      <c r="A26" s="61"/>
      <c r="B26" s="53">
        <v>712</v>
      </c>
      <c r="C26" s="109" t="str">
        <f t="shared" ca="1" si="4"/>
        <v>Biaya Pulsa Karyawan</v>
      </c>
      <c r="D26" s="109">
        <f ca="1">IF(TODAY()&gt;EXP,"0",IF(B26="","",SUMIF('Neraca Lajur'!B:B,B26,'Neraca Lajur'!L:L)+SUMIF('Neraca Lajur'!B:B,B26,'Neraca Lajur'!M:M)))</f>
        <v>800000</v>
      </c>
      <c r="E26" s="110"/>
      <c r="F26" s="111"/>
      <c r="G26" s="61"/>
      <c r="H26" s="61"/>
    </row>
    <row r="27" spans="1:8" ht="18.75" customHeight="1" x14ac:dyDescent="0.25">
      <c r="A27" s="61"/>
      <c r="B27" s="53">
        <v>720</v>
      </c>
      <c r="C27" s="109" t="str">
        <f t="shared" ca="1" si="4"/>
        <v>Biaya Air Minum dan PDAM</v>
      </c>
      <c r="D27" s="109">
        <f ca="1">IF(TODAY()&gt;EXP,"0",IF(B27="","",SUMIF('Neraca Lajur'!B:B,B27,'Neraca Lajur'!L:L)+SUMIF('Neraca Lajur'!B:B,B27,'Neraca Lajur'!M:M)))</f>
        <v>150000</v>
      </c>
      <c r="E27" s="110"/>
      <c r="F27" s="111"/>
      <c r="G27" s="61"/>
      <c r="H27" s="61"/>
    </row>
    <row r="28" spans="1:8" ht="18.75" customHeight="1" x14ac:dyDescent="0.25">
      <c r="A28" s="61"/>
      <c r="B28" s="53">
        <v>725</v>
      </c>
      <c r="C28" s="109" t="str">
        <f t="shared" ca="1" si="4"/>
        <v>Biaya Listrik</v>
      </c>
      <c r="D28" s="109">
        <f ca="1">IF(TODAY()&gt;EXP,"0",IF(B28="","",SUMIF('Neraca Lajur'!B:B,B28,'Neraca Lajur'!L:L)+SUMIF('Neraca Lajur'!B:B,B28,'Neraca Lajur'!M:M)))</f>
        <v>496000</v>
      </c>
      <c r="E28" s="110"/>
      <c r="F28" s="111"/>
      <c r="G28" s="61"/>
      <c r="H28" s="61"/>
    </row>
    <row r="29" spans="1:8" ht="18.75" customHeight="1" x14ac:dyDescent="0.25">
      <c r="A29" s="61"/>
      <c r="B29" s="53">
        <v>730</v>
      </c>
      <c r="C29" s="109" t="str">
        <f t="shared" ca="1" si="4"/>
        <v>Biaya Telepon dan Internet</v>
      </c>
      <c r="D29" s="109">
        <f ca="1">IF(TODAY()&gt;EXP,"0",IF(B29="","",SUMIF('Neraca Lajur'!B:B,B29,'Neraca Lajur'!L:L)+SUMIF('Neraca Lajur'!B:B,B29,'Neraca Lajur'!M:M)))</f>
        <v>328000</v>
      </c>
      <c r="E29" s="110"/>
      <c r="F29" s="111"/>
      <c r="G29" s="61"/>
      <c r="H29" s="61"/>
    </row>
    <row r="30" spans="1:8" ht="18.75" customHeight="1" x14ac:dyDescent="0.25">
      <c r="A30" s="61"/>
      <c r="B30" s="53">
        <v>740</v>
      </c>
      <c r="C30" s="109" t="str">
        <f t="shared" ca="1" si="4"/>
        <v>Biaya CSR</v>
      </c>
      <c r="D30" s="109">
        <f ca="1">IF(TODAY()&gt;EXP,"0",IF(B30="","",SUMIF('Neraca Lajur'!B:B,B30,'Neraca Lajur'!L:L)+SUMIF('Neraca Lajur'!B:B,B30,'Neraca Lajur'!M:M)))</f>
        <v>1000000</v>
      </c>
      <c r="E30" s="110"/>
      <c r="F30" s="111"/>
      <c r="G30" s="61"/>
      <c r="H30" s="61"/>
    </row>
    <row r="31" spans="1:8" ht="18.75" customHeight="1" x14ac:dyDescent="0.25">
      <c r="A31" s="61"/>
      <c r="B31" s="53">
        <v>750</v>
      </c>
      <c r="C31" s="109" t="str">
        <f t="shared" ca="1" si="4"/>
        <v>Biaya Penyusutan Aktiva Tetap</v>
      </c>
      <c r="D31" s="109">
        <f ca="1">IF(TODAY()&gt;EXP,"0",IF(B31="","",SUMIF('Neraca Lajur'!B:B,B31,'Neraca Lajur'!L:L)+SUMIF('Neraca Lajur'!B:B,B31,'Neraca Lajur'!M:M)))</f>
        <v>4336118.055555556</v>
      </c>
      <c r="E31" s="110"/>
      <c r="F31" s="111"/>
      <c r="G31" s="61"/>
      <c r="H31" s="61"/>
    </row>
    <row r="32" spans="1:8" ht="18.75" customHeight="1" x14ac:dyDescent="0.25">
      <c r="A32" s="61"/>
      <c r="B32" s="53">
        <v>790</v>
      </c>
      <c r="C32" s="109" t="str">
        <f t="shared" ca="1" si="4"/>
        <v>Biaya Lain-lain</v>
      </c>
      <c r="D32" s="109">
        <f ca="1">IF(TODAY()&gt;EXP,"0",IF(B32="","",SUMIF('Neraca Lajur'!B:B,B32,'Neraca Lajur'!L:L)+SUMIF('Neraca Lajur'!B:B,B32,'Neraca Lajur'!M:M)))</f>
        <v>11110000</v>
      </c>
      <c r="E32" s="110"/>
      <c r="F32" s="111"/>
      <c r="G32" s="61"/>
      <c r="H32" s="61"/>
    </row>
    <row r="33" spans="1:8" ht="18.75" customHeight="1" x14ac:dyDescent="0.25">
      <c r="A33" s="61"/>
      <c r="B33" s="53"/>
      <c r="C33" s="109" t="str">
        <f t="shared" ca="1" si="4"/>
        <v/>
      </c>
      <c r="D33" s="109" t="str">
        <f ca="1">IF(TODAY()&gt;EXP,"0",IF(B33="","",SUMIF('Neraca Lajur'!B:B,B33,'Neraca Lajur'!L:L)+SUMIF('Neraca Lajur'!B:B,B33,'Neraca Lajur'!M:M)))</f>
        <v/>
      </c>
      <c r="E33" s="110"/>
      <c r="F33" s="111"/>
      <c r="G33" s="61"/>
      <c r="H33" s="61"/>
    </row>
    <row r="34" spans="1:8" ht="26.25" customHeight="1" x14ac:dyDescent="0.25">
      <c r="A34" s="61"/>
      <c r="B34" s="439" t="s">
        <v>550</v>
      </c>
      <c r="C34" s="192"/>
      <c r="D34" s="198"/>
      <c r="E34" s="196">
        <f ca="1">SUM(D22:D33)</f>
        <v>19914118.055555556</v>
      </c>
      <c r="F34" s="194">
        <f ca="1">IF($E$10=0,"",E34/$E$10)</f>
        <v>4.9785295138888887E-2</v>
      </c>
      <c r="G34" s="61"/>
      <c r="H34" s="61"/>
    </row>
    <row r="35" spans="1:8" ht="26.25" customHeight="1" x14ac:dyDescent="0.25">
      <c r="A35" s="61"/>
      <c r="B35" s="439" t="s">
        <v>551</v>
      </c>
      <c r="C35" s="192"/>
      <c r="D35" s="192"/>
      <c r="E35" s="176">
        <f ca="1">E21-E34</f>
        <v>28560381.944444444</v>
      </c>
      <c r="F35" s="194"/>
      <c r="G35" s="61"/>
      <c r="H35" s="61"/>
    </row>
    <row r="36" spans="1:8" ht="18.75" customHeight="1" x14ac:dyDescent="0.25">
      <c r="A36" s="61"/>
      <c r="B36" s="53"/>
      <c r="C36" s="109" t="str">
        <f t="shared" ref="C36:C42" ca="1" si="5">IF(TODAY()&gt;EXP,"0",IF(B36="","",VLOOKUP(B36,DA,2,FALSE)))</f>
        <v/>
      </c>
      <c r="D36" s="109" t="str">
        <f ca="1">IF(TODAY()&gt;EXP,"0",IF(B36="","",SUMIF('Neraca Lajur'!B:B,B36,'Neraca Lajur'!L:L)+SUMIF('Neraca Lajur'!B:B,B36,'Neraca Lajur'!M:M)))</f>
        <v/>
      </c>
      <c r="E36" s="112"/>
      <c r="F36" s="113"/>
      <c r="G36" s="61"/>
      <c r="H36" s="61"/>
    </row>
    <row r="37" spans="1:8" ht="18.75" customHeight="1" x14ac:dyDescent="0.25">
      <c r="A37" s="61"/>
      <c r="B37" s="53">
        <v>900</v>
      </c>
      <c r="C37" s="109" t="str">
        <f t="shared" ca="1" si="5"/>
        <v>BIAYA DAN PENGHASILAN DILUAR USAHA</v>
      </c>
      <c r="D37" s="109">
        <f ca="1">IF(TODAY()&gt;EXP,"0",IF(B37="","",SUMIF('Neraca Lajur'!B:B,B37,'Neraca Lajur'!L:L)+SUMIF('Neraca Lajur'!B:B,B37,'Neraca Lajur'!M:M)))</f>
        <v>0</v>
      </c>
      <c r="E37" s="110"/>
      <c r="F37" s="111"/>
      <c r="G37" s="61"/>
      <c r="H37" s="61"/>
    </row>
    <row r="38" spans="1:8" ht="18.75" customHeight="1" x14ac:dyDescent="0.25">
      <c r="A38" s="61"/>
      <c r="B38" s="53">
        <v>910</v>
      </c>
      <c r="C38" s="109" t="str">
        <f t="shared" ca="1" si="5"/>
        <v>Biaya diluar usaha</v>
      </c>
      <c r="D38" s="109">
        <f ca="1">IF(TODAY()&gt;EXP,"0",IF(B38="","",SUMIF('Neraca Lajur'!B:B,B38,'Neraca Lajur'!L:L)+SUMIF('Neraca Lajur'!B:B,B38,'Neraca Lajur'!M:M)))</f>
        <v>0</v>
      </c>
      <c r="E38" s="110"/>
      <c r="F38" s="111"/>
      <c r="G38" s="61"/>
      <c r="H38" s="61"/>
    </row>
    <row r="39" spans="1:8" ht="18.75" customHeight="1" x14ac:dyDescent="0.25">
      <c r="A39" s="61"/>
      <c r="B39" s="53">
        <v>920</v>
      </c>
      <c r="C39" s="109" t="str">
        <f t="shared" ca="1" si="5"/>
        <v>Penghasilan diluar usaha</v>
      </c>
      <c r="D39" s="109">
        <f ca="1">IF(TODAY()&gt;EXP,"0",IF(B39="","",SUMIF('Neraca Lajur'!B:B,B39,'Neraca Lajur'!L:L)+SUMIF('Neraca Lajur'!B:B,B39,'Neraca Lajur'!M:M)))</f>
        <v>0</v>
      </c>
      <c r="E39" s="110"/>
      <c r="F39" s="111"/>
      <c r="G39" s="61"/>
      <c r="H39" s="61"/>
    </row>
    <row r="40" spans="1:8" ht="18.75" customHeight="1" x14ac:dyDescent="0.25">
      <c r="A40" s="61"/>
      <c r="B40" s="53"/>
      <c r="C40" s="109" t="str">
        <f t="shared" ca="1" si="5"/>
        <v/>
      </c>
      <c r="D40" s="109" t="str">
        <f ca="1">IF(TODAY()&gt;EXP,"0",IF(B40="","",SUMIF('Neraca Lajur'!B:B,B40,'Neraca Lajur'!L:L)+SUMIF('Neraca Lajur'!B:B,B40,'Neraca Lajur'!M:M)))</f>
        <v/>
      </c>
      <c r="E40" s="110"/>
      <c r="F40" s="111"/>
      <c r="G40" s="61"/>
      <c r="H40" s="61"/>
    </row>
    <row r="41" spans="1:8" ht="18.75" customHeight="1" x14ac:dyDescent="0.25">
      <c r="A41" s="61"/>
      <c r="B41" s="53"/>
      <c r="C41" s="109" t="str">
        <f t="shared" ca="1" si="5"/>
        <v/>
      </c>
      <c r="D41" s="109" t="str">
        <f ca="1">IF(TODAY()&gt;EXP,"0",IF(B41="","",SUMIF('Neraca Lajur'!B:B,B41,'Neraca Lajur'!L:L)+SUMIF('Neraca Lajur'!B:B,B41,'Neraca Lajur'!M:M)))</f>
        <v/>
      </c>
      <c r="E41" s="110"/>
      <c r="F41" s="111"/>
      <c r="G41" s="61"/>
      <c r="H41" s="61"/>
    </row>
    <row r="42" spans="1:8" ht="18.75" customHeight="1" x14ac:dyDescent="0.25">
      <c r="A42" s="61"/>
      <c r="B42" s="53"/>
      <c r="C42" s="109" t="str">
        <f t="shared" ca="1" si="5"/>
        <v/>
      </c>
      <c r="D42" s="109" t="str">
        <f ca="1">IF(TODAY()&gt;EXP,"0",IF(B42="","",SUMIF('Neraca Lajur'!B:B,B42,'Neraca Lajur'!L:L)+SUMIF('Neraca Lajur'!B:B,B42,'Neraca Lajur'!M:M)))</f>
        <v/>
      </c>
      <c r="E42" s="110"/>
      <c r="F42" s="111"/>
      <c r="G42" s="61"/>
      <c r="H42" s="61"/>
    </row>
    <row r="43" spans="1:8" ht="26.25" customHeight="1" x14ac:dyDescent="0.2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</row>
    <row r="44" spans="1:8" ht="26.25" customHeight="1" x14ac:dyDescent="0.25">
      <c r="A44" s="61"/>
      <c r="B44" s="247" t="str">
        <f ca="1">IF(E44&gt;=0,"LABA BERSIH","RUGI BERSIH")</f>
        <v>LABA BERSIH</v>
      </c>
      <c r="C44" s="248"/>
      <c r="D44" s="195"/>
      <c r="E44" s="196">
        <f ca="1">E35+E43</f>
        <v>28560381.944444444</v>
      </c>
      <c r="F44" s="197">
        <f ca="1">IF($E$10=0,"",E44/$E$10)</f>
        <v>7.1400954861111116E-2</v>
      </c>
      <c r="G44" s="61"/>
      <c r="H44" s="61"/>
    </row>
    <row r="45" spans="1:8" x14ac:dyDescent="0.25">
      <c r="A45" s="61"/>
      <c r="B45" s="61"/>
      <c r="C45" s="61"/>
      <c r="D45" s="61"/>
      <c r="E45" s="61"/>
      <c r="F45" s="61"/>
      <c r="G45" s="61"/>
      <c r="H45" s="61"/>
    </row>
    <row r="46" spans="1:8" x14ac:dyDescent="0.25">
      <c r="A46" s="61"/>
      <c r="B46" s="61"/>
      <c r="C46" s="61"/>
      <c r="D46" s="61"/>
      <c r="E46" s="61"/>
      <c r="F46" s="61"/>
      <c r="G46" s="61"/>
      <c r="H46" s="61"/>
    </row>
    <row r="47" spans="1:8" x14ac:dyDescent="0.25">
      <c r="A47" s="61"/>
      <c r="B47" s="61"/>
      <c r="C47" s="61"/>
      <c r="D47" s="61"/>
      <c r="E47" s="61"/>
      <c r="F47" s="61"/>
      <c r="G47" s="61"/>
      <c r="H47" s="61"/>
    </row>
    <row r="48" spans="1:8" x14ac:dyDescent="0.25">
      <c r="A48" s="61"/>
      <c r="B48" s="61"/>
      <c r="C48" s="61"/>
      <c r="D48" s="61"/>
      <c r="E48" s="61"/>
      <c r="F48" s="61"/>
      <c r="G48" s="61"/>
      <c r="H48" s="61"/>
    </row>
    <row r="49" spans="1:8" x14ac:dyDescent="0.25">
      <c r="A49" s="61"/>
      <c r="B49" s="61"/>
      <c r="C49" s="61"/>
      <c r="D49" s="61"/>
      <c r="E49" s="61"/>
      <c r="F49" s="61"/>
      <c r="G49" s="61"/>
      <c r="H49" s="61"/>
    </row>
  </sheetData>
  <sheetProtection algorithmName="SHA-512" hashValue="hWBzFLagu8qQAL1TIhhPPHpYBeuLzMdUQtCPYIKw2OFeDe7UsLdXrEKmc/vrsBkjUofclUzIHeL+Hht8vbgesg==" saltValue="EqOgZH0saCSsFgPOYRmEaQ==" spinCount="100000" sheet="1" formatCells="0" formatColumns="0" formatRows="0" insertHyperlinks="0" sort="0" autoFilter="0" pivotTables="0"/>
  <autoFilter ref="B5:B44" xr:uid="{00000000-0009-0000-0000-00000B000000}"/>
  <mergeCells count="3">
    <mergeCell ref="B2:F2"/>
    <mergeCell ref="B3:F3"/>
    <mergeCell ref="B4:F4"/>
  </mergeCells>
  <dataValidations count="1">
    <dataValidation type="list" showInputMessage="1" showErrorMessage="1" errorTitle="KESALAHAN INPUT DATA" error="        KODE AKUN SALAH_x000a_SILAHKAN PILIH DARI DAFTAR" sqref="B36:B42 B6:B9 B22:B33 B11:B19" xr:uid="{00000000-0002-0000-0B00-000000000000}">
      <formula1>KA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102"/>
  <sheetViews>
    <sheetView showGridLines="0" workbookViewId="0">
      <pane ySplit="5" topLeftCell="A87" activePane="bottomLeft" state="frozen"/>
      <selection activeCell="B2" sqref="B2:F2"/>
      <selection pane="bottomLeft" activeCell="D66" sqref="D66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27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2022</v>
      </c>
      <c r="C4" s="577"/>
      <c r="D4" s="577"/>
      <c r="E4" s="577"/>
      <c r="F4" s="577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578" t="s">
        <v>6</v>
      </c>
      <c r="E5" s="578"/>
      <c r="F5" s="579"/>
      <c r="G5" s="61"/>
      <c r="H5" s="61"/>
    </row>
    <row r="6" spans="1:8" ht="18.75" customHeight="1" x14ac:dyDescent="0.25">
      <c r="A6" s="61"/>
      <c r="B6" s="52"/>
      <c r="C6" s="106" t="str">
        <f t="shared" ref="C6:C24" ca="1" si="0">IF(TODAY()&gt;EXP,"0",IF(B6="","",VLOOKUP(B6,DA,2,FALSE)))</f>
        <v/>
      </c>
      <c r="D6" s="106" t="str">
        <f ca="1">IF(TODAY()&gt;EXP,"0",IF(B6="","",SUMIF('Neraca Lajur'!B:B,B6,'Neraca Lajur'!N:N)+SUMIF('Neraca Lajur'!B:B,B6,'Neraca Lajur'!O:O)))</f>
        <v/>
      </c>
      <c r="E6" s="106"/>
      <c r="F6" s="158"/>
      <c r="G6" s="61"/>
      <c r="H6" s="61"/>
    </row>
    <row r="7" spans="1:8" ht="18.75" customHeight="1" x14ac:dyDescent="0.25">
      <c r="A7" s="61"/>
      <c r="B7" s="53">
        <v>100</v>
      </c>
      <c r="C7" s="109" t="str">
        <f t="shared" ca="1" si="0"/>
        <v>AKTIVA</v>
      </c>
      <c r="D7" s="109">
        <f ca="1">IF(TODAY()&gt;EXP,"0",IF(B7="","",SUMIF('Neraca Lajur'!B:B,B7,'Neraca Lajur'!N:N)+SUMIF('Neraca Lajur'!B:B,B7,'Neraca Lajur'!O:O)))</f>
        <v>0</v>
      </c>
      <c r="E7" s="109"/>
      <c r="F7" s="117"/>
      <c r="G7" s="61"/>
      <c r="H7" s="61"/>
    </row>
    <row r="8" spans="1:8" ht="18.75" customHeight="1" x14ac:dyDescent="0.25">
      <c r="A8" s="61"/>
      <c r="B8" s="53">
        <v>110</v>
      </c>
      <c r="C8" s="109" t="str">
        <f t="shared" ca="1" si="0"/>
        <v>AKTIVA LANCAR</v>
      </c>
      <c r="D8" s="109">
        <f ca="1">IF(TODAY()&gt;EXP,"0",IF(B8="","",SUMIF('Neraca Lajur'!B:B,B8,'Neraca Lajur'!N:N)+SUMIF('Neraca Lajur'!B:B,B8,'Neraca Lajur'!O:O)))</f>
        <v>0</v>
      </c>
      <c r="E8" s="109"/>
      <c r="F8" s="117"/>
      <c r="G8" s="61"/>
      <c r="H8" s="61"/>
    </row>
    <row r="9" spans="1:8" ht="18.75" customHeight="1" x14ac:dyDescent="0.25">
      <c r="A9" s="61"/>
      <c r="B9" s="53">
        <v>111</v>
      </c>
      <c r="C9" s="109" t="str">
        <f t="shared" ca="1" si="0"/>
        <v>Kas kecil</v>
      </c>
      <c r="D9" s="109">
        <f ca="1">IF(TODAY()&gt;EXP,"0",IF(B9="","",SUMIF('Neraca Lajur'!B:B,B9,'Neraca Lajur'!N:N)+SUMIF('Neraca Lajur'!B:B,B9,'Neraca Lajur'!O:O)))</f>
        <v>34422000</v>
      </c>
      <c r="E9" s="109"/>
      <c r="F9" s="117"/>
      <c r="G9" s="61"/>
      <c r="H9" s="61"/>
    </row>
    <row r="10" spans="1:8" ht="18.75" customHeight="1" x14ac:dyDescent="0.25">
      <c r="A10" s="61"/>
      <c r="B10" s="53">
        <v>112</v>
      </c>
      <c r="C10" s="109" t="str">
        <f t="shared" ca="1" si="0"/>
        <v>Bank BRI (Kas Utama)</v>
      </c>
      <c r="D10" s="109">
        <f ca="1">IF(TODAY()&gt;EXP,"0",IF(B10="","",SUMIF('Neraca Lajur'!B:B,B10,'Neraca Lajur'!N:N)+SUMIF('Neraca Lajur'!B:B,B10,'Neraca Lajur'!O:O)))</f>
        <v>500000000</v>
      </c>
      <c r="E10" s="109"/>
      <c r="F10" s="117"/>
      <c r="G10" s="61"/>
      <c r="H10" s="61"/>
    </row>
    <row r="11" spans="1:8" ht="18.75" customHeight="1" x14ac:dyDescent="0.25">
      <c r="A11" s="61"/>
      <c r="B11" s="53">
        <v>113</v>
      </c>
      <c r="C11" s="109" t="str">
        <f t="shared" ca="1" si="0"/>
        <v>Bank BRI (Kas Belanja)</v>
      </c>
      <c r="D11" s="109">
        <f ca="1">IF(TODAY()&gt;EXP,"0",IF(B11="","",SUMIF('Neraca Lajur'!B:B,B11,'Neraca Lajur'!N:N)+SUMIF('Neraca Lajur'!B:B,B11,'Neraca Lajur'!O:O)))</f>
        <v>36200000</v>
      </c>
      <c r="E11" s="109"/>
      <c r="F11" s="117"/>
      <c r="G11" s="61"/>
      <c r="H11" s="61"/>
    </row>
    <row r="12" spans="1:8" ht="18.75" customHeight="1" x14ac:dyDescent="0.25">
      <c r="A12" s="61"/>
      <c r="B12" s="53">
        <v>115</v>
      </c>
      <c r="C12" s="109" t="str">
        <f t="shared" ca="1" si="0"/>
        <v>Bank BCA</v>
      </c>
      <c r="D12" s="109">
        <f ca="1">IF(TODAY()&gt;EXP,"0",IF(B12="","",SUMIF('Neraca Lajur'!B:B,B12,'Neraca Lajur'!N:N)+SUMIF('Neraca Lajur'!B:B,B12,'Neraca Lajur'!O:O)))</f>
        <v>65347760</v>
      </c>
      <c r="E12" s="109"/>
      <c r="F12" s="117"/>
      <c r="G12" s="61"/>
      <c r="H12" s="61"/>
    </row>
    <row r="13" spans="1:8" ht="18.75" customHeight="1" x14ac:dyDescent="0.25">
      <c r="A13" s="61"/>
      <c r="B13" s="53">
        <v>120</v>
      </c>
      <c r="C13" s="109" t="str">
        <f t="shared" ca="1" si="0"/>
        <v>Piutang Dagang</v>
      </c>
      <c r="D13" s="109">
        <f ca="1">IF(TODAY()&gt;EXP,"0",IF(B13="","",SUMIF('Neraca Lajur'!B:B,B13,'Neraca Lajur'!N:N)+SUMIF('Neraca Lajur'!B:B,B13,'Neraca Lajur'!O:O)))</f>
        <v>400000000</v>
      </c>
      <c r="E13" s="109"/>
      <c r="F13" s="117"/>
      <c r="G13" s="61"/>
      <c r="H13" s="61"/>
    </row>
    <row r="14" spans="1:8" ht="18.75" customHeight="1" x14ac:dyDescent="0.25">
      <c r="A14" s="61"/>
      <c r="B14" s="53">
        <v>125</v>
      </c>
      <c r="C14" s="109" t="str">
        <f t="shared" ca="1" si="0"/>
        <v>Piutang Lain-lain</v>
      </c>
      <c r="D14" s="109">
        <f ca="1">IF(TODAY()&gt;EXP,"0",IF(B14="","",SUMIF('Neraca Lajur'!B:B,B14,'Neraca Lajur'!N:N)+SUMIF('Neraca Lajur'!B:B,B14,'Neraca Lajur'!O:O)))</f>
        <v>0</v>
      </c>
      <c r="E14" s="109"/>
      <c r="F14" s="117"/>
      <c r="G14" s="61"/>
      <c r="H14" s="61"/>
    </row>
    <row r="15" spans="1:8" ht="18.75" customHeight="1" x14ac:dyDescent="0.25">
      <c r="A15" s="61"/>
      <c r="B15" s="53">
        <v>130</v>
      </c>
      <c r="C15" s="109" t="str">
        <f t="shared" ca="1" si="0"/>
        <v>Barang masih dalam konstruksi</v>
      </c>
      <c r="D15" s="109">
        <f ca="1">IF(TODAY()&gt;EXP,"0",IF(B15="","",SUMIF('Neraca Lajur'!B:B,B15,'Neraca Lajur'!N:N)+SUMIF('Neraca Lajur'!B:B,B15,'Neraca Lajur'!O:O)))</f>
        <v>717926240</v>
      </c>
      <c r="E15" s="109"/>
      <c r="F15" s="117"/>
      <c r="G15" s="61"/>
      <c r="H15" s="61"/>
    </row>
    <row r="16" spans="1:8" ht="18.75" customHeight="1" x14ac:dyDescent="0.25">
      <c r="A16" s="61"/>
      <c r="B16" s="53">
        <v>140</v>
      </c>
      <c r="C16" s="109" t="str">
        <f t="shared" ca="1" si="0"/>
        <v>Sewa Dibayar Dimuka</v>
      </c>
      <c r="D16" s="109">
        <f ca="1">IF(TODAY()&gt;EXP,"0",IF(B16="","",SUMIF('Neraca Lajur'!B:B,B16,'Neraca Lajur'!N:N)+SUMIF('Neraca Lajur'!B:B,B16,'Neraca Lajur'!O:O)))</f>
        <v>0</v>
      </c>
      <c r="E16" s="109"/>
      <c r="F16" s="117"/>
      <c r="G16" s="61"/>
      <c r="H16" s="61"/>
    </row>
    <row r="17" spans="1:8" ht="18.75" customHeight="1" x14ac:dyDescent="0.25">
      <c r="A17" s="61"/>
      <c r="B17" s="53"/>
      <c r="C17" s="109" t="str">
        <f t="shared" ca="1" si="0"/>
        <v/>
      </c>
      <c r="D17" s="109" t="str">
        <f ca="1">IF(TODAY()&gt;EXP,"0",IF(B17="","",SUMIF('Neraca Lajur'!B:B,B17,'Neraca Lajur'!N:N)+SUMIF('Neraca Lajur'!B:B,B17,'Neraca Lajur'!O:O)))</f>
        <v/>
      </c>
      <c r="E17" s="109"/>
      <c r="F17" s="117"/>
      <c r="G17" s="61"/>
      <c r="H17" s="61"/>
    </row>
    <row r="18" spans="1:8" ht="18.75" customHeight="1" x14ac:dyDescent="0.25">
      <c r="A18" s="61"/>
      <c r="B18" s="53"/>
      <c r="C18" s="109" t="str">
        <f t="shared" ca="1" si="0"/>
        <v/>
      </c>
      <c r="D18" s="109" t="str">
        <f ca="1">IF(TODAY()&gt;EXP,"0",IF(B18="","",SUMIF('Neraca Lajur'!B:B,B18,'Neraca Lajur'!N:N)+SUMIF('Neraca Lajur'!B:B,B18,'Neraca Lajur'!O:O)))</f>
        <v/>
      </c>
      <c r="E18" s="109"/>
      <c r="F18" s="117"/>
      <c r="G18" s="61"/>
      <c r="H18" s="61"/>
    </row>
    <row r="19" spans="1:8" ht="18.75" customHeight="1" x14ac:dyDescent="0.25">
      <c r="A19" s="61"/>
      <c r="B19" s="53"/>
      <c r="C19" s="109" t="str">
        <f t="shared" ca="1" si="0"/>
        <v/>
      </c>
      <c r="D19" s="109" t="str">
        <f ca="1">IF(TODAY()&gt;EXP,"0",IF(B19="","",SUMIF('Neraca Lajur'!B:B,B19,'Neraca Lajur'!N:N)+SUMIF('Neraca Lajur'!B:B,B19,'Neraca Lajur'!O:O)))</f>
        <v/>
      </c>
      <c r="E19" s="109"/>
      <c r="F19" s="117"/>
      <c r="G19" s="61"/>
      <c r="H19" s="61"/>
    </row>
    <row r="20" spans="1:8" ht="18.75" customHeight="1" x14ac:dyDescent="0.25">
      <c r="A20" s="61"/>
      <c r="B20" s="53"/>
      <c r="C20" s="109" t="str">
        <f t="shared" ca="1" si="0"/>
        <v/>
      </c>
      <c r="D20" s="109" t="str">
        <f ca="1">IF(TODAY()&gt;EXP,"0",IF(B20="","",SUMIF('Neraca Lajur'!B:B,B20,'Neraca Lajur'!N:N)+SUMIF('Neraca Lajur'!B:B,B20,'Neraca Lajur'!O:O)))</f>
        <v/>
      </c>
      <c r="E20" s="109"/>
      <c r="F20" s="117"/>
      <c r="G20" s="61"/>
      <c r="H20" s="61"/>
    </row>
    <row r="21" spans="1:8" ht="18.75" customHeight="1" x14ac:dyDescent="0.25">
      <c r="A21" s="61"/>
      <c r="B21" s="53"/>
      <c r="C21" s="109" t="str">
        <f t="shared" ca="1" si="0"/>
        <v/>
      </c>
      <c r="D21" s="109" t="str">
        <f ca="1">IF(TODAY()&gt;EXP,"0",IF(B21="","",SUMIF('Neraca Lajur'!B:B,B21,'Neraca Lajur'!N:N)+SUMIF('Neraca Lajur'!B:B,B21,'Neraca Lajur'!O:O)))</f>
        <v/>
      </c>
      <c r="E21" s="109"/>
      <c r="F21" s="117"/>
      <c r="G21" s="61"/>
      <c r="H21" s="61"/>
    </row>
    <row r="22" spans="1:8" ht="18.75" customHeight="1" x14ac:dyDescent="0.25">
      <c r="A22" s="61"/>
      <c r="B22" s="53"/>
      <c r="C22" s="109" t="str">
        <f t="shared" ca="1" si="0"/>
        <v/>
      </c>
      <c r="D22" s="109" t="str">
        <f ca="1">IF(TODAY()&gt;EXP,"0",IF(B22="","",SUMIF('Neraca Lajur'!B:B,B22,'Neraca Lajur'!N:N)+SUMIF('Neraca Lajur'!B:B,B22,'Neraca Lajur'!O:O)))</f>
        <v/>
      </c>
      <c r="E22" s="109"/>
      <c r="F22" s="117"/>
      <c r="G22" s="61"/>
      <c r="H22" s="61"/>
    </row>
    <row r="23" spans="1:8" ht="18.75" customHeight="1" x14ac:dyDescent="0.25">
      <c r="A23" s="61"/>
      <c r="B23" s="53"/>
      <c r="C23" s="109" t="str">
        <f t="shared" ca="1" si="0"/>
        <v/>
      </c>
      <c r="D23" s="109" t="str">
        <f ca="1">IF(TODAY()&gt;EXP,"0",IF(B23="","",SUMIF('Neraca Lajur'!B:B,B23,'Neraca Lajur'!N:N)+SUMIF('Neraca Lajur'!B:B,B23,'Neraca Lajur'!O:O)))</f>
        <v/>
      </c>
      <c r="E23" s="109"/>
      <c r="F23" s="117"/>
      <c r="G23" s="61"/>
      <c r="H23" s="61"/>
    </row>
    <row r="24" spans="1:8" ht="18.75" customHeight="1" x14ac:dyDescent="0.25">
      <c r="A24" s="61"/>
      <c r="B24" s="53"/>
      <c r="C24" s="109" t="str">
        <f t="shared" ca="1" si="0"/>
        <v/>
      </c>
      <c r="D24" s="109" t="str">
        <f ca="1">IF(TODAY()&gt;EXP,"0",IF(B24="","",SUMIF('Neraca Lajur'!B:B,B24,'Neraca Lajur'!N:N)+SUMIF('Neraca Lajur'!B:B,B24,'Neraca Lajur'!O:O)))</f>
        <v/>
      </c>
      <c r="E24" s="109"/>
      <c r="F24" s="117"/>
      <c r="G24" s="61"/>
      <c r="H24" s="61"/>
    </row>
    <row r="25" spans="1:8" ht="18.75" customHeight="1" x14ac:dyDescent="0.25">
      <c r="A25" s="61"/>
      <c r="B25" s="53"/>
      <c r="C25" s="109" t="str">
        <f t="shared" ref="C25" ca="1" si="1">IF(TODAY()&gt;EXP,"0",IF(B25="","",VLOOKUP(B25,DA,2,FALSE)))</f>
        <v/>
      </c>
      <c r="D25" s="109" t="str">
        <f ca="1">IF(TODAY()&gt;EXP,"0",IF(B25="","",SUMIF('Neraca Lajur'!B:B,B25,'Neraca Lajur'!N:N)+SUMIF('Neraca Lajur'!B:B,B25,'Neraca Lajur'!O:O)))</f>
        <v/>
      </c>
      <c r="E25" s="109"/>
      <c r="F25" s="117"/>
      <c r="G25" s="61"/>
      <c r="H25" s="61"/>
    </row>
    <row r="26" spans="1:8" ht="26.25" customHeight="1" x14ac:dyDescent="0.25">
      <c r="A26" s="61"/>
      <c r="B26" s="245" t="s">
        <v>30</v>
      </c>
      <c r="C26" s="249"/>
      <c r="D26" s="184"/>
      <c r="E26" s="182"/>
      <c r="F26" s="183">
        <f ca="1">SUM(D6:D25)</f>
        <v>1753896000</v>
      </c>
      <c r="G26" s="61"/>
      <c r="H26" s="61"/>
    </row>
    <row r="27" spans="1:8" ht="18.75" customHeight="1" x14ac:dyDescent="0.25">
      <c r="A27" s="61"/>
      <c r="B27" s="53"/>
      <c r="C27" s="109" t="str">
        <f t="shared" ref="C27:C36" ca="1" si="2">IF(TODAY()&gt;EXP,"0",IF(B27="","",VLOOKUP(B27,DA,2,FALSE)))</f>
        <v/>
      </c>
      <c r="D27" s="109" t="str">
        <f ca="1">IF(TODAY()&gt;EXP,"0",IF(B27="","",SUMIF('Neraca Lajur'!B:B,B27,'Neraca Lajur'!N:N)+SUMIF('Neraca Lajur'!B:B,B27,'Neraca Lajur'!O:O)))</f>
        <v/>
      </c>
      <c r="E27" s="109"/>
      <c r="F27" s="114"/>
      <c r="G27" s="61"/>
      <c r="H27" s="61"/>
    </row>
    <row r="28" spans="1:8" ht="18.75" customHeight="1" x14ac:dyDescent="0.25">
      <c r="A28" s="61"/>
      <c r="B28" s="53">
        <v>150</v>
      </c>
      <c r="C28" s="109" t="str">
        <f t="shared" ca="1" si="2"/>
        <v>AKTIVA TETAP</v>
      </c>
      <c r="D28" s="109">
        <f ca="1">IF(TODAY()&gt;EXP,"0",IF(B28="","",SUMIF('Neraca Lajur'!B:B,B28,'Neraca Lajur'!N:N)+SUMIF('Neraca Lajur'!B:B,B28,'Neraca Lajur'!O:O)))</f>
        <v>0</v>
      </c>
      <c r="E28" s="109"/>
      <c r="F28" s="117"/>
      <c r="G28" s="61"/>
      <c r="H28" s="61"/>
    </row>
    <row r="29" spans="1:8" ht="18.75" customHeight="1" x14ac:dyDescent="0.25">
      <c r="A29" s="61"/>
      <c r="B29" s="53">
        <v>151</v>
      </c>
      <c r="C29" s="109" t="str">
        <f t="shared" ca="1" si="2"/>
        <v>Kendaraan</v>
      </c>
      <c r="D29" s="109">
        <f ca="1">IF(TODAY()&gt;EXP,"0",IF(B29="","",SUMIF('Neraca Lajur'!B:B,B29,'Neraca Lajur'!N:N)+SUMIF('Neraca Lajur'!B:B,B29,'Neraca Lajur'!O:O)))</f>
        <v>349500000</v>
      </c>
      <c r="E29" s="109"/>
      <c r="F29" s="117"/>
      <c r="G29" s="61"/>
      <c r="H29" s="61"/>
    </row>
    <row r="30" spans="1:8" ht="18.75" customHeight="1" x14ac:dyDescent="0.25">
      <c r="A30" s="61"/>
      <c r="B30" s="53">
        <v>152</v>
      </c>
      <c r="C30" s="109" t="str">
        <f t="shared" ca="1" si="2"/>
        <v>Peralatan Kantor</v>
      </c>
      <c r="D30" s="109">
        <f ca="1">IF(TODAY()&gt;EXP,"0",IF(B30="","",SUMIF('Neraca Lajur'!B:B,B30,'Neraca Lajur'!N:N)+SUMIF('Neraca Lajur'!B:B,B30,'Neraca Lajur'!O:O)))</f>
        <v>72600500</v>
      </c>
      <c r="E30" s="109"/>
      <c r="F30" s="117"/>
      <c r="G30" s="61"/>
      <c r="H30" s="61"/>
    </row>
    <row r="31" spans="1:8" ht="18.75" customHeight="1" x14ac:dyDescent="0.25">
      <c r="A31" s="61"/>
      <c r="B31" s="53">
        <v>153</v>
      </c>
      <c r="C31" s="109" t="str">
        <f t="shared" ca="1" si="2"/>
        <v>Peralatan Perkakas</v>
      </c>
      <c r="D31" s="109">
        <f ca="1">IF(TODAY()&gt;EXP,"0",IF(B31="","",SUMIF('Neraca Lajur'!B:B,B31,'Neraca Lajur'!N:N)+SUMIF('Neraca Lajur'!B:B,B31,'Neraca Lajur'!O:O)))</f>
        <v>56900000</v>
      </c>
      <c r="E31" s="109"/>
      <c r="F31" s="117"/>
      <c r="G31" s="61"/>
      <c r="H31" s="61"/>
    </row>
    <row r="32" spans="1:8" ht="18.75" customHeight="1" x14ac:dyDescent="0.25">
      <c r="A32" s="61"/>
      <c r="B32" s="53"/>
      <c r="C32" s="109" t="str">
        <f t="shared" ca="1" si="2"/>
        <v/>
      </c>
      <c r="D32" s="109" t="str">
        <f ca="1">IF(TODAY()&gt;EXP,"0",IF(B32="","",SUMIF('Neraca Lajur'!B:B,B32,'Neraca Lajur'!N:N)+SUMIF('Neraca Lajur'!B:B,B32,'Neraca Lajur'!O:O)))</f>
        <v/>
      </c>
      <c r="E32" s="109"/>
      <c r="F32" s="117"/>
      <c r="G32" s="61"/>
      <c r="H32" s="61"/>
    </row>
    <row r="33" spans="1:8" ht="18.75" customHeight="1" x14ac:dyDescent="0.25">
      <c r="A33" s="61"/>
      <c r="B33" s="53"/>
      <c r="C33" s="109" t="str">
        <f t="shared" ca="1" si="2"/>
        <v/>
      </c>
      <c r="D33" s="109" t="str">
        <f ca="1">IF(TODAY()&gt;EXP,"0",IF(B33="","",SUMIF('Neraca Lajur'!B:B,B33,'Neraca Lajur'!N:N)+SUMIF('Neraca Lajur'!B:B,B33,'Neraca Lajur'!O:O)))</f>
        <v/>
      </c>
      <c r="E33" s="109"/>
      <c r="F33" s="117"/>
      <c r="G33" s="61"/>
      <c r="H33" s="61"/>
    </row>
    <row r="34" spans="1:8" ht="18.75" customHeight="1" x14ac:dyDescent="0.25">
      <c r="A34" s="61"/>
      <c r="B34" s="53"/>
      <c r="C34" s="109" t="str">
        <f t="shared" ca="1" si="2"/>
        <v/>
      </c>
      <c r="D34" s="109" t="str">
        <f ca="1">IF(TODAY()&gt;EXP,"0",IF(B34="","",SUMIF('Neraca Lajur'!B:B,B34,'Neraca Lajur'!N:N)+SUMIF('Neraca Lajur'!B:B,B34,'Neraca Lajur'!O:O)))</f>
        <v/>
      </c>
      <c r="E34" s="109"/>
      <c r="F34" s="117"/>
      <c r="G34" s="61"/>
      <c r="H34" s="61"/>
    </row>
    <row r="35" spans="1:8" ht="18.75" customHeight="1" x14ac:dyDescent="0.25">
      <c r="A35" s="61"/>
      <c r="B35" s="53"/>
      <c r="C35" s="109" t="str">
        <f t="shared" ca="1" si="2"/>
        <v/>
      </c>
      <c r="D35" s="109" t="str">
        <f ca="1">IF(TODAY()&gt;EXP,"0",IF(B35="","",SUMIF('Neraca Lajur'!B:B,B35,'Neraca Lajur'!N:N)+SUMIF('Neraca Lajur'!B:B,B35,'Neraca Lajur'!O:O)))</f>
        <v/>
      </c>
      <c r="E35" s="109"/>
      <c r="F35" s="117"/>
      <c r="G35" s="61"/>
      <c r="H35" s="61"/>
    </row>
    <row r="36" spans="1:8" ht="18.75" customHeight="1" x14ac:dyDescent="0.25">
      <c r="A36" s="61"/>
      <c r="B36" s="53"/>
      <c r="C36" s="109" t="str">
        <f t="shared" ca="1" si="2"/>
        <v/>
      </c>
      <c r="D36" s="109" t="str">
        <f ca="1">IF(TODAY()&gt;EXP,"0",IF(B36="","",SUMIF('Neraca Lajur'!B:B,B36,'Neraca Lajur'!N:N)+SUMIF('Neraca Lajur'!B:B,B36,'Neraca Lajur'!O:O)))</f>
        <v/>
      </c>
      <c r="E36" s="109"/>
      <c r="F36" s="117"/>
      <c r="G36" s="61"/>
      <c r="H36" s="61"/>
    </row>
    <row r="37" spans="1:8" ht="26.25" customHeight="1" x14ac:dyDescent="0.25">
      <c r="A37" s="61"/>
      <c r="B37" s="245" t="s">
        <v>56</v>
      </c>
      <c r="C37" s="249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25">
      <c r="A38" s="61"/>
      <c r="B38" s="53"/>
      <c r="C38" s="109" t="str">
        <f t="shared" ref="C38:C47" ca="1" si="3">IF(TODAY()&gt;EXP,"0",IF(B38="","",VLOOKUP(B38,DA,2,FALSE)))</f>
        <v/>
      </c>
      <c r="D38" s="109" t="str">
        <f ca="1">IF(TODAY()&gt;EXP,"0",IF(B38="","",SUMIF('Neraca Lajur'!B:B,B38,'Neraca Lajur'!N:N)+SUMIF('Neraca Lajur'!B:B,B38,'Neraca Lajur'!O:O)))</f>
        <v/>
      </c>
      <c r="E38" s="109"/>
      <c r="F38" s="115"/>
      <c r="G38" s="61"/>
      <c r="H38" s="61"/>
    </row>
    <row r="39" spans="1:8" ht="18.75" customHeight="1" x14ac:dyDescent="0.25">
      <c r="A39" s="61"/>
      <c r="B39" s="53">
        <v>171</v>
      </c>
      <c r="C39" s="109" t="str">
        <f t="shared" ca="1" si="3"/>
        <v>Akumulasi Penyusutan Kendaraan</v>
      </c>
      <c r="D39" s="109">
        <f ca="1">IF(TODAY()&gt;EXP,"0",IF(B39="","",SUMIF('Neraca Lajur'!B:B,B39,'Neraca Lajur'!N:N)+SUMIF('Neraca Lajur'!B:B,B39,'Neraca Lajur'!O:O)))</f>
        <v>2537500</v>
      </c>
      <c r="E39" s="109"/>
      <c r="F39" s="117"/>
      <c r="G39" s="61"/>
      <c r="H39" s="61"/>
    </row>
    <row r="40" spans="1:8" ht="18.75" customHeight="1" x14ac:dyDescent="0.25">
      <c r="A40" s="61"/>
      <c r="B40" s="53">
        <v>172</v>
      </c>
      <c r="C40" s="109" t="str">
        <f t="shared" ca="1" si="3"/>
        <v>Akumulasi Penyusutan Peralatan Kantor</v>
      </c>
      <c r="D40" s="109">
        <f ca="1">IF(TODAY()&gt;EXP,"0",IF(B40="","",SUMIF('Neraca Lajur'!B:B,B40,'Neraca Lajur'!N:N)+SUMIF('Neraca Lajur'!B:B,B40,'Neraca Lajur'!O:O)))</f>
        <v>1008340.2777777798</v>
      </c>
      <c r="E40" s="109"/>
      <c r="F40" s="117"/>
      <c r="G40" s="61"/>
      <c r="H40" s="61"/>
    </row>
    <row r="41" spans="1:8" ht="18.75" customHeight="1" x14ac:dyDescent="0.25">
      <c r="A41" s="61"/>
      <c r="B41" s="53">
        <v>173</v>
      </c>
      <c r="C41" s="109" t="str">
        <f t="shared" ca="1" si="3"/>
        <v>Akumulasi Penyusutan Peralatan Perkakas</v>
      </c>
      <c r="D41" s="109">
        <f ca="1">IF(TODAY()&gt;EXP,"0",IF(B41="","",SUMIF('Neraca Lajur'!B:B,B41,'Neraca Lajur'!N:N)+SUMIF('Neraca Lajur'!B:B,B41,'Neraca Lajur'!O:O)))</f>
        <v>790277.77777777612</v>
      </c>
      <c r="E41" s="109"/>
      <c r="F41" s="117"/>
      <c r="G41" s="61"/>
      <c r="H41" s="61"/>
    </row>
    <row r="42" spans="1:8" ht="18.75" customHeight="1" x14ac:dyDescent="0.25">
      <c r="A42" s="61"/>
      <c r="B42" s="53"/>
      <c r="C42" s="109" t="str">
        <f t="shared" ca="1" si="3"/>
        <v/>
      </c>
      <c r="D42" s="109" t="str">
        <f ca="1">IF(TODAY()&gt;EXP,"0",IF(B42="","",SUMIF('Neraca Lajur'!B:B,B42,'Neraca Lajur'!N:N)+SUMIF('Neraca Lajur'!B:B,B42,'Neraca Lajur'!O:O)))</f>
        <v/>
      </c>
      <c r="E42" s="109"/>
      <c r="F42" s="117"/>
      <c r="G42" s="61"/>
      <c r="H42" s="61"/>
    </row>
    <row r="43" spans="1:8" ht="18.75" customHeight="1" x14ac:dyDescent="0.25">
      <c r="A43" s="61"/>
      <c r="B43" s="53"/>
      <c r="C43" s="109" t="str">
        <f t="shared" ca="1" si="3"/>
        <v/>
      </c>
      <c r="D43" s="109" t="str">
        <f ca="1">IF(TODAY()&gt;EXP,"0",IF(B43="","",SUMIF('Neraca Lajur'!B:B,B43,'Neraca Lajur'!N:N)+SUMIF('Neraca Lajur'!B:B,B43,'Neraca Lajur'!O:O)))</f>
        <v/>
      </c>
      <c r="E43" s="109"/>
      <c r="F43" s="117"/>
      <c r="G43" s="61"/>
      <c r="H43" s="61"/>
    </row>
    <row r="44" spans="1:8" ht="18.75" customHeight="1" x14ac:dyDescent="0.25">
      <c r="A44" s="61"/>
      <c r="B44" s="53"/>
      <c r="C44" s="109" t="str">
        <f t="shared" ca="1" si="3"/>
        <v/>
      </c>
      <c r="D44" s="109" t="str">
        <f ca="1">IF(TODAY()&gt;EXP,"0",IF(B44="","",SUMIF('Neraca Lajur'!B:B,B44,'Neraca Lajur'!N:N)+SUMIF('Neraca Lajur'!B:B,B44,'Neraca Lajur'!O:O)))</f>
        <v/>
      </c>
      <c r="E44" s="109"/>
      <c r="F44" s="117"/>
      <c r="G44" s="61"/>
      <c r="H44" s="61"/>
    </row>
    <row r="45" spans="1:8" ht="18.75" customHeight="1" x14ac:dyDescent="0.25">
      <c r="A45" s="61"/>
      <c r="B45" s="53"/>
      <c r="C45" s="109" t="str">
        <f t="shared" ca="1" si="3"/>
        <v/>
      </c>
      <c r="D45" s="109" t="str">
        <f ca="1">IF(TODAY()&gt;EXP,"0",IF(B45="","",SUMIF('Neraca Lajur'!B:B,B45,'Neraca Lajur'!N:N)+SUMIF('Neraca Lajur'!B:B,B45,'Neraca Lajur'!O:O)))</f>
        <v/>
      </c>
      <c r="E45" s="109"/>
      <c r="F45" s="117"/>
      <c r="G45" s="61"/>
      <c r="H45" s="61"/>
    </row>
    <row r="46" spans="1:8" ht="18.75" customHeight="1" x14ac:dyDescent="0.25">
      <c r="A46" s="61"/>
      <c r="B46" s="53"/>
      <c r="C46" s="109" t="str">
        <f t="shared" ca="1" si="3"/>
        <v/>
      </c>
      <c r="D46" s="109" t="str">
        <f ca="1">IF(TODAY()&gt;EXP,"0",IF(B46="","",SUMIF('Neraca Lajur'!B:B,B46,'Neraca Lajur'!N:N)+SUMIF('Neraca Lajur'!B:B,B46,'Neraca Lajur'!O:O)))</f>
        <v/>
      </c>
      <c r="E46" s="109"/>
      <c r="F46" s="117"/>
      <c r="G46" s="61"/>
      <c r="H46" s="61"/>
    </row>
    <row r="47" spans="1:8" ht="18.75" customHeight="1" x14ac:dyDescent="0.25">
      <c r="A47" s="61"/>
      <c r="B47" s="53"/>
      <c r="C47" s="109" t="str">
        <f t="shared" ca="1" si="3"/>
        <v/>
      </c>
      <c r="D47" s="109" t="str">
        <f ca="1">IF(TODAY()&gt;EXP,"0",IF(B47="","",SUMIF('Neraca Lajur'!B:B,B47,'Neraca Lajur'!N:N)+SUMIF('Neraca Lajur'!B:B,B47,'Neraca Lajur'!O:O)))</f>
        <v/>
      </c>
      <c r="E47" s="109"/>
      <c r="F47" s="117"/>
      <c r="G47" s="61"/>
      <c r="H47" s="61"/>
    </row>
    <row r="48" spans="1:8" ht="26.25" customHeight="1" x14ac:dyDescent="0.25">
      <c r="A48" s="61"/>
      <c r="B48" s="245" t="s">
        <v>62</v>
      </c>
      <c r="C48" s="249"/>
      <c r="D48" s="184"/>
      <c r="E48" s="187">
        <f ca="1">SUM(D38:D47)</f>
        <v>4336118.055555556</v>
      </c>
      <c r="F48" s="183"/>
      <c r="G48" s="61"/>
      <c r="H48" s="61"/>
    </row>
    <row r="49" spans="1:8" ht="26.25" customHeight="1" x14ac:dyDescent="0.25">
      <c r="A49" s="61"/>
      <c r="B49" s="245" t="s">
        <v>57</v>
      </c>
      <c r="C49" s="249"/>
      <c r="D49" s="174"/>
      <c r="E49" s="186"/>
      <c r="F49" s="183">
        <f ca="1">E37-E48</f>
        <v>474664381.94444442</v>
      </c>
      <c r="G49" s="61"/>
      <c r="H49" s="61"/>
    </row>
    <row r="50" spans="1:8" ht="18.75" customHeight="1" x14ac:dyDescent="0.25">
      <c r="A50" s="61"/>
      <c r="B50" s="53"/>
      <c r="C50" s="109" t="str">
        <f t="shared" ref="C50:C59" ca="1" si="4">IF(TODAY()&gt;EXP,"0",IF(B50="","",VLOOKUP(B50,DA,2,FALSE)))</f>
        <v/>
      </c>
      <c r="D50" s="109" t="str">
        <f ca="1">IF(TODAY()&gt;EXP,"0",IF(B50="","",SUMIF('Neraca Lajur'!B:B,B50,'Neraca Lajur'!N:N)+SUMIF('Neraca Lajur'!B:B,B50,'Neraca Lajur'!O:O)))</f>
        <v/>
      </c>
      <c r="E50" s="109"/>
      <c r="F50" s="114"/>
      <c r="G50" s="61"/>
      <c r="H50" s="61"/>
    </row>
    <row r="51" spans="1:8" ht="18.75" customHeight="1" x14ac:dyDescent="0.25">
      <c r="A51" s="61"/>
      <c r="B51" s="53"/>
      <c r="C51" s="109" t="str">
        <f t="shared" ca="1" si="4"/>
        <v/>
      </c>
      <c r="D51" s="109" t="str">
        <f ca="1">IF(TODAY()&gt;EXP,"0",IF(B51="","",SUMIF('Neraca Lajur'!B:B,B51,'Neraca Lajur'!N:N)+SUMIF('Neraca Lajur'!B:B,B51,'Neraca Lajur'!O:O)))</f>
        <v/>
      </c>
      <c r="E51" s="109"/>
      <c r="F51" s="117"/>
      <c r="G51" s="61"/>
      <c r="H51" s="61"/>
    </row>
    <row r="52" spans="1:8" ht="18.75" customHeight="1" x14ac:dyDescent="0.25">
      <c r="A52" s="61"/>
      <c r="B52" s="53"/>
      <c r="C52" s="109" t="str">
        <f t="shared" ca="1" si="4"/>
        <v/>
      </c>
      <c r="D52" s="109" t="str">
        <f ca="1">IF(TODAY()&gt;EXP,"0",IF(B52="","",SUMIF('Neraca Lajur'!B:B,B52,'Neraca Lajur'!N:N)+SUMIF('Neraca Lajur'!B:B,B52,'Neraca Lajur'!O:O)))</f>
        <v/>
      </c>
      <c r="E52" s="109"/>
      <c r="F52" s="117"/>
      <c r="G52" s="61"/>
      <c r="H52" s="61"/>
    </row>
    <row r="53" spans="1:8" ht="18.75" customHeight="1" x14ac:dyDescent="0.25">
      <c r="A53" s="61"/>
      <c r="B53" s="53"/>
      <c r="C53" s="109" t="str">
        <f t="shared" ca="1" si="4"/>
        <v/>
      </c>
      <c r="D53" s="109" t="str">
        <f ca="1">IF(TODAY()&gt;EXP,"0",IF(B53="","",SUMIF('Neraca Lajur'!B:B,B53,'Neraca Lajur'!N:N)+SUMIF('Neraca Lajur'!B:B,B53,'Neraca Lajur'!O:O)))</f>
        <v/>
      </c>
      <c r="E53" s="109"/>
      <c r="F53" s="117"/>
      <c r="G53" s="61"/>
      <c r="H53" s="61"/>
    </row>
    <row r="54" spans="1:8" ht="18.75" customHeight="1" x14ac:dyDescent="0.25">
      <c r="A54" s="61"/>
      <c r="B54" s="53"/>
      <c r="C54" s="109" t="str">
        <f t="shared" ca="1" si="4"/>
        <v/>
      </c>
      <c r="D54" s="109" t="str">
        <f ca="1">IF(TODAY()&gt;EXP,"0",IF(B54="","",SUMIF('Neraca Lajur'!B:B,B54,'Neraca Lajur'!N:N)+SUMIF('Neraca Lajur'!B:B,B54,'Neraca Lajur'!O:O)))</f>
        <v/>
      </c>
      <c r="E54" s="109"/>
      <c r="F54" s="117"/>
      <c r="G54" s="61"/>
      <c r="H54" s="61"/>
    </row>
    <row r="55" spans="1:8" ht="18.75" customHeight="1" x14ac:dyDescent="0.25">
      <c r="A55" s="61"/>
      <c r="B55" s="53"/>
      <c r="C55" s="109" t="str">
        <f t="shared" ca="1" si="4"/>
        <v/>
      </c>
      <c r="D55" s="109" t="str">
        <f ca="1">IF(TODAY()&gt;EXP,"0",IF(B55="","",SUMIF('Neraca Lajur'!B:B,B55,'Neraca Lajur'!N:N)+SUMIF('Neraca Lajur'!B:B,B55,'Neraca Lajur'!O:O)))</f>
        <v/>
      </c>
      <c r="E55" s="109"/>
      <c r="F55" s="117"/>
      <c r="G55" s="61"/>
      <c r="H55" s="61"/>
    </row>
    <row r="56" spans="1:8" ht="18.75" customHeight="1" x14ac:dyDescent="0.25">
      <c r="A56" s="61"/>
      <c r="B56" s="53"/>
      <c r="C56" s="109" t="str">
        <f t="shared" ca="1" si="4"/>
        <v/>
      </c>
      <c r="D56" s="109" t="str">
        <f ca="1">IF(TODAY()&gt;EXP,"0",IF(B56="","",SUMIF('Neraca Lajur'!B:B,B56,'Neraca Lajur'!N:N)+SUMIF('Neraca Lajur'!B:B,B56,'Neraca Lajur'!O:O)))</f>
        <v/>
      </c>
      <c r="E56" s="109"/>
      <c r="F56" s="117"/>
      <c r="G56" s="61"/>
      <c r="H56" s="61"/>
    </row>
    <row r="57" spans="1:8" ht="18.75" customHeight="1" x14ac:dyDescent="0.25">
      <c r="A57" s="61"/>
      <c r="B57" s="53"/>
      <c r="C57" s="109" t="str">
        <f t="shared" ca="1" si="4"/>
        <v/>
      </c>
      <c r="D57" s="109" t="str">
        <f ca="1">IF(TODAY()&gt;EXP,"0",IF(B57="","",SUMIF('Neraca Lajur'!B:B,B57,'Neraca Lajur'!N:N)+SUMIF('Neraca Lajur'!B:B,B57,'Neraca Lajur'!O:O)))</f>
        <v/>
      </c>
      <c r="E57" s="109"/>
      <c r="F57" s="117"/>
      <c r="G57" s="61"/>
      <c r="H57" s="61"/>
    </row>
    <row r="58" spans="1:8" ht="18.75" customHeight="1" x14ac:dyDescent="0.25">
      <c r="A58" s="61"/>
      <c r="B58" s="53"/>
      <c r="C58" s="109" t="str">
        <f t="shared" ca="1" si="4"/>
        <v/>
      </c>
      <c r="D58" s="109" t="str">
        <f ca="1">IF(TODAY()&gt;EXP,"0",IF(B58="","",SUMIF('Neraca Lajur'!B:B,B58,'Neraca Lajur'!N:N)+SUMIF('Neraca Lajur'!B:B,B58,'Neraca Lajur'!O:O)))</f>
        <v/>
      </c>
      <c r="E58" s="109"/>
      <c r="F58" s="117"/>
      <c r="G58" s="61"/>
      <c r="H58" s="61"/>
    </row>
    <row r="59" spans="1:8" ht="18.75" customHeight="1" x14ac:dyDescent="0.25">
      <c r="A59" s="61"/>
      <c r="B59" s="53"/>
      <c r="C59" s="109" t="str">
        <f t="shared" ca="1" si="4"/>
        <v/>
      </c>
      <c r="D59" s="109" t="str">
        <f ca="1">IF(TODAY()&gt;EXP,"0",IF(B59="","",SUMIF('Neraca Lajur'!B:B,B59,'Neraca Lajur'!N:N)+SUMIF('Neraca Lajur'!B:B,B59,'Neraca Lajur'!O:O)))</f>
        <v/>
      </c>
      <c r="E59" s="109"/>
      <c r="F59" s="117"/>
      <c r="G59" s="61"/>
      <c r="H59" s="61"/>
    </row>
    <row r="60" spans="1:8" ht="26.25" customHeight="1" x14ac:dyDescent="0.25">
      <c r="A60" s="61"/>
      <c r="B60" s="245" t="s">
        <v>49</v>
      </c>
      <c r="C60" s="249"/>
      <c r="D60" s="184"/>
      <c r="E60" s="182"/>
      <c r="F60" s="189">
        <f ca="1">SUM(D50:D59)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9"/>
      <c r="D61" s="174"/>
      <c r="E61" s="182"/>
      <c r="F61" s="188">
        <f ca="1">F26+F49+F60</f>
        <v>2228560381.9444447</v>
      </c>
      <c r="G61" s="288"/>
      <c r="H61" s="61"/>
    </row>
    <row r="62" spans="1:8" ht="18.75" customHeight="1" x14ac:dyDescent="0.25">
      <c r="A62" s="61"/>
      <c r="B62" s="53"/>
      <c r="C62" s="109" t="str">
        <f t="shared" ref="C62:C71" ca="1" si="5">IF(TODAY()&gt;EXP,"0",IF(B62="","",VLOOKUP(B62,DA,2,FALSE)))</f>
        <v/>
      </c>
      <c r="D62" s="109" t="str">
        <f ca="1">IF(TODAY()&gt;EXP,"0",IF(B62="","",SUMIF('Neraca Lajur'!B:B,B62,'Neraca Lajur'!N:N)+SUMIF('Neraca Lajur'!B:B,B62,'Neraca Lajur'!O:O)))</f>
        <v/>
      </c>
      <c r="E62" s="109"/>
      <c r="F62" s="116"/>
      <c r="G62" s="288"/>
      <c r="H62" s="61"/>
    </row>
    <row r="63" spans="1:8" ht="18.75" customHeight="1" x14ac:dyDescent="0.25">
      <c r="A63" s="61"/>
      <c r="B63" s="53">
        <v>200</v>
      </c>
      <c r="C63" s="109" t="str">
        <f t="shared" ca="1" si="5"/>
        <v>KEWAJIBAN</v>
      </c>
      <c r="D63" s="109">
        <f ca="1">IF(TODAY()&gt;EXP,"0",IF(B63="","",SUMIF('Neraca Lajur'!B:B,B63,'Neraca Lajur'!N:N)+SUMIF('Neraca Lajur'!B:B,B63,'Neraca Lajur'!O:O)))</f>
        <v>0</v>
      </c>
      <c r="E63" s="109"/>
      <c r="F63" s="117"/>
      <c r="G63" s="61"/>
      <c r="H63" s="61"/>
    </row>
    <row r="64" spans="1:8" ht="18.75" customHeight="1" x14ac:dyDescent="0.25">
      <c r="A64" s="61"/>
      <c r="B64" s="53">
        <v>210</v>
      </c>
      <c r="C64" s="109" t="str">
        <f t="shared" ca="1" si="5"/>
        <v>Hutang Dagang</v>
      </c>
      <c r="D64" s="109">
        <f ca="1">IF(TODAY()&gt;EXP,"0",IF(B64="","",SUMIF('Neraca Lajur'!B:B,B64,'Neraca Lajur'!N:N)+SUMIF('Neraca Lajur'!B:B,B64,'Neraca Lajur'!O:O)))</f>
        <v>0</v>
      </c>
      <c r="E64" s="109"/>
      <c r="F64" s="117"/>
      <c r="G64" s="61"/>
      <c r="H64" s="61"/>
    </row>
    <row r="65" spans="1:8" ht="18.75" customHeight="1" x14ac:dyDescent="0.25">
      <c r="A65" s="61"/>
      <c r="B65" s="53">
        <v>215</v>
      </c>
      <c r="C65" s="109" t="str">
        <f t="shared" ca="1" si="5"/>
        <v>Hutang kepada Customers</v>
      </c>
      <c r="D65" s="109">
        <f ca="1">IF(TODAY()&gt;EXP,"0",IF(B65="","",SUMIF('Neraca Lajur'!B:B,B65,'Neraca Lajur'!N:N)+SUMIF('Neraca Lajur'!B:B,B65,'Neraca Lajur'!O:O)))</f>
        <v>800000000</v>
      </c>
      <c r="E65" s="109"/>
      <c r="F65" s="117"/>
      <c r="G65" s="61"/>
      <c r="H65" s="61"/>
    </row>
    <row r="66" spans="1:8" ht="18.75" customHeight="1" x14ac:dyDescent="0.25">
      <c r="A66" s="61"/>
      <c r="B66" s="53">
        <v>220</v>
      </c>
      <c r="C66" s="109" t="str">
        <f t="shared" ca="1" si="5"/>
        <v>Hutang Lain-lain</v>
      </c>
      <c r="D66" s="109">
        <f ca="1">IF(TODAY()&gt;EXP,"0",IF(B66="","",SUMIF('Neraca Lajur'!B:B,B66,'Neraca Lajur'!N:N)+SUMIF('Neraca Lajur'!B:B,B66,'Neraca Lajur'!O:O)))</f>
        <v>0</v>
      </c>
      <c r="E66" s="109"/>
      <c r="F66" s="117"/>
      <c r="G66" s="61"/>
      <c r="H66" s="61"/>
    </row>
    <row r="67" spans="1:8" ht="18.75" customHeight="1" x14ac:dyDescent="0.25">
      <c r="A67" s="61"/>
      <c r="B67" s="53"/>
      <c r="C67" s="109" t="str">
        <f t="shared" ca="1" si="5"/>
        <v/>
      </c>
      <c r="D67" s="109" t="str">
        <f ca="1">IF(TODAY()&gt;EXP,"0",IF(B67="","",SUMIF('Neraca Lajur'!B:B,B67,'Neraca Lajur'!N:N)+SUMIF('Neraca Lajur'!B:B,B67,'Neraca Lajur'!O:O)))</f>
        <v/>
      </c>
      <c r="E67" s="109"/>
      <c r="F67" s="117"/>
      <c r="G67" s="61"/>
      <c r="H67" s="61"/>
    </row>
    <row r="68" spans="1:8" ht="18.75" customHeight="1" x14ac:dyDescent="0.25">
      <c r="A68" s="61"/>
      <c r="B68" s="53"/>
      <c r="C68" s="109" t="str">
        <f t="shared" ca="1" si="5"/>
        <v/>
      </c>
      <c r="D68" s="109" t="str">
        <f ca="1">IF(TODAY()&gt;EXP,"0",IF(B68="","",SUMIF('Neraca Lajur'!B:B,B68,'Neraca Lajur'!N:N)+SUMIF('Neraca Lajur'!B:B,B68,'Neraca Lajur'!O:O)))</f>
        <v/>
      </c>
      <c r="E68" s="109"/>
      <c r="F68" s="117"/>
      <c r="G68" s="61"/>
      <c r="H68" s="61"/>
    </row>
    <row r="69" spans="1:8" ht="18.75" customHeight="1" x14ac:dyDescent="0.25">
      <c r="A69" s="61"/>
      <c r="B69" s="53"/>
      <c r="C69" s="109" t="str">
        <f t="shared" ca="1" si="5"/>
        <v/>
      </c>
      <c r="D69" s="109" t="str">
        <f ca="1">IF(TODAY()&gt;EXP,"0",IF(B69="","",SUMIF('Neraca Lajur'!B:B,B69,'Neraca Lajur'!N:N)+SUMIF('Neraca Lajur'!B:B,B69,'Neraca Lajur'!O:O)))</f>
        <v/>
      </c>
      <c r="E69" s="109"/>
      <c r="F69" s="117"/>
      <c r="G69" s="61"/>
      <c r="H69" s="61"/>
    </row>
    <row r="70" spans="1:8" ht="18.75" customHeight="1" x14ac:dyDescent="0.25">
      <c r="A70" s="61"/>
      <c r="B70" s="53"/>
      <c r="C70" s="109" t="str">
        <f t="shared" ca="1" si="5"/>
        <v/>
      </c>
      <c r="D70" s="109" t="str">
        <f ca="1">IF(TODAY()&gt;EXP,"0",IF(B70="","",SUMIF('Neraca Lajur'!B:B,B70,'Neraca Lajur'!N:N)+SUMIF('Neraca Lajur'!B:B,B70,'Neraca Lajur'!O:O)))</f>
        <v/>
      </c>
      <c r="E70" s="109"/>
      <c r="F70" s="117"/>
      <c r="G70" s="61"/>
      <c r="H70" s="61"/>
    </row>
    <row r="71" spans="1:8" ht="18.75" customHeight="1" x14ac:dyDescent="0.25">
      <c r="A71" s="61"/>
      <c r="B71" s="53"/>
      <c r="C71" s="109" t="str">
        <f t="shared" ca="1" si="5"/>
        <v/>
      </c>
      <c r="D71" s="109" t="str">
        <f ca="1">IF(TODAY()&gt;EXP,"0",IF(B71="","",SUMIF('Neraca Lajur'!B:B,B71,'Neraca Lajur'!N:N)+SUMIF('Neraca Lajur'!B:B,B71,'Neraca Lajur'!O:O)))</f>
        <v/>
      </c>
      <c r="E71" s="109"/>
      <c r="F71" s="117"/>
      <c r="G71" s="61"/>
      <c r="H71" s="61"/>
    </row>
    <row r="72" spans="1:8" ht="26.25" customHeight="1" x14ac:dyDescent="0.25">
      <c r="A72" s="61"/>
      <c r="B72" s="245" t="s">
        <v>58</v>
      </c>
      <c r="C72" s="249"/>
      <c r="D72" s="184"/>
      <c r="E72" s="186">
        <f ca="1">SUM(D62:D71)</f>
        <v>800000000</v>
      </c>
      <c r="F72" s="183"/>
      <c r="G72" s="61"/>
      <c r="H72" s="61"/>
    </row>
    <row r="73" spans="1:8" ht="18.75" customHeight="1" x14ac:dyDescent="0.25">
      <c r="A73" s="61"/>
      <c r="B73" s="53"/>
      <c r="C73" s="109" t="str">
        <f t="shared" ref="C73:C82" ca="1" si="6">IF(TODAY()&gt;EXP,"0",IF(B73="","",VLOOKUP(B73,DA,2,FALSE)))</f>
        <v/>
      </c>
      <c r="D73" s="109" t="str">
        <f ca="1">IF(TODAY()&gt;EXP,"0",IF(B73="","",SUMIF('Neraca Lajur'!B:B,B73,'Neraca Lajur'!N:N)+SUMIF('Neraca Lajur'!B:B,B73,'Neraca Lajur'!O:O)))</f>
        <v/>
      </c>
      <c r="E73" s="109"/>
      <c r="F73" s="117"/>
      <c r="G73" s="61"/>
      <c r="H73" s="61"/>
    </row>
    <row r="74" spans="1:8" ht="18.75" customHeight="1" x14ac:dyDescent="0.25">
      <c r="A74" s="61"/>
      <c r="B74" s="53"/>
      <c r="C74" s="109" t="str">
        <f t="shared" ca="1" si="6"/>
        <v/>
      </c>
      <c r="D74" s="109" t="str">
        <f ca="1">IF(TODAY()&gt;EXP,"0",IF(B74="","",SUMIF('Neraca Lajur'!B:B,B74,'Neraca Lajur'!N:N)+SUMIF('Neraca Lajur'!B:B,B74,'Neraca Lajur'!O:O)))</f>
        <v/>
      </c>
      <c r="E74" s="109"/>
      <c r="F74" s="117"/>
      <c r="G74" s="61"/>
      <c r="H74" s="61"/>
    </row>
    <row r="75" spans="1:8" ht="18.75" customHeight="1" x14ac:dyDescent="0.25">
      <c r="A75" s="61"/>
      <c r="B75" s="53"/>
      <c r="C75" s="109" t="str">
        <f t="shared" ca="1" si="6"/>
        <v/>
      </c>
      <c r="D75" s="109" t="str">
        <f ca="1">IF(TODAY()&gt;EXP,"0",IF(B75="","",SUMIF('Neraca Lajur'!B:B,B75,'Neraca Lajur'!N:N)+SUMIF('Neraca Lajur'!B:B,B75,'Neraca Lajur'!O:O)))</f>
        <v/>
      </c>
      <c r="E75" s="109"/>
      <c r="F75" s="117"/>
      <c r="G75" s="61"/>
      <c r="H75" s="61"/>
    </row>
    <row r="76" spans="1:8" ht="18.75" customHeight="1" x14ac:dyDescent="0.25">
      <c r="A76" s="61"/>
      <c r="B76" s="53"/>
      <c r="C76" s="109" t="str">
        <f t="shared" ca="1" si="6"/>
        <v/>
      </c>
      <c r="D76" s="109" t="str">
        <f ca="1">IF(TODAY()&gt;EXP,"0",IF(B76="","",SUMIF('Neraca Lajur'!B:B,B76,'Neraca Lajur'!N:N)+SUMIF('Neraca Lajur'!B:B,B76,'Neraca Lajur'!O:O)))</f>
        <v/>
      </c>
      <c r="E76" s="109"/>
      <c r="F76" s="117"/>
      <c r="G76" s="61"/>
      <c r="H76" s="61"/>
    </row>
    <row r="77" spans="1:8" ht="18.75" customHeight="1" x14ac:dyDescent="0.25">
      <c r="A77" s="61"/>
      <c r="B77" s="53"/>
      <c r="C77" s="109" t="str">
        <f t="shared" ca="1" si="6"/>
        <v/>
      </c>
      <c r="D77" s="109" t="str">
        <f ca="1">IF(TODAY()&gt;EXP,"0",IF(B77="","",SUMIF('Neraca Lajur'!B:B,B77,'Neraca Lajur'!N:N)+SUMIF('Neraca Lajur'!B:B,B77,'Neraca Lajur'!O:O)))</f>
        <v/>
      </c>
      <c r="E77" s="109"/>
      <c r="F77" s="117"/>
      <c r="G77" s="61"/>
      <c r="H77" s="61"/>
    </row>
    <row r="78" spans="1:8" ht="18.75" customHeight="1" x14ac:dyDescent="0.25">
      <c r="A78" s="61"/>
      <c r="B78" s="53"/>
      <c r="C78" s="109" t="str">
        <f t="shared" ca="1" si="6"/>
        <v/>
      </c>
      <c r="D78" s="109" t="str">
        <f ca="1">IF(TODAY()&gt;EXP,"0",IF(B78="","",SUMIF('Neraca Lajur'!B:B,B78,'Neraca Lajur'!N:N)+SUMIF('Neraca Lajur'!B:B,B78,'Neraca Lajur'!O:O)))</f>
        <v/>
      </c>
      <c r="E78" s="109"/>
      <c r="F78" s="117"/>
      <c r="G78" s="61"/>
      <c r="H78" s="61"/>
    </row>
    <row r="79" spans="1:8" ht="18.75" customHeight="1" x14ac:dyDescent="0.25">
      <c r="A79" s="61"/>
      <c r="B79" s="53"/>
      <c r="C79" s="109" t="str">
        <f t="shared" ca="1" si="6"/>
        <v/>
      </c>
      <c r="D79" s="109" t="str">
        <f ca="1">IF(TODAY()&gt;EXP,"0",IF(B79="","",SUMIF('Neraca Lajur'!B:B,B79,'Neraca Lajur'!N:N)+SUMIF('Neraca Lajur'!B:B,B79,'Neraca Lajur'!O:O)))</f>
        <v/>
      </c>
      <c r="E79" s="109"/>
      <c r="F79" s="117"/>
      <c r="G79" s="61"/>
      <c r="H79" s="61"/>
    </row>
    <row r="80" spans="1:8" ht="18.75" customHeight="1" x14ac:dyDescent="0.25">
      <c r="A80" s="61"/>
      <c r="B80" s="53"/>
      <c r="C80" s="109" t="str">
        <f t="shared" ca="1" si="6"/>
        <v/>
      </c>
      <c r="D80" s="109" t="str">
        <f ca="1">IF(TODAY()&gt;EXP,"0",IF(B80="","",SUMIF('Neraca Lajur'!B:B,B80,'Neraca Lajur'!N:N)+SUMIF('Neraca Lajur'!B:B,B80,'Neraca Lajur'!O:O)))</f>
        <v/>
      </c>
      <c r="E80" s="109"/>
      <c r="F80" s="117"/>
      <c r="G80" s="61"/>
      <c r="H80" s="61"/>
    </row>
    <row r="81" spans="1:8" ht="18.75" customHeight="1" x14ac:dyDescent="0.25">
      <c r="A81" s="61"/>
      <c r="B81" s="53"/>
      <c r="C81" s="109" t="str">
        <f t="shared" ca="1" si="6"/>
        <v/>
      </c>
      <c r="D81" s="109" t="str">
        <f ca="1">IF(TODAY()&gt;EXP,"0",IF(B81="","",SUMIF('Neraca Lajur'!B:B,B81,'Neraca Lajur'!N:N)+SUMIF('Neraca Lajur'!B:B,B81,'Neraca Lajur'!O:O)))</f>
        <v/>
      </c>
      <c r="E81" s="109"/>
      <c r="F81" s="117"/>
      <c r="G81" s="61"/>
      <c r="H81" s="61"/>
    </row>
    <row r="82" spans="1:8" ht="18.75" customHeight="1" x14ac:dyDescent="0.25">
      <c r="A82" s="61"/>
      <c r="B82" s="53"/>
      <c r="C82" s="109" t="str">
        <f t="shared" ca="1" si="6"/>
        <v/>
      </c>
      <c r="D82" s="109" t="str">
        <f ca="1">IF(TODAY()&gt;EXP,"0",IF(B82="","",SUMIF('Neraca Lajur'!B:B,B82,'Neraca Lajur'!N:N)+SUMIF('Neraca Lajur'!B:B,B82,'Neraca Lajur'!O:O)))</f>
        <v/>
      </c>
      <c r="E82" s="109"/>
      <c r="F82" s="117"/>
      <c r="G82" s="61"/>
      <c r="H82" s="61"/>
    </row>
    <row r="83" spans="1:8" ht="26.25" customHeight="1" x14ac:dyDescent="0.25">
      <c r="A83" s="61"/>
      <c r="B83" s="245" t="s">
        <v>59</v>
      </c>
      <c r="C83" s="249"/>
      <c r="D83" s="184"/>
      <c r="E83" s="187">
        <f ca="1">SUM(D73:D82)</f>
        <v>0</v>
      </c>
      <c r="F83" s="183"/>
      <c r="G83" s="61"/>
      <c r="H83" s="61"/>
    </row>
    <row r="84" spans="1:8" ht="26.25" customHeight="1" x14ac:dyDescent="0.25">
      <c r="A84" s="61"/>
      <c r="B84" s="245" t="s">
        <v>32</v>
      </c>
      <c r="C84" s="249"/>
      <c r="D84" s="174"/>
      <c r="E84" s="186">
        <f ca="1">E72+E83</f>
        <v>800000000</v>
      </c>
      <c r="F84" s="183"/>
      <c r="G84" s="61"/>
      <c r="H84" s="61"/>
    </row>
    <row r="85" spans="1:8" ht="18.75" customHeight="1" x14ac:dyDescent="0.25">
      <c r="A85" s="61"/>
      <c r="B85" s="53"/>
      <c r="C85" s="109" t="str">
        <f t="shared" ref="C85:C94" ca="1" si="7">IF(TODAY()&gt;EXP,"0",IF(B85="","",VLOOKUP(B85,DA,2,FALSE)))</f>
        <v/>
      </c>
      <c r="D85" s="109" t="str">
        <f ca="1">IF(TODAY()&gt;EXP,"0",IF(B85="","",IF(C85="Laba Bersih",'Laba Rugi'!$E$44,SUMIF('Neraca Lajur'!B:B,B85,'Neraca Lajur'!N:N)+SUMIF('Neraca Lajur'!B:B,B85,'Neraca Lajur'!O:O))))</f>
        <v/>
      </c>
      <c r="E85" s="109"/>
      <c r="F85" s="117"/>
      <c r="G85" s="61"/>
      <c r="H85" s="61"/>
    </row>
    <row r="86" spans="1:8" ht="18.75" customHeight="1" x14ac:dyDescent="0.25">
      <c r="A86" s="61"/>
      <c r="B86" s="53">
        <v>300</v>
      </c>
      <c r="C86" s="109" t="str">
        <f t="shared" ca="1" si="7"/>
        <v>EKUITAS</v>
      </c>
      <c r="D86" s="109">
        <f ca="1">IF(TODAY()&gt;EXP,"0",IF(B86="","",IF(C86="Laba Bersih",'Laba Rugi'!$E$44,SUMIF('Neraca Lajur'!B:B,B86,'Neraca Lajur'!N:N)+SUMIF('Neraca Lajur'!B:B,B86,'Neraca Lajur'!O:O))))</f>
        <v>0</v>
      </c>
      <c r="E86" s="109"/>
      <c r="F86" s="117"/>
      <c r="G86" s="61"/>
      <c r="H86" s="61"/>
    </row>
    <row r="87" spans="1:8" ht="18.75" customHeight="1" x14ac:dyDescent="0.25">
      <c r="A87" s="61"/>
      <c r="B87" s="53">
        <v>310</v>
      </c>
      <c r="C87" s="109" t="str">
        <f t="shared" ca="1" si="7"/>
        <v>Modal</v>
      </c>
      <c r="D87" s="109">
        <f ca="1">IF(TODAY()&gt;EXP,"0",IF(B87="","",IF(C87="Laba Bersih",'Laba Rugi'!$E$44,SUMIF('Neraca Lajur'!B:B,B87,'Neraca Lajur'!N:N)+SUMIF('Neraca Lajur'!B:B,B87,'Neraca Lajur'!O:O))))</f>
        <v>1400000000</v>
      </c>
      <c r="E87" s="109"/>
      <c r="F87" s="117"/>
      <c r="G87" s="61"/>
      <c r="H87" s="61"/>
    </row>
    <row r="88" spans="1:8" ht="18.75" customHeight="1" x14ac:dyDescent="0.25">
      <c r="A88" s="61"/>
      <c r="B88" s="53">
        <v>320</v>
      </c>
      <c r="C88" s="109" t="str">
        <f t="shared" ca="1" si="7"/>
        <v>Laba Ditahan</v>
      </c>
      <c r="D88" s="109">
        <f ca="1">IF(TODAY()&gt;EXP,"0",IF(B88="","",IF(C88="Laba Bersih",'Laba Rugi'!$E$44,SUMIF('Neraca Lajur'!B:B,B88,'Neraca Lajur'!N:N)+SUMIF('Neraca Lajur'!B:B,B88,'Neraca Lajur'!O:O))))</f>
        <v>0</v>
      </c>
      <c r="E88" s="109"/>
      <c r="F88" s="117"/>
      <c r="G88" s="61"/>
      <c r="H88" s="61"/>
    </row>
    <row r="89" spans="1:8" ht="18.75" customHeight="1" x14ac:dyDescent="0.25">
      <c r="A89" s="61"/>
      <c r="B89" s="53">
        <v>330</v>
      </c>
      <c r="C89" s="109" t="str">
        <f t="shared" ca="1" si="7"/>
        <v>Laba Bersih</v>
      </c>
      <c r="D89" s="109">
        <f ca="1">IF(TODAY()&gt;EXP,"0",IF(B89="","",IF(C89="Laba Bersih",'Laba Rugi'!$E$44,SUMIF('Neraca Lajur'!B:B,B89,'Neraca Lajur'!N:N)+SUMIF('Neraca Lajur'!B:B,B89,'Neraca Lajur'!O:O))))</f>
        <v>28560381.944444444</v>
      </c>
      <c r="E89" s="109"/>
      <c r="F89" s="117"/>
      <c r="G89" s="61"/>
      <c r="H89" s="61"/>
    </row>
    <row r="90" spans="1:8" ht="18.75" customHeight="1" x14ac:dyDescent="0.25">
      <c r="A90" s="61"/>
      <c r="B90" s="53"/>
      <c r="C90" s="109" t="str">
        <f t="shared" ca="1" si="7"/>
        <v/>
      </c>
      <c r="D90" s="109" t="str">
        <f ca="1">IF(TODAY()&gt;EXP,"0",IF(B90="","",IF(C90="Laba Bersih",'Laba Rugi'!$E$44,SUMIF('Neraca Lajur'!B:B,B90,'Neraca Lajur'!N:N)+SUMIF('Neraca Lajur'!B:B,B90,'Neraca Lajur'!O:O))))</f>
        <v/>
      </c>
      <c r="E90" s="109"/>
      <c r="F90" s="117"/>
      <c r="G90" s="61"/>
      <c r="H90" s="61"/>
    </row>
    <row r="91" spans="1:8" ht="18.75" customHeight="1" x14ac:dyDescent="0.25">
      <c r="A91" s="61"/>
      <c r="B91" s="53"/>
      <c r="C91" s="109" t="str">
        <f t="shared" ca="1" si="7"/>
        <v/>
      </c>
      <c r="D91" s="109" t="str">
        <f ca="1">IF(TODAY()&gt;EXP,"0",IF(B91="","",IF(C91="Laba Bersih",'Laba Rugi'!$E$44,SUMIF('Neraca Lajur'!B:B,B91,'Neraca Lajur'!N:N)+SUMIF('Neraca Lajur'!B:B,B91,'Neraca Lajur'!O:O))))</f>
        <v/>
      </c>
      <c r="E91" s="109"/>
      <c r="F91" s="117"/>
      <c r="G91" s="61"/>
      <c r="H91" s="61"/>
    </row>
    <row r="92" spans="1:8" ht="18.75" customHeight="1" x14ac:dyDescent="0.25">
      <c r="A92" s="61"/>
      <c r="B92" s="53"/>
      <c r="C92" s="109" t="str">
        <f t="shared" ca="1" si="7"/>
        <v/>
      </c>
      <c r="D92" s="109" t="str">
        <f ca="1">IF(TODAY()&gt;EXP,"0",IF(B92="","",IF(C92="Laba Bersih",'Laba Rugi'!$E$44,SUMIF('Neraca Lajur'!B:B,B92,'Neraca Lajur'!N:N)+SUMIF('Neraca Lajur'!B:B,B92,'Neraca Lajur'!O:O))))</f>
        <v/>
      </c>
      <c r="E92" s="109"/>
      <c r="F92" s="117"/>
      <c r="G92" s="61"/>
      <c r="H92" s="61"/>
    </row>
    <row r="93" spans="1:8" ht="18.75" customHeight="1" x14ac:dyDescent="0.25">
      <c r="A93" s="61"/>
      <c r="B93" s="53"/>
      <c r="C93" s="109" t="str">
        <f t="shared" ca="1" si="7"/>
        <v/>
      </c>
      <c r="D93" s="109" t="str">
        <f ca="1">IF(TODAY()&gt;EXP,"0",IF(B93="","",IF(C93="Laba Bersih",'Laba Rugi'!$E$44,SUMIF('Neraca Lajur'!B:B,B93,'Neraca Lajur'!N:N)+SUMIF('Neraca Lajur'!B:B,B93,'Neraca Lajur'!O:O))))</f>
        <v/>
      </c>
      <c r="E93" s="109"/>
      <c r="F93" s="117"/>
      <c r="G93" s="61"/>
      <c r="H93" s="61"/>
    </row>
    <row r="94" spans="1:8" ht="18.75" customHeight="1" x14ac:dyDescent="0.25">
      <c r="A94" s="61"/>
      <c r="B94" s="53"/>
      <c r="C94" s="109" t="str">
        <f t="shared" ca="1" si="7"/>
        <v/>
      </c>
      <c r="D94" s="109" t="str">
        <f ca="1">IF(TODAY()&gt;EXP,"0",IF(B94="","",IF(C94="Laba Bersih",'Laba Rugi'!$E$44,SUMIF('Neraca Lajur'!B:B,B94,'Neraca Lajur'!N:N)+SUMIF('Neraca Lajur'!B:B,B94,'Neraca Lajur'!O:O))))</f>
        <v/>
      </c>
      <c r="E94" s="109"/>
      <c r="F94" s="117"/>
      <c r="G94" s="61"/>
      <c r="H94" s="61"/>
    </row>
    <row r="95" spans="1:8" ht="26.25" customHeight="1" x14ac:dyDescent="0.25">
      <c r="A95" s="61"/>
      <c r="B95" s="245" t="s">
        <v>33</v>
      </c>
      <c r="C95" s="249"/>
      <c r="D95" s="184"/>
      <c r="E95" s="187">
        <f ca="1">SUM(D85:D94)</f>
        <v>1428560381.9444444</v>
      </c>
      <c r="F95" s="183"/>
      <c r="G95" s="61"/>
      <c r="H95" s="61"/>
    </row>
    <row r="96" spans="1:8" ht="26.25" customHeight="1" x14ac:dyDescent="0.25">
      <c r="A96" s="61"/>
      <c r="B96" s="245" t="s">
        <v>34</v>
      </c>
      <c r="C96" s="249"/>
      <c r="D96" s="174"/>
      <c r="E96" s="182"/>
      <c r="F96" s="188">
        <f ca="1">E84+E95</f>
        <v>2228560381.9444447</v>
      </c>
      <c r="G96" s="61"/>
      <c r="H96" s="61"/>
    </row>
    <row r="97" spans="1:8" ht="26.25" customHeight="1" x14ac:dyDescent="0.25">
      <c r="A97" s="61"/>
      <c r="B97" s="250" t="s">
        <v>144</v>
      </c>
      <c r="C97" s="251"/>
      <c r="D97" s="175"/>
      <c r="E97" s="190"/>
      <c r="F97" s="191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2fG2/sz2hwD1DQL2XfYhsgrWqEGP/O0EBo+YxmSTjoZxJnYnjvq8ys5HzfooJrcOY596IM8IY0V9Qg3pCW746Q==" saltValue="+lWprzI26aFaGfFedZfQEg==" spinCount="100000" sheet="1" formatCells="0" formatColumns="0" formatRows="0" insertHyperlinks="0" sort="0" autoFilter="0" pivotTables="0"/>
  <autoFilter ref="B5:B97" xr:uid="{00000000-0009-0000-0000-00000C000000}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 xr:uid="{00000000-0002-0000-0C00-000000000000}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H102"/>
  <sheetViews>
    <sheetView showGridLines="0" zoomScaleNormal="100" workbookViewId="0">
      <pane ySplit="5" topLeftCell="A48" activePane="bottomLeft" state="frozen"/>
      <selection activeCell="B2" sqref="B2:D2"/>
      <selection pane="bottomLeft"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80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2022</v>
      </c>
      <c r="C4" s="580"/>
      <c r="D4" s="580"/>
      <c r="E4" s="580"/>
      <c r="F4" s="580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199" t="str">
        <f>$B$4</f>
        <v>31 Desember 2022</v>
      </c>
      <c r="E5" s="200" t="str">
        <f>TG&amp;" "&amp;BL&amp;" "&amp;TH</f>
        <v>1 Januari 2022</v>
      </c>
      <c r="F5" s="252" t="s">
        <v>55</v>
      </c>
      <c r="G5" s="61"/>
      <c r="H5" s="61"/>
    </row>
    <row r="6" spans="1:8" ht="18.75" customHeight="1" x14ac:dyDescent="0.25">
      <c r="A6" s="61"/>
      <c r="B6" s="269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25">
      <c r="A7" s="61"/>
      <c r="B7" s="270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25">
      <c r="A8" s="61"/>
      <c r="B8" s="270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25">
      <c r="A9" s="61"/>
      <c r="B9" s="270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25">
      <c r="A10" s="61"/>
      <c r="B10" s="270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25">
      <c r="A11" s="61"/>
      <c r="B11" s="270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25">
      <c r="A12" s="61"/>
      <c r="B12" s="270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25">
      <c r="A13" s="61"/>
      <c r="B13" s="270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400000000</v>
      </c>
      <c r="E13" s="109">
        <f t="shared" si="4"/>
        <v>0</v>
      </c>
      <c r="F13" s="172">
        <f t="shared" ca="1" si="5"/>
        <v>400000000</v>
      </c>
      <c r="G13" s="61"/>
      <c r="H13" s="61"/>
    </row>
    <row r="14" spans="1:8" ht="18.75" customHeight="1" x14ac:dyDescent="0.25">
      <c r="A14" s="61"/>
      <c r="B14" s="270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25">
      <c r="A15" s="61"/>
      <c r="B15" s="270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>
        <f t="shared" si="4"/>
        <v>311500000</v>
      </c>
      <c r="F15" s="172">
        <f t="shared" ca="1" si="5"/>
        <v>406426240</v>
      </c>
      <c r="G15" s="61"/>
      <c r="H15" s="61"/>
    </row>
    <row r="16" spans="1:8" ht="18.75" customHeight="1" x14ac:dyDescent="0.25">
      <c r="A16" s="61"/>
      <c r="B16" s="270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25">
      <c r="A17" s="61"/>
      <c r="B17" s="270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25">
      <c r="A18" s="61"/>
      <c r="B18" s="270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25">
      <c r="A19" s="61"/>
      <c r="B19" s="270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25">
      <c r="A20" s="61"/>
      <c r="B20" s="270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25">
      <c r="A21" s="61"/>
      <c r="B21" s="270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25">
      <c r="A22" s="61"/>
      <c r="B22" s="270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25">
      <c r="A23" s="61"/>
      <c r="B23" s="270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25">
      <c r="A24" s="61"/>
      <c r="B24" s="270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25">
      <c r="A25" s="61"/>
      <c r="B25" s="270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25">
      <c r="A26" s="61"/>
      <c r="B26" s="245" t="s">
        <v>30</v>
      </c>
      <c r="C26" s="246"/>
      <c r="D26" s="118">
        <f ca="1">SUM(D6:D25)</f>
        <v>1753896000</v>
      </c>
      <c r="E26" s="118">
        <f>SUM(E6:E25)</f>
        <v>311500000</v>
      </c>
      <c r="F26" s="119">
        <f ca="1">SUM(F6:F25)</f>
        <v>1442396000</v>
      </c>
      <c r="G26" s="61"/>
      <c r="H26" s="61"/>
    </row>
    <row r="27" spans="1:8" ht="18.75" customHeight="1" x14ac:dyDescent="0.25">
      <c r="A27" s="61"/>
      <c r="B27" s="270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25">
      <c r="A28" s="61"/>
      <c r="B28" s="270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25">
      <c r="A29" s="61"/>
      <c r="B29" s="270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25">
      <c r="A30" s="61"/>
      <c r="B30" s="270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25">
      <c r="A31" s="61"/>
      <c r="B31" s="270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25">
      <c r="A32" s="61"/>
      <c r="B32" s="270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25">
      <c r="A33" s="61"/>
      <c r="B33" s="270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25">
      <c r="A34" s="61"/>
      <c r="B34" s="270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25">
      <c r="A35" s="61"/>
      <c r="B35" s="270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25">
      <c r="A36" s="61"/>
      <c r="B36" s="270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25">
      <c r="A37" s="61"/>
      <c r="B37" s="245" t="s">
        <v>56</v>
      </c>
      <c r="C37" s="246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25">
      <c r="A38" s="61"/>
      <c r="B38" s="270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25">
      <c r="A39" s="61"/>
      <c r="B39" s="270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2537500</v>
      </c>
      <c r="E39" s="109">
        <f t="shared" si="22"/>
        <v>0</v>
      </c>
      <c r="F39" s="172">
        <f t="shared" ca="1" si="14"/>
        <v>2537500</v>
      </c>
      <c r="G39" s="61"/>
      <c r="H39" s="61"/>
    </row>
    <row r="40" spans="1:8" ht="18.75" customHeight="1" x14ac:dyDescent="0.25">
      <c r="A40" s="61"/>
      <c r="B40" s="270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1008340.2777777798</v>
      </c>
      <c r="E40" s="109">
        <f t="shared" si="22"/>
        <v>0</v>
      </c>
      <c r="F40" s="172">
        <f t="shared" ca="1" si="14"/>
        <v>1008340.2777777798</v>
      </c>
      <c r="G40" s="61"/>
      <c r="H40" s="61"/>
    </row>
    <row r="41" spans="1:8" ht="18.75" customHeight="1" x14ac:dyDescent="0.25">
      <c r="A41" s="61"/>
      <c r="B41" s="270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790277.77777777612</v>
      </c>
      <c r="E41" s="109">
        <f t="shared" si="22"/>
        <v>0</v>
      </c>
      <c r="F41" s="172">
        <f t="shared" ca="1" si="14"/>
        <v>790277.77777777612</v>
      </c>
      <c r="G41" s="61"/>
      <c r="H41" s="61"/>
    </row>
    <row r="42" spans="1:8" ht="18.75" customHeight="1" x14ac:dyDescent="0.25">
      <c r="A42" s="61"/>
      <c r="B42" s="270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25">
      <c r="A43" s="61"/>
      <c r="B43" s="270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25">
      <c r="A44" s="61"/>
      <c r="B44" s="270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25">
      <c r="A45" s="61"/>
      <c r="B45" s="270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25">
      <c r="A46" s="61"/>
      <c r="B46" s="270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25">
      <c r="A47" s="61"/>
      <c r="B47" s="270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25">
      <c r="A48" s="61"/>
      <c r="B48" s="245" t="s">
        <v>62</v>
      </c>
      <c r="C48" s="246"/>
      <c r="D48" s="120">
        <f ca="1">SUM(D38:D47)</f>
        <v>4336118.055555556</v>
      </c>
      <c r="E48" s="120">
        <f>SUM(E38:E47)</f>
        <v>0</v>
      </c>
      <c r="F48" s="121">
        <f ca="1">SUM(F38:F47)</f>
        <v>4336118.055555556</v>
      </c>
      <c r="G48" s="61"/>
      <c r="H48" s="61"/>
    </row>
    <row r="49" spans="1:8" ht="26.25" customHeight="1" x14ac:dyDescent="0.25">
      <c r="A49" s="61"/>
      <c r="B49" s="245" t="s">
        <v>57</v>
      </c>
      <c r="C49" s="246"/>
      <c r="D49" s="122">
        <f ca="1">D37-D48</f>
        <v>474664381.94444442</v>
      </c>
      <c r="E49" s="122">
        <f>E37-E48</f>
        <v>479000500</v>
      </c>
      <c r="F49" s="123">
        <f ca="1">F37-F48</f>
        <v>-4336118.055555556</v>
      </c>
      <c r="G49" s="61"/>
      <c r="H49" s="61"/>
    </row>
    <row r="50" spans="1:8" ht="18.75" customHeight="1" x14ac:dyDescent="0.25">
      <c r="A50" s="61"/>
      <c r="B50" s="270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25">
      <c r="A51" s="61"/>
      <c r="B51" s="270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25">
      <c r="A52" s="61"/>
      <c r="B52" s="270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25">
      <c r="A53" s="61"/>
      <c r="B53" s="270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25">
      <c r="A54" s="61"/>
      <c r="B54" s="270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25">
      <c r="A55" s="61"/>
      <c r="B55" s="270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25">
      <c r="A56" s="61"/>
      <c r="B56" s="270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25">
      <c r="A57" s="61"/>
      <c r="B57" s="270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25">
      <c r="A58" s="61"/>
      <c r="B58" s="270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25">
      <c r="A59" s="61"/>
      <c r="B59" s="270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25">
      <c r="A60" s="61"/>
      <c r="B60" s="245" t="s">
        <v>49</v>
      </c>
      <c r="C60" s="246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6"/>
      <c r="D61" s="124">
        <f ca="1">D26+D49+D60</f>
        <v>2228560381.9444447</v>
      </c>
      <c r="E61" s="124">
        <f>E26+E49+E60</f>
        <v>790500500</v>
      </c>
      <c r="F61" s="125">
        <f ca="1">F26+F49+F60</f>
        <v>1438059881.9444444</v>
      </c>
      <c r="G61" s="61"/>
      <c r="H61" s="61"/>
    </row>
    <row r="62" spans="1:8" ht="18.75" customHeight="1" x14ac:dyDescent="0.25">
      <c r="A62" s="61"/>
      <c r="B62" s="270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25">
      <c r="A63" s="61"/>
      <c r="B63" s="270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25">
      <c r="A64" s="61"/>
      <c r="B64" s="270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25">
      <c r="A65" s="61"/>
      <c r="B65" s="270">
        <f>IF(Neraca!B65="","",Neraca!B65)</f>
        <v>215</v>
      </c>
      <c r="C65" s="109" t="str">
        <f t="shared" si="39"/>
        <v>Hutang kepada Customers</v>
      </c>
      <c r="D65" s="109">
        <f ca="1">IF(B65="","",SUMIF('Neraca Lajur'!B:B,B65,'Neraca Lajur'!N:N)+SUMIF('Neraca Lajur'!B:B,B65,'Neraca Lajur'!O:O))</f>
        <v>800000000</v>
      </c>
      <c r="E65" s="109">
        <f t="shared" si="40"/>
        <v>0</v>
      </c>
      <c r="F65" s="172">
        <f t="shared" ca="1" si="41"/>
        <v>800000000</v>
      </c>
      <c r="G65" s="61"/>
      <c r="H65" s="61"/>
    </row>
    <row r="66" spans="1:8" ht="18.75" customHeight="1" x14ac:dyDescent="0.25">
      <c r="A66" s="61"/>
      <c r="B66" s="270">
        <f>IF(Neraca!B66="","",Neraca!B66)</f>
        <v>220</v>
      </c>
      <c r="C66" s="109" t="str">
        <f t="shared" si="39"/>
        <v>Hutang Lain-lain</v>
      </c>
      <c r="D66" s="109">
        <f ca="1">IF(B66="","",SUMIF('Neraca Lajur'!B:B,B66,'Neraca Lajur'!N:N)+SUMIF('Neraca Lajur'!B:B,B66,'Neraca Lajur'!O:O))</f>
        <v>0</v>
      </c>
      <c r="E66" s="109">
        <f t="shared" si="40"/>
        <v>0</v>
      </c>
      <c r="F66" s="172">
        <f t="shared" ca="1" si="41"/>
        <v>0</v>
      </c>
      <c r="G66" s="61"/>
      <c r="H66" s="61"/>
    </row>
    <row r="67" spans="1:8" ht="18.75" customHeight="1" x14ac:dyDescent="0.25">
      <c r="A67" s="61"/>
      <c r="B67" s="270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25">
      <c r="A68" s="61"/>
      <c r="B68" s="270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25">
      <c r="A69" s="61"/>
      <c r="B69" s="270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25">
      <c r="A70" s="61"/>
      <c r="B70" s="270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25">
      <c r="A71" s="61"/>
      <c r="B71" s="270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25">
      <c r="A72" s="61"/>
      <c r="B72" s="245" t="s">
        <v>58</v>
      </c>
      <c r="C72" s="246"/>
      <c r="D72" s="118">
        <f ca="1">SUM(D62:D71)</f>
        <v>800000000</v>
      </c>
      <c r="E72" s="118">
        <f>SUM(E62:E71)</f>
        <v>40500500</v>
      </c>
      <c r="F72" s="119">
        <f ca="1">SUM(F62:F71)</f>
        <v>759499500</v>
      </c>
      <c r="G72" s="61"/>
      <c r="H72" s="61"/>
    </row>
    <row r="73" spans="1:8" ht="18.75" customHeight="1" x14ac:dyDescent="0.25">
      <c r="A73" s="61"/>
      <c r="B73" s="270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25">
      <c r="A74" s="61"/>
      <c r="B74" s="270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25">
      <c r="A75" s="61"/>
      <c r="B75" s="270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25">
      <c r="A76" s="61"/>
      <c r="B76" s="270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25">
      <c r="A77" s="61"/>
      <c r="B77" s="270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25">
      <c r="A78" s="61"/>
      <c r="B78" s="270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25">
      <c r="A79" s="61"/>
      <c r="B79" s="270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25">
      <c r="A80" s="61"/>
      <c r="B80" s="270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25">
      <c r="A81" s="61"/>
      <c r="B81" s="270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25">
      <c r="A82" s="61"/>
      <c r="B82" s="270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25">
      <c r="A83" s="61"/>
      <c r="B83" s="245" t="s">
        <v>59</v>
      </c>
      <c r="C83" s="246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25">
      <c r="A84" s="61"/>
      <c r="B84" s="245" t="s">
        <v>32</v>
      </c>
      <c r="C84" s="246"/>
      <c r="D84" s="124">
        <f ca="1">D72+D83</f>
        <v>800000000</v>
      </c>
      <c r="E84" s="124">
        <f>E72+E83</f>
        <v>40500500</v>
      </c>
      <c r="F84" s="125">
        <f ca="1">F72+F83</f>
        <v>759499500</v>
      </c>
      <c r="G84" s="61"/>
      <c r="H84" s="61"/>
    </row>
    <row r="85" spans="1:8" ht="18.75" customHeight="1" x14ac:dyDescent="0.25">
      <c r="A85" s="61"/>
      <c r="B85" s="270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25">
      <c r="A86" s="61"/>
      <c r="B86" s="270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25">
      <c r="A87" s="61"/>
      <c r="B87" s="270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25">
      <c r="A88" s="61"/>
      <c r="B88" s="270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25">
      <c r="A89" s="61"/>
      <c r="B89" s="270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28560381.944444444</v>
      </c>
      <c r="E89" s="109">
        <f t="shared" si="55"/>
        <v>0</v>
      </c>
      <c r="F89" s="172">
        <f t="shared" ref="F89:F94" ca="1" si="58">IF(B89="","",D89-E89)</f>
        <v>28560381.944444444</v>
      </c>
      <c r="G89" s="61"/>
      <c r="H89" s="61"/>
    </row>
    <row r="90" spans="1:8" ht="18.75" customHeight="1" x14ac:dyDescent="0.25">
      <c r="A90" s="61"/>
      <c r="B90" s="270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25">
      <c r="A91" s="61"/>
      <c r="B91" s="270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25">
      <c r="A92" s="61"/>
      <c r="B92" s="270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25">
      <c r="A93" s="61"/>
      <c r="B93" s="270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25">
      <c r="A94" s="61"/>
      <c r="B94" s="270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25">
      <c r="A95" s="61"/>
      <c r="B95" s="245" t="s">
        <v>33</v>
      </c>
      <c r="C95" s="246"/>
      <c r="D95" s="120">
        <f ca="1">SUM(D85:D94)</f>
        <v>1428560381.9444444</v>
      </c>
      <c r="E95" s="120">
        <f>SUM(E85:E94)</f>
        <v>750000000</v>
      </c>
      <c r="F95" s="121">
        <f ca="1">SUM(F85:F94)</f>
        <v>678560381.94444442</v>
      </c>
      <c r="G95" s="61"/>
      <c r="H95" s="61"/>
    </row>
    <row r="96" spans="1:8" ht="26.25" customHeight="1" x14ac:dyDescent="0.25">
      <c r="A96" s="61"/>
      <c r="B96" s="245" t="s">
        <v>34</v>
      </c>
      <c r="C96" s="246"/>
      <c r="D96" s="126">
        <f ca="1">D84+D95</f>
        <v>2228560381.9444447</v>
      </c>
      <c r="E96" s="126">
        <f t="shared" ref="E96:F96" si="62">E84+E95</f>
        <v>790500500</v>
      </c>
      <c r="F96" s="127">
        <f t="shared" ca="1" si="62"/>
        <v>1438059881.9444444</v>
      </c>
      <c r="G96" s="61"/>
      <c r="H96" s="61"/>
    </row>
    <row r="97" spans="1:8" ht="26.25" customHeight="1" x14ac:dyDescent="0.25">
      <c r="A97" s="61"/>
      <c r="B97" s="250" t="s">
        <v>144</v>
      </c>
      <c r="C97" s="253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FXpsfwcAFmsWzQ0Xo6JB3p79wBqKHv3gVy4CYiRKCsud9YH72Mleco8P1u4EZMdAjQ+osah1MyBKc6pOd5lnvw==" saltValue="Rxu9GpGLr3chPkjN9o0HxQ==" spinCount="100000" sheet="1" formatCells="0" formatColumns="0" formatRows="0" insertHyperlinks="0" sort="0" autoFilter="0" pivotTables="0"/>
  <autoFilter ref="B5:B9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F36"/>
  <sheetViews>
    <sheetView showGridLines="0" topLeftCell="A16" workbookViewId="0">
      <selection activeCell="B5" sqref="B5"/>
    </sheetView>
  </sheetViews>
  <sheetFormatPr defaultColWidth="0" defaultRowHeight="15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16384" width="9.140625" hidden="1"/>
  </cols>
  <sheetData>
    <row r="1" spans="1:6" ht="3.75" customHeight="1" x14ac:dyDescent="0.25">
      <c r="A1" s="61"/>
      <c r="B1" s="61"/>
      <c r="C1" s="61"/>
      <c r="D1" s="61"/>
      <c r="E1" s="61"/>
      <c r="F1" s="61"/>
    </row>
    <row r="2" spans="1:6" ht="22.5" customHeight="1" x14ac:dyDescent="0.4">
      <c r="A2" s="61"/>
      <c r="B2" s="581" t="str">
        <f>PR</f>
        <v>NAMA PERUSAHAAN ANDA</v>
      </c>
      <c r="C2" s="506"/>
      <c r="D2" s="506"/>
      <c r="E2" s="61"/>
      <c r="F2" s="61"/>
    </row>
    <row r="3" spans="1:6" ht="18.75" customHeight="1" x14ac:dyDescent="0.35">
      <c r="A3" s="61"/>
      <c r="B3" s="507" t="s">
        <v>51</v>
      </c>
      <c r="C3" s="507"/>
      <c r="D3" s="507"/>
      <c r="E3" s="61"/>
      <c r="F3" s="61"/>
    </row>
    <row r="4" spans="1:6" ht="18.75" customHeight="1" x14ac:dyDescent="0.25">
      <c r="A4" s="61"/>
      <c r="B4" s="553" t="str">
        <f>TG&amp;" "&amp;BL&amp;" "&amp;TH&amp;" - "&amp;TG_2&amp;" "&amp;BL_2&amp;" "&amp;TH_2</f>
        <v>1 Januari 2022 - 31 Desember 2022</v>
      </c>
      <c r="C4" s="553"/>
      <c r="D4" s="553"/>
      <c r="E4" s="61"/>
      <c r="F4" s="61"/>
    </row>
    <row r="5" spans="1:6" ht="22.5" customHeight="1" x14ac:dyDescent="0.25">
      <c r="A5" s="61"/>
      <c r="B5" s="254" t="s">
        <v>10</v>
      </c>
      <c r="C5" s="255" t="s">
        <v>6</v>
      </c>
      <c r="D5" s="256" t="s">
        <v>29</v>
      </c>
      <c r="E5" s="61"/>
      <c r="F5" s="61"/>
    </row>
    <row r="6" spans="1:6" ht="18.75" customHeight="1" x14ac:dyDescent="0.25">
      <c r="A6" s="61"/>
      <c r="B6" s="159" t="s">
        <v>50</v>
      </c>
      <c r="C6" s="160"/>
      <c r="D6" s="161"/>
      <c r="E6" s="61"/>
      <c r="F6" s="61"/>
    </row>
    <row r="7" spans="1:6" ht="18.75" customHeight="1" x14ac:dyDescent="0.25">
      <c r="A7" s="61"/>
      <c r="B7" s="162" t="s">
        <v>154</v>
      </c>
      <c r="C7" s="163">
        <f ca="1">IF('Laba Rugi'!$E$44&lt;=0,0,'Laba Rugi'!$E$44)</f>
        <v>28560381.944444444</v>
      </c>
      <c r="D7" s="164"/>
      <c r="E7" s="61"/>
      <c r="F7" s="61"/>
    </row>
    <row r="8" spans="1:6" ht="18.75" customHeight="1" x14ac:dyDescent="0.25">
      <c r="A8" s="61"/>
      <c r="B8" s="165" t="s">
        <v>155</v>
      </c>
      <c r="C8" s="166">
        <f ca="1">'Neraca Perbandingan'!$F$48</f>
        <v>4336118.055555556</v>
      </c>
      <c r="D8" s="117"/>
      <c r="E8" s="61"/>
      <c r="F8" s="61"/>
    </row>
    <row r="9" spans="1:6" ht="18.75" customHeight="1" x14ac:dyDescent="0.25">
      <c r="A9" s="61"/>
      <c r="B9" s="165" t="s">
        <v>52</v>
      </c>
      <c r="C9" s="166">
        <f ca="1">IF('Neraca Perbandingan'!$F$72&lt;=0,0,'Neraca Perbandingan'!$F$72)</f>
        <v>759499500</v>
      </c>
      <c r="D9" s="117"/>
      <c r="E9" s="61"/>
      <c r="F9" s="61"/>
    </row>
    <row r="10" spans="1:6" ht="18.75" customHeight="1" x14ac:dyDescent="0.2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2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25">
      <c r="A12" s="61"/>
      <c r="B12" s="257" t="s">
        <v>65</v>
      </c>
      <c r="C12" s="180"/>
      <c r="D12" s="177">
        <f ca="1">SUM(C6:C11)</f>
        <v>792396000</v>
      </c>
      <c r="E12" s="61"/>
      <c r="F12" s="61"/>
    </row>
    <row r="13" spans="1:6" ht="18.75" customHeight="1" x14ac:dyDescent="0.25">
      <c r="A13" s="61"/>
      <c r="B13" s="167"/>
      <c r="C13" s="168"/>
      <c r="D13" s="117"/>
      <c r="E13" s="61"/>
      <c r="F13" s="61"/>
    </row>
    <row r="14" spans="1:6" ht="18.75" customHeight="1" x14ac:dyDescent="0.2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2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1442396000</v>
      </c>
      <c r="D15" s="117"/>
      <c r="E15" s="61"/>
      <c r="F15" s="61"/>
    </row>
    <row r="16" spans="1:6" ht="18.75" customHeight="1" x14ac:dyDescent="0.25">
      <c r="A16" s="61"/>
      <c r="B16" s="165" t="s">
        <v>54</v>
      </c>
      <c r="C16" s="166">
        <f ca="1">IF('Neraca Perbandingan'!$F$72&gt;=0,0,'Neraca Perbandingan'!E$72-'Neraca Perbandingan'!D$72)</f>
        <v>0</v>
      </c>
      <c r="D16" s="117"/>
      <c r="E16" s="61"/>
      <c r="F16" s="61"/>
    </row>
    <row r="17" spans="1:6" ht="18.75" customHeight="1" x14ac:dyDescent="0.2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25">
      <c r="A18" s="61"/>
      <c r="B18" s="257" t="s">
        <v>53</v>
      </c>
      <c r="C18" s="180"/>
      <c r="D18" s="181">
        <f ca="1">SUM(C14:C17)</f>
        <v>1442396000</v>
      </c>
      <c r="E18" s="61"/>
      <c r="F18" s="61"/>
    </row>
    <row r="19" spans="1:6" ht="26.25" customHeight="1" x14ac:dyDescent="0.25">
      <c r="A19" s="61"/>
      <c r="B19" s="257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25">
      <c r="A20" s="61"/>
      <c r="B20" s="167"/>
      <c r="C20" s="168"/>
      <c r="D20" s="117"/>
      <c r="E20" s="61"/>
      <c r="F20" s="61"/>
    </row>
    <row r="21" spans="1:6" ht="18.75" customHeight="1" x14ac:dyDescent="0.2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2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2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25">
      <c r="A24" s="61"/>
      <c r="B24" s="257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25">
      <c r="A25" s="61"/>
      <c r="B25" s="167"/>
      <c r="C25" s="168"/>
      <c r="D25" s="117"/>
      <c r="E25" s="61"/>
      <c r="F25" s="61"/>
    </row>
    <row r="26" spans="1:6" ht="18.75" customHeight="1" x14ac:dyDescent="0.2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2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2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25">
      <c r="A29" s="61"/>
      <c r="B29" s="257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25">
      <c r="A30" s="61"/>
      <c r="B30" s="257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25">
      <c r="A31" s="61"/>
      <c r="B31" s="258" t="s">
        <v>144</v>
      </c>
      <c r="C31" s="178"/>
      <c r="D31" s="179">
        <f ca="1">D30+D19</f>
        <v>0</v>
      </c>
      <c r="E31" s="61"/>
      <c r="F31" s="61"/>
    </row>
    <row r="32" spans="1:6" x14ac:dyDescent="0.25">
      <c r="A32" s="61"/>
      <c r="B32" s="61"/>
      <c r="C32" s="61"/>
      <c r="D32" s="61"/>
      <c r="E32" s="61"/>
      <c r="F32" s="61"/>
    </row>
    <row r="33" spans="1:6" x14ac:dyDescent="0.25">
      <c r="A33" s="61"/>
      <c r="B33" s="61"/>
      <c r="C33" s="61"/>
      <c r="D33" s="61"/>
      <c r="E33" s="61"/>
      <c r="F33" s="61"/>
    </row>
    <row r="34" spans="1:6" x14ac:dyDescent="0.25">
      <c r="A34" s="61"/>
      <c r="B34" s="61"/>
      <c r="C34" s="61"/>
      <c r="D34" s="61"/>
      <c r="E34" s="61"/>
      <c r="F34" s="61"/>
    </row>
    <row r="35" spans="1:6" x14ac:dyDescent="0.25">
      <c r="A35" s="61"/>
      <c r="B35" s="61"/>
      <c r="C35" s="61"/>
      <c r="D35" s="61"/>
      <c r="E35" s="61"/>
      <c r="F35" s="61"/>
    </row>
    <row r="36" spans="1:6" x14ac:dyDescent="0.25">
      <c r="A36" s="61"/>
      <c r="B36" s="61"/>
      <c r="C36" s="61"/>
      <c r="D36" s="61"/>
      <c r="E36" s="61"/>
      <c r="F36" s="61"/>
    </row>
  </sheetData>
  <sheetProtection algorithmName="SHA-512" hashValue="1eKzr52AIaAOCm07A+SuMV5rDHMTyswERAN3urr3BiAI9mo7DyzE0iiOTHf19mfm98jcEWVYfnzRSam24KmHKA==" saltValue="6zG/wyj38c5tHrYO3vrYZA==" spinCount="100000" sheet="1" formatCells="0" formatColumns="0" formatRows="0" insertHyperlinks="0" sort="0" autoFilter="0" pivotTables="0"/>
  <autoFilter ref="B5:B31" xr:uid="{00000000-0009-0000-0000-00000E000000}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196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2022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8" t="s">
        <v>79</v>
      </c>
      <c r="C5" s="8"/>
      <c r="D5" s="582" t="s">
        <v>387</v>
      </c>
      <c r="E5" s="583"/>
      <c r="F5" s="21"/>
      <c r="G5" s="17" t="s">
        <v>21</v>
      </c>
      <c r="H5" s="78">
        <f ca="1">IF($D$5="","",IF($D$6="P",H8+H7-H6,H8-H7+H6))</f>
        <v>333370000</v>
      </c>
      <c r="I5" s="61"/>
      <c r="J5" s="61"/>
    </row>
    <row r="6" spans="1:10" ht="18.75" customHeight="1" x14ac:dyDescent="0.2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2"/>
    </row>
    <row r="7" spans="1:10" ht="18.75" customHeight="1" x14ac:dyDescent="0.2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2"/>
    </row>
    <row r="8" spans="1:10" ht="18.75" customHeight="1" x14ac:dyDescent="0.2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2022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2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44198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135">
        <f t="shared" ca="1" si="0"/>
        <v>44198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25">
      <c r="A14" s="61"/>
      <c r="B14" s="80">
        <f t="shared" ref="B14:B77" si="5">B13+1</f>
        <v>3</v>
      </c>
      <c r="C14" s="135">
        <f t="shared" ca="1" si="0"/>
        <v>44198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135">
        <f t="shared" ca="1" si="0"/>
        <v>44209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135">
        <f t="shared" ca="1" si="0"/>
        <v>44209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2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2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2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2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2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2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2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2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2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2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2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2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2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2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2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2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2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2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2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2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2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2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2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2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2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2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2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2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2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2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2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2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2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2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2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2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2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2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2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2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2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2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2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2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2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2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2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2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2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2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2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2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2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2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2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2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2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2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2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2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2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2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2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2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2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2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2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2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2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2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2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2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KjFP1Xq8V2ygZ9YlDAUX3zSRYMKxwvy01lGSBIZdtnYhdXnOj91rqHR7QHQ4ds0bB36JYNUoILxXo//eR1/1YA==" saltValue="y6bcxGRPPHoQOvA+qexgew==" spinCount="100000" sheet="1" formatCells="0" formatColumns="0" formatRows="0" insertHyperlinks="0" sort="0" autoFilter="0" pivotTables="0"/>
  <autoFilter ref="C10:H10" xr:uid="{00000000-0009-0000-0000-00000F000000}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506"/>
      <c r="J2" s="61"/>
      <c r="K2" s="61"/>
    </row>
    <row r="3" spans="1:11" ht="18.75" customHeight="1" x14ac:dyDescent="0.35">
      <c r="A3" s="61"/>
      <c r="B3" s="507" t="s">
        <v>48</v>
      </c>
      <c r="C3" s="507"/>
      <c r="D3" s="507"/>
      <c r="E3" s="507"/>
      <c r="F3" s="507"/>
      <c r="G3" s="507"/>
      <c r="H3" s="507"/>
      <c r="I3" s="507"/>
      <c r="J3" s="61"/>
      <c r="K3" s="61"/>
    </row>
    <row r="4" spans="1:11" ht="18.75" customHeight="1" x14ac:dyDescent="0.25">
      <c r="A4" s="61"/>
      <c r="B4" s="553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2022</v>
      </c>
      <c r="C4" s="553"/>
      <c r="D4" s="553"/>
      <c r="E4" s="553"/>
      <c r="F4" s="553"/>
      <c r="G4" s="553"/>
      <c r="H4" s="553"/>
      <c r="I4" s="553"/>
      <c r="J4" s="61"/>
      <c r="K4" s="61"/>
    </row>
    <row r="5" spans="1:11" ht="18.75" customHeight="1" x14ac:dyDescent="0.25">
      <c r="A5" s="61"/>
      <c r="B5" s="8" t="s">
        <v>79</v>
      </c>
      <c r="C5" s="8"/>
      <c r="D5" s="582" t="s">
        <v>352</v>
      </c>
      <c r="E5" s="583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2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2"/>
      <c r="K6" s="292"/>
    </row>
    <row r="7" spans="1:11" ht="18.75" customHeight="1" x14ac:dyDescent="0.2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2"/>
      <c r="K7" s="292"/>
    </row>
    <row r="8" spans="1:11" ht="18.75" customHeight="1" x14ac:dyDescent="0.2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3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187</v>
      </c>
      <c r="G10" s="234" t="s">
        <v>2</v>
      </c>
      <c r="H10" s="234" t="s">
        <v>3</v>
      </c>
      <c r="I10" s="236" t="s">
        <v>20</v>
      </c>
      <c r="J10" s="61"/>
      <c r="K10" s="61"/>
    </row>
    <row r="11" spans="1:11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2022</v>
      </c>
      <c r="F11" s="331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2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2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2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2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2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2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2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2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2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2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2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2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2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2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2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2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2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2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2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2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2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2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2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2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2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2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2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2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2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2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2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2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2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2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2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2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2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2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2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2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2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2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2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2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2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2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2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2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2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2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2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2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2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2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2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2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2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2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2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2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2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2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2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2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2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2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2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2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2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2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2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2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2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2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2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2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2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2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2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2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2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2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2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2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2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2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2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2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2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2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2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2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2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2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2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2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2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2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2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2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iY4GX3Gb9GmIGIe9XVXqvoqVDcdSrnnP4HcS7p8UrU4BCnTWH55YECTeqIgZAZQsEfL/ee22eFB4xQueBxfn0Q==" saltValue="p7cjsjBK16NMSBxm5tRSDQ==" spinCount="100000" sheet="1" formatCells="0" formatColumns="0" formatRows="0" insertHyperlinks="0" sort="0" autoFilter="0" pivotTables="0"/>
  <autoFilter ref="C10:I10" xr:uid="{00000000-0009-0000-0000-000010000000}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 xr:uid="{00000000-0002-0000-1000-000000000000}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5"/>
  <sheetViews>
    <sheetView showGridLines="0" workbookViewId="0">
      <pane ySplit="10" topLeftCell="A11" activePane="bottomLeft" state="frozen"/>
      <selection pane="bottomLeft" activeCell="B10" sqref="B10"/>
    </sheetView>
  </sheetViews>
  <sheetFormatPr defaultColWidth="0" defaultRowHeight="15" customHeight="1" zeroHeight="1" x14ac:dyDescent="0.25"/>
  <cols>
    <col min="1" max="1" width="14.28515625" style="316" customWidth="1"/>
    <col min="2" max="2" width="6.42578125" style="316" customWidth="1"/>
    <col min="3" max="3" width="35.7109375" style="316" customWidth="1"/>
    <col min="4" max="4" width="11.42578125" style="316" customWidth="1"/>
    <col min="5" max="5" width="40" style="316" customWidth="1"/>
    <col min="6" max="7" width="15.7109375" style="316" customWidth="1"/>
    <col min="8" max="9" width="28.5703125" style="316" customWidth="1"/>
    <col min="10" max="14" width="0" style="316" hidden="1" customWidth="1"/>
    <col min="15" max="16384" width="9.140625" style="316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06" t="str">
        <f>PR</f>
        <v>NAMA PERUSAHAAN ANDA</v>
      </c>
      <c r="C2" s="506"/>
      <c r="D2" s="506"/>
      <c r="E2" s="506"/>
      <c r="F2" s="506"/>
      <c r="G2" s="506"/>
      <c r="H2" s="4"/>
      <c r="I2" s="4"/>
    </row>
    <row r="3" spans="1:9" ht="18.75" customHeight="1" x14ac:dyDescent="0.35">
      <c r="A3" s="4"/>
      <c r="B3" s="560" t="s">
        <v>191</v>
      </c>
      <c r="C3" s="560"/>
      <c r="D3" s="560"/>
      <c r="E3" s="560"/>
      <c r="F3" s="560"/>
      <c r="G3" s="560"/>
      <c r="H3" s="4"/>
      <c r="I3" s="4"/>
    </row>
    <row r="4" spans="1:9" ht="3.75" customHeight="1" x14ac:dyDescent="0.25">
      <c r="A4" s="4"/>
      <c r="B4" s="584"/>
      <c r="C4" s="584"/>
      <c r="D4" s="584"/>
      <c r="E4" s="584"/>
      <c r="F4" s="584"/>
      <c r="G4" s="584"/>
      <c r="H4" s="4"/>
      <c r="I4" s="4"/>
    </row>
    <row r="5" spans="1:9" ht="18.75" customHeight="1" x14ac:dyDescent="0.25">
      <c r="A5" s="4"/>
      <c r="B5" s="317"/>
      <c r="C5" s="318"/>
      <c r="D5" s="318"/>
      <c r="E5" s="319" t="s">
        <v>192</v>
      </c>
      <c r="F5" s="585">
        <v>44322</v>
      </c>
      <c r="G5" s="586"/>
      <c r="H5" s="4"/>
      <c r="I5" s="4"/>
    </row>
    <row r="6" spans="1:9" ht="3.75" customHeight="1" x14ac:dyDescent="0.25">
      <c r="A6" s="4"/>
      <c r="B6" s="317"/>
      <c r="C6" s="318"/>
      <c r="D6" s="318"/>
      <c r="E6" s="319"/>
      <c r="F6" s="319"/>
      <c r="G6" s="319"/>
      <c r="H6" s="319"/>
      <c r="I6" s="4"/>
    </row>
    <row r="7" spans="1:9" ht="18.75" customHeight="1" x14ac:dyDescent="0.25">
      <c r="A7" s="4"/>
      <c r="B7" s="8"/>
      <c r="C7" s="318"/>
      <c r="D7" s="318"/>
      <c r="E7" s="320"/>
      <c r="F7" s="321" t="s">
        <v>170</v>
      </c>
      <c r="G7" s="321" t="s">
        <v>171</v>
      </c>
      <c r="H7" s="4"/>
      <c r="I7" s="4"/>
    </row>
    <row r="8" spans="1:9" ht="18.75" customHeight="1" x14ac:dyDescent="0.25">
      <c r="A8" s="4"/>
      <c r="B8" s="8"/>
      <c r="C8" s="318"/>
      <c r="D8" s="322"/>
      <c r="E8" s="320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3">
      <c r="A9" s="4"/>
      <c r="B9" s="323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324" t="s">
        <v>11</v>
      </c>
      <c r="C10" s="325" t="s">
        <v>9</v>
      </c>
      <c r="D10" s="326" t="s">
        <v>75</v>
      </c>
      <c r="E10" s="327" t="s">
        <v>10</v>
      </c>
      <c r="F10" s="325" t="s">
        <v>170</v>
      </c>
      <c r="G10" s="328" t="s">
        <v>171</v>
      </c>
      <c r="H10" s="4"/>
      <c r="I10" s="4"/>
    </row>
    <row r="11" spans="1:9" ht="18.75" customHeight="1" x14ac:dyDescent="0.2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2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2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2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2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2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2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2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2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2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2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2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2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2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2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2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2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2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2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2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2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2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2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2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2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2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2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2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2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2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2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2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2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2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2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2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2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2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2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2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2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2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2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2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2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2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2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2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2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2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2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2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2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2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2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2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2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2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2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2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2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2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2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2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2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2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2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2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2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2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2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2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2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2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2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2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2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2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2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2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2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2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2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2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2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2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2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2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2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2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2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2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2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2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2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2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2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2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2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2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+Salpuc6CaEILEVh8h67EGbqgrYJQUvGJVg5BaegQR16IOc1pGYgGtj2LmcgKF6jneGCIbJJaFdmKl5fE1YR6g==" saltValue="oDLGkCoAvFscE/ffvZBt9A==" spinCount="100000" sheet="1" formatCells="0" formatColumns="0" formatRows="0" insertHyperlinks="0" sort="0" autoFilter="0" pivotTables="0"/>
  <autoFilter ref="C10:C110" xr:uid="{00000000-0009-0000-0000-000011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12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2022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9" t="s">
        <v>37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Umum'!P:P,C6,'Jurnal Umum'!R:R))</f>
        <v>0</v>
      </c>
      <c r="F6" s="90">
        <f ca="1">IF(C6="","",SUMIF('Jurnal Umum'!P:P,C6,'Jurnal Umum'!S:S))</f>
        <v>0</v>
      </c>
      <c r="G6" s="142">
        <f ca="1">IF(C6="","",D6+E6-F6)</f>
        <v>15200000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Umum'!P:P,C7,'Jurnal Umum'!R:R))</f>
        <v>0</v>
      </c>
      <c r="F7" s="90">
        <f ca="1">IF(C7="","",SUMIF('Jurnal Umum'!P:P,C7,'Jurnal Umum'!S:S))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Umum'!P:P,C8,'Jurnal Umum'!R:R))</f>
        <v>0</v>
      </c>
      <c r="F8" s="90">
        <f ca="1">IF(C8="","",SUMIF('Jurnal Umum'!P:P,C8,'Jurnal Umum'!S:S))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Umum'!P:P,C9,'Jurnal Umum'!R:R))</f>
        <v>0</v>
      </c>
      <c r="F9" s="90">
        <f ca="1">IF(C9="","",SUMIF('Jurnal Umum'!P:P,C9,'Jurnal Umum'!S:S))</f>
        <v>0</v>
      </c>
      <c r="G9" s="69">
        <f t="shared" ca="1" si="2"/>
        <v>17450000</v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Umum'!P:P,C10,'Jurnal Umum'!R:R))</f>
        <v>0</v>
      </c>
      <c r="F10" s="90">
        <f ca="1">IF(C10="","",SUMIF('Jurnal Umum'!P:P,C10,'Jurnal Umum'!S:S))</f>
        <v>0</v>
      </c>
      <c r="G10" s="69">
        <f t="shared" ca="1" si="2"/>
        <v>11500000</v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Umum'!P:P,C11,'Jurnal Umum'!R:R))</f>
        <v/>
      </c>
      <c r="F11" s="90" t="str">
        <f ca="1">IF(C11="","",SUMIF('Jurnal Umum'!P:P,C11,'Jurnal Umum'!S:S))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Umum'!P:P,C12,'Jurnal Umum'!R:R))</f>
        <v/>
      </c>
      <c r="F12" s="90" t="str">
        <f ca="1">IF(C12="","",SUMIF('Jurnal Umum'!P:P,C12,'Jurnal Umum'!S:S))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Umum'!P:P,C13,'Jurnal Umum'!R:R))</f>
        <v/>
      </c>
      <c r="F13" s="90" t="str">
        <f ca="1">IF(C13="","",SUMIF('Jurnal Umum'!P:P,C13,'Jurnal Umum'!S:S))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Umum'!P:P,C14,'Jurnal Umum'!R:R))</f>
        <v/>
      </c>
      <c r="F14" s="90" t="str">
        <f ca="1">IF(C14="","",SUMIF('Jurnal Umum'!P:P,C14,'Jurnal Umum'!S:S))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Umum'!P:P,C15,'Jurnal Umum'!R:R))</f>
        <v/>
      </c>
      <c r="F15" s="90" t="str">
        <f ca="1">IF(C15="","",SUMIF('Jurnal Umum'!P:P,C15,'Jurnal Umum'!S:S))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Umum'!P:P,C16,'Jurnal Umum'!R:R))</f>
        <v/>
      </c>
      <c r="F16" s="90" t="str">
        <f ca="1">IF(C16="","",SUMIF('Jurnal Umum'!P:P,C16,'Jurnal Umum'!S:S))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Umum'!P:P,C17,'Jurnal Umum'!R:R))</f>
        <v/>
      </c>
      <c r="F17" s="90" t="str">
        <f ca="1">IF(C17="","",SUMIF('Jurnal Umum'!P:P,C17,'Jurnal Umum'!S:S))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Umum'!P:P,C18,'Jurnal Umum'!R:R))</f>
        <v/>
      </c>
      <c r="F18" s="90" t="str">
        <f ca="1">IF(C18="","",SUMIF('Jurnal Umum'!P:P,C18,'Jurnal Umum'!S:S))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Umum'!P:P,C19,'Jurnal Umum'!R:R))</f>
        <v/>
      </c>
      <c r="F19" s="90" t="str">
        <f ca="1">IF(C19="","",SUMIF('Jurnal Umum'!P:P,C19,'Jurnal Umum'!S:S))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Umum'!P:P,C20,'Jurnal Umum'!R:R))</f>
        <v/>
      </c>
      <c r="F20" s="90" t="str">
        <f ca="1">IF(C20="","",SUMIF('Jurnal Umum'!P:P,C20,'Jurnal Umum'!S:S))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Umum'!P:P,C21,'Jurnal Umum'!R:R))</f>
        <v/>
      </c>
      <c r="F21" s="90" t="str">
        <f ca="1">IF(C21="","",SUMIF('Jurnal Umum'!P:P,C21,'Jurnal Umum'!S:S))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Umum'!P:P,C22,'Jurnal Umum'!R:R))</f>
        <v/>
      </c>
      <c r="F22" s="90" t="str">
        <f ca="1">IF(C22="","",SUMIF('Jurnal Umum'!P:P,C22,'Jurnal Umum'!S:S))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Umum'!P:P,C23,'Jurnal Umum'!R:R))</f>
        <v/>
      </c>
      <c r="F23" s="90" t="str">
        <f ca="1">IF(C23="","",SUMIF('Jurnal Umum'!P:P,C23,'Jurnal Umum'!S:S))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Umum'!P:P,C24,'Jurnal Umum'!R:R))</f>
        <v/>
      </c>
      <c r="F24" s="90" t="str">
        <f ca="1">IF(C24="","",SUMIF('Jurnal Umum'!P:P,C24,'Jurnal Umum'!S:S))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Umum'!P:P,C25,'Jurnal Umum'!R:R))</f>
        <v/>
      </c>
      <c r="F25" s="90" t="str">
        <f ca="1">IF(C25="","",SUMIF('Jurnal Umum'!P:P,C25,'Jurnal Umum'!S:S))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Umum'!P:P,C26,'Jurnal Umum'!R:R))</f>
        <v/>
      </c>
      <c r="F26" s="90" t="str">
        <f ca="1">IF(C26="","",SUMIF('Jurnal Umum'!P:P,C26,'Jurnal Umum'!S:S))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Umum'!P:P,C27,'Jurnal Umum'!R:R))</f>
        <v/>
      </c>
      <c r="F27" s="90" t="str">
        <f ca="1">IF(C27="","",SUMIF('Jurnal Umum'!P:P,C27,'Jurnal Umum'!S:S))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Umum'!P:P,C28,'Jurnal Umum'!R:R))</f>
        <v/>
      </c>
      <c r="F28" s="90" t="str">
        <f ca="1">IF(C28="","",SUMIF('Jurnal Umum'!P:P,C28,'Jurnal Umum'!S:S))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Umum'!P:P,C29,'Jurnal Umum'!R:R))</f>
        <v/>
      </c>
      <c r="F29" s="90" t="str">
        <f ca="1">IF(C29="","",SUMIF('Jurnal Umum'!P:P,C29,'Jurnal Umum'!S:S))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Umum'!P:P,C30,'Jurnal Umum'!R:R))</f>
        <v/>
      </c>
      <c r="F30" s="90" t="str">
        <f ca="1">IF(C30="","",SUMIF('Jurnal Umum'!P:P,C30,'Jurnal Umum'!S:S))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Umum'!P:P,C31,'Jurnal Umum'!R:R))</f>
        <v/>
      </c>
      <c r="F31" s="90" t="str">
        <f ca="1">IF(C31="","",SUMIF('Jurnal Umum'!P:P,C31,'Jurnal Umum'!S:S))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Umum'!P:P,C32,'Jurnal Umum'!R:R))</f>
        <v/>
      </c>
      <c r="F32" s="90" t="str">
        <f ca="1">IF(C32="","",SUMIF('Jurnal Umum'!P:P,C32,'Jurnal Umum'!S:S))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Umum'!P:P,C33,'Jurnal Umum'!R:R))</f>
        <v/>
      </c>
      <c r="F33" s="90" t="str">
        <f ca="1">IF(C33="","",SUMIF('Jurnal Umum'!P:P,C33,'Jurnal Umum'!S:S))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Umum'!P:P,C34,'Jurnal Umum'!R:R))</f>
        <v/>
      </c>
      <c r="F34" s="90" t="str">
        <f ca="1">IF(C34="","",SUMIF('Jurnal Umum'!P:P,C34,'Jurnal Umum'!S:S))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Umum'!P:P,C35,'Jurnal Umum'!R:R))</f>
        <v/>
      </c>
      <c r="F35" s="90" t="str">
        <f ca="1">IF(C35="","",SUMIF('Jurnal Umum'!P:P,C35,'Jurnal Umum'!S:S))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Umum'!P:P,C36,'Jurnal Umum'!R:R))</f>
        <v/>
      </c>
      <c r="F36" s="90" t="str">
        <f ca="1">IF(C36="","",SUMIF('Jurnal Umum'!P:P,C36,'Jurnal Umum'!S:S))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Umum'!P:P,C37,'Jurnal Umum'!R:R))</f>
        <v/>
      </c>
      <c r="F37" s="90" t="str">
        <f ca="1">IF(C37="","",SUMIF('Jurnal Umum'!P:P,C37,'Jurnal Umum'!S:S))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Umum'!P:P,C38,'Jurnal Umum'!R:R))</f>
        <v/>
      </c>
      <c r="F38" s="90" t="str">
        <f ca="1">IF(C38="","",SUMIF('Jurnal Umum'!P:P,C38,'Jurnal Umum'!S:S))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Umum'!P:P,C39,'Jurnal Umum'!R:R))</f>
        <v/>
      </c>
      <c r="F39" s="90" t="str">
        <f ca="1">IF(C39="","",SUMIF('Jurnal Umum'!P:P,C39,'Jurnal Umum'!S:S))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Umum'!P:P,C40,'Jurnal Umum'!R:R))</f>
        <v/>
      </c>
      <c r="F40" s="90" t="str">
        <f ca="1">IF(C40="","",SUMIF('Jurnal Umum'!P:P,C40,'Jurnal Umum'!S:S))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Umum'!P:P,C41,'Jurnal Umum'!R:R))</f>
        <v/>
      </c>
      <c r="F41" s="90" t="str">
        <f ca="1">IF(C41="","",SUMIF('Jurnal Umum'!P:P,C41,'Jurnal Umum'!S:S))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Umum'!P:P,C42,'Jurnal Umum'!R:R))</f>
        <v/>
      </c>
      <c r="F42" s="90" t="str">
        <f ca="1">IF(C42="","",SUMIF('Jurnal Umum'!P:P,C42,'Jurnal Umum'!S:S))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Umum'!P:P,C43,'Jurnal Umum'!R:R))</f>
        <v/>
      </c>
      <c r="F43" s="90" t="str">
        <f ca="1">IF(C43="","",SUMIF('Jurnal Umum'!P:P,C43,'Jurnal Umum'!S:S))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Umum'!P:P,C44,'Jurnal Umum'!R:R))</f>
        <v/>
      </c>
      <c r="F44" s="90" t="str">
        <f ca="1">IF(C44="","",SUMIF('Jurnal Umum'!P:P,C44,'Jurnal Umum'!S:S))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Umum'!P:P,C45,'Jurnal Umum'!R:R))</f>
        <v/>
      </c>
      <c r="F45" s="90" t="str">
        <f ca="1">IF(C45="","",SUMIF('Jurnal Umum'!P:P,C45,'Jurnal Umum'!S:S))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Umum'!P:P,C46,'Jurnal Umum'!R:R))</f>
        <v/>
      </c>
      <c r="F46" s="90" t="str">
        <f ca="1">IF(C46="","",SUMIF('Jurnal Umum'!P:P,C46,'Jurnal Umum'!S:S))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Umum'!P:P,C47,'Jurnal Umum'!R:R))</f>
        <v/>
      </c>
      <c r="F47" s="90" t="str">
        <f ca="1">IF(C47="","",SUMIF('Jurnal Umum'!P:P,C47,'Jurnal Umum'!S:S))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Umum'!P:P,C48,'Jurnal Umum'!R:R))</f>
        <v/>
      </c>
      <c r="F48" s="90" t="str">
        <f ca="1">IF(C48="","",SUMIF('Jurnal Umum'!P:P,C48,'Jurnal Umum'!S:S))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Umum'!P:P,C49,'Jurnal Umum'!R:R))</f>
        <v/>
      </c>
      <c r="F49" s="90" t="str">
        <f ca="1">IF(C49="","",SUMIF('Jurnal Umum'!P:P,C49,'Jurnal Umum'!S:S))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Umum'!P:P,C50,'Jurnal Umum'!R:R))</f>
        <v/>
      </c>
      <c r="F50" s="90" t="str">
        <f ca="1">IF(C50="","",SUMIF('Jurnal Umum'!P:P,C50,'Jurnal Umum'!S:S))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Umum'!P:P,C51,'Jurnal Umum'!R:R))</f>
        <v/>
      </c>
      <c r="F51" s="90" t="str">
        <f ca="1">IF(C51="","",SUMIF('Jurnal Umum'!P:P,C51,'Jurnal Umum'!S:S))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Umum'!P:P,C52,'Jurnal Umum'!R:R))</f>
        <v/>
      </c>
      <c r="F52" s="90" t="str">
        <f ca="1">IF(C52="","",SUMIF('Jurnal Umum'!P:P,C52,'Jurnal Umum'!S:S))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Umum'!P:P,C53,'Jurnal Umum'!R:R))</f>
        <v/>
      </c>
      <c r="F53" s="90" t="str">
        <f ca="1">IF(C53="","",SUMIF('Jurnal Umum'!P:P,C53,'Jurnal Umum'!S:S))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Umum'!P:P,C54,'Jurnal Umum'!R:R))</f>
        <v/>
      </c>
      <c r="F54" s="90" t="str">
        <f ca="1">IF(C54="","",SUMIF('Jurnal Umum'!P:P,C54,'Jurnal Umum'!S:S))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Umum'!P:P,C55,'Jurnal Umum'!R:R))</f>
        <v/>
      </c>
      <c r="F55" s="90" t="str">
        <f ca="1">IF(C55="","",SUMIF('Jurnal Umum'!P:P,C55,'Jurnal Umum'!S:S))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Umum'!P:P,C56,'Jurnal Umum'!R:R))</f>
        <v/>
      </c>
      <c r="F56" s="90" t="str">
        <f ca="1">IF(C56="","",SUMIF('Jurnal Umum'!P:P,C56,'Jurnal Umum'!S:S))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Umum'!P:P,C57,'Jurnal Umum'!R:R))</f>
        <v/>
      </c>
      <c r="F57" s="90" t="str">
        <f ca="1">IF(C57="","",SUMIF('Jurnal Umum'!P:P,C57,'Jurnal Umum'!S:S))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Umum'!P:P,C58,'Jurnal Umum'!R:R))</f>
        <v/>
      </c>
      <c r="F58" s="90" t="str">
        <f ca="1">IF(C58="","",SUMIF('Jurnal Umum'!P:P,C58,'Jurnal Umum'!S:S))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Umum'!P:P,C59,'Jurnal Umum'!R:R))</f>
        <v/>
      </c>
      <c r="F59" s="90" t="str">
        <f ca="1">IF(C59="","",SUMIF('Jurnal Umum'!P:P,C59,'Jurnal Umum'!S:S))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Umum'!P:P,C60,'Jurnal Umum'!R:R))</f>
        <v/>
      </c>
      <c r="F60" s="90" t="str">
        <f ca="1">IF(C60="","",SUMIF('Jurnal Umum'!P:P,C60,'Jurnal Umum'!S:S))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Umum'!P:P,C61,'Jurnal Umum'!R:R))</f>
        <v/>
      </c>
      <c r="F61" s="90" t="str">
        <f ca="1">IF(C61="","",SUMIF('Jurnal Umum'!P:P,C61,'Jurnal Umum'!S:S))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Umum'!P:P,C62,'Jurnal Umum'!R:R))</f>
        <v/>
      </c>
      <c r="F62" s="90" t="str">
        <f ca="1">IF(C62="","",SUMIF('Jurnal Umum'!P:P,C62,'Jurnal Umum'!S:S))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Umum'!P:P,C63,'Jurnal Umum'!R:R))</f>
        <v/>
      </c>
      <c r="F63" s="90" t="str">
        <f ca="1">IF(C63="","",SUMIF('Jurnal Umum'!P:P,C63,'Jurnal Umum'!S:S))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Umum'!P:P,C64,'Jurnal Umum'!R:R))</f>
        <v/>
      </c>
      <c r="F64" s="90" t="str">
        <f ca="1">IF(C64="","",SUMIF('Jurnal Umum'!P:P,C64,'Jurnal Umum'!S:S))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Umum'!P:P,C65,'Jurnal Umum'!R:R))</f>
        <v/>
      </c>
      <c r="F65" s="90" t="str">
        <f ca="1">IF(C65="","",SUMIF('Jurnal Umum'!P:P,C65,'Jurnal Umum'!S:S))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Umum'!P:P,C66,'Jurnal Umum'!R:R))</f>
        <v/>
      </c>
      <c r="F66" s="90" t="str">
        <f ca="1">IF(C66="","",SUMIF('Jurnal Umum'!P:P,C66,'Jurnal Umum'!S:S))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Umum'!P:P,C67,'Jurnal Umum'!R:R))</f>
        <v/>
      </c>
      <c r="F67" s="90" t="str">
        <f ca="1">IF(C67="","",SUMIF('Jurnal Umum'!P:P,C67,'Jurnal Umum'!S:S))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Umum'!P:P,C68,'Jurnal Umum'!R:R))</f>
        <v/>
      </c>
      <c r="F68" s="90" t="str">
        <f ca="1">IF(C68="","",SUMIF('Jurnal Umum'!P:P,C68,'Jurnal Umum'!S:S))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Umum'!P:P,C69,'Jurnal Umum'!R:R))</f>
        <v/>
      </c>
      <c r="F69" s="90" t="str">
        <f ca="1">IF(C69="","",SUMIF('Jurnal Umum'!P:P,C69,'Jurnal Umum'!S:S))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Umum'!P:P,C70,'Jurnal Umum'!R:R))</f>
        <v/>
      </c>
      <c r="F70" s="90" t="str">
        <f ca="1">IF(C70="","",SUMIF('Jurnal Umum'!P:P,C70,'Jurnal Umum'!S:S))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Umum'!P:P,C71,'Jurnal Umum'!R:R))</f>
        <v/>
      </c>
      <c r="F71" s="90" t="str">
        <f ca="1">IF(C71="","",SUMIF('Jurnal Umum'!P:P,C71,'Jurnal Umum'!S:S))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Umum'!P:P,C72,'Jurnal Umum'!R:R))</f>
        <v/>
      </c>
      <c r="F72" s="90" t="str">
        <f ca="1">IF(C72="","",SUMIF('Jurnal Umum'!P:P,C72,'Jurnal Umum'!S:S))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Umum'!P:P,C73,'Jurnal Umum'!R:R))</f>
        <v/>
      </c>
      <c r="F73" s="90" t="str">
        <f ca="1">IF(C73="","",SUMIF('Jurnal Umum'!P:P,C73,'Jurnal Umum'!S:S))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Umum'!P:P,C74,'Jurnal Umum'!R:R))</f>
        <v/>
      </c>
      <c r="F74" s="90" t="str">
        <f ca="1">IF(C74="","",SUMIF('Jurnal Umum'!P:P,C74,'Jurnal Umum'!S:S))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Umum'!P:P,C75,'Jurnal Umum'!R:R))</f>
        <v/>
      </c>
      <c r="F75" s="90" t="str">
        <f ca="1">IF(C75="","",SUMIF('Jurnal Umum'!P:P,C75,'Jurnal Umum'!S:S))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Umum'!P:P,C76,'Jurnal Umum'!R:R))</f>
        <v/>
      </c>
      <c r="F76" s="90" t="str">
        <f ca="1">IF(C76="","",SUMIF('Jurnal Umum'!P:P,C76,'Jurnal Umum'!S:S))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Umum'!P:P,C77,'Jurnal Umum'!R:R))</f>
        <v/>
      </c>
      <c r="F77" s="90" t="str">
        <f ca="1">IF(C77="","",SUMIF('Jurnal Umum'!P:P,C77,'Jurnal Umum'!S:S))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Umum'!P:P,C78,'Jurnal Umum'!R:R))</f>
        <v/>
      </c>
      <c r="F78" s="90" t="str">
        <f ca="1">IF(C78="","",SUMIF('Jurnal Umum'!P:P,C78,'Jurnal Umum'!S:S))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Umum'!P:P,C79,'Jurnal Umum'!R:R))</f>
        <v/>
      </c>
      <c r="F79" s="90" t="str">
        <f ca="1">IF(C79="","",SUMIF('Jurnal Umum'!P:P,C79,'Jurnal Umum'!S:S))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Umum'!P:P,C80,'Jurnal Umum'!R:R))</f>
        <v/>
      </c>
      <c r="F80" s="90" t="str">
        <f ca="1">IF(C80="","",SUMIF('Jurnal Umum'!P:P,C80,'Jurnal Umum'!S:S))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Umum'!P:P,C81,'Jurnal Umum'!R:R))</f>
        <v/>
      </c>
      <c r="F81" s="90" t="str">
        <f ca="1">IF(C81="","",SUMIF('Jurnal Umum'!P:P,C81,'Jurnal Umum'!S:S))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Umum'!P:P,C82,'Jurnal Umum'!R:R))</f>
        <v/>
      </c>
      <c r="F82" s="90" t="str">
        <f ca="1">IF(C82="","",SUMIF('Jurnal Umum'!P:P,C82,'Jurnal Umum'!S:S))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Umum'!P:P,C83,'Jurnal Umum'!R:R))</f>
        <v/>
      </c>
      <c r="F83" s="90" t="str">
        <f ca="1">IF(C83="","",SUMIF('Jurnal Umum'!P:P,C83,'Jurnal Umum'!S:S))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Umum'!P:P,C84,'Jurnal Umum'!R:R))</f>
        <v/>
      </c>
      <c r="F84" s="90" t="str">
        <f ca="1">IF(C84="","",SUMIF('Jurnal Umum'!P:P,C84,'Jurnal Umum'!S:S))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Umum'!P:P,C85,'Jurnal Umum'!R:R))</f>
        <v/>
      </c>
      <c r="F85" s="90" t="str">
        <f ca="1">IF(C85="","",SUMIF('Jurnal Umum'!P:P,C85,'Jurnal Umum'!S:S))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Umum'!P:P,C86,'Jurnal Umum'!R:R))</f>
        <v/>
      </c>
      <c r="F86" s="90" t="str">
        <f ca="1">IF(C86="","",SUMIF('Jurnal Umum'!P:P,C86,'Jurnal Umum'!S:S))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Umum'!P:P,C87,'Jurnal Umum'!R:R))</f>
        <v/>
      </c>
      <c r="F87" s="90" t="str">
        <f ca="1">IF(C87="","",SUMIF('Jurnal Umum'!P:P,C87,'Jurnal Umum'!S:S))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Umum'!P:P,C88,'Jurnal Umum'!R:R))</f>
        <v/>
      </c>
      <c r="F88" s="90" t="str">
        <f ca="1">IF(C88="","",SUMIF('Jurnal Umum'!P:P,C88,'Jurnal Umum'!S:S))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Umum'!P:P,C89,'Jurnal Umum'!R:R))</f>
        <v/>
      </c>
      <c r="F89" s="90" t="str">
        <f ca="1">IF(C89="","",SUMIF('Jurnal Umum'!P:P,C89,'Jurnal Umum'!S:S))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Umum'!P:P,C90,'Jurnal Umum'!R:R))</f>
        <v/>
      </c>
      <c r="F90" s="90" t="str">
        <f ca="1">IF(C90="","",SUMIF('Jurnal Umum'!P:P,C90,'Jurnal Umum'!S:S))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Umum'!P:P,C91,'Jurnal Umum'!R:R))</f>
        <v/>
      </c>
      <c r="F91" s="90" t="str">
        <f ca="1">IF(C91="","",SUMIF('Jurnal Umum'!P:P,C91,'Jurnal Umum'!S:S))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Umum'!P:P,C92,'Jurnal Umum'!R:R))</f>
        <v/>
      </c>
      <c r="F92" s="90" t="str">
        <f ca="1">IF(C92="","",SUMIF('Jurnal Umum'!P:P,C92,'Jurnal Umum'!S:S))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Umum'!P:P,C93,'Jurnal Umum'!R:R))</f>
        <v/>
      </c>
      <c r="F93" s="90" t="str">
        <f ca="1">IF(C93="","",SUMIF('Jurnal Umum'!P:P,C93,'Jurnal Umum'!S:S))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Umum'!P:P,C94,'Jurnal Umum'!R:R))</f>
        <v/>
      </c>
      <c r="F94" s="90" t="str">
        <f ca="1">IF(C94="","",SUMIF('Jurnal Umum'!P:P,C94,'Jurnal Umum'!S:S))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Umum'!P:P,C95,'Jurnal Umum'!R:R))</f>
        <v/>
      </c>
      <c r="F95" s="90" t="str">
        <f ca="1">IF(C95="","",SUMIF('Jurnal Umum'!P:P,C95,'Jurnal Umum'!S:S))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Umum'!P:P,C96,'Jurnal Umum'!R:R))</f>
        <v/>
      </c>
      <c r="F96" s="90" t="str">
        <f ca="1">IF(C96="","",SUMIF('Jurnal Umum'!P:P,C96,'Jurnal Umum'!S:S))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Umum'!P:P,C97,'Jurnal Umum'!R:R))</f>
        <v/>
      </c>
      <c r="F97" s="90" t="str">
        <f ca="1">IF(C97="","",SUMIF('Jurnal Umum'!P:P,C97,'Jurnal Umum'!S:S))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Umum'!P:P,C98,'Jurnal Umum'!R:R))</f>
        <v/>
      </c>
      <c r="F98" s="90" t="str">
        <f ca="1">IF(C98="","",SUMIF('Jurnal Umum'!P:P,C98,'Jurnal Umum'!S:S))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Umum'!P:P,C99,'Jurnal Umum'!R:R))</f>
        <v/>
      </c>
      <c r="F99" s="90" t="str">
        <f ca="1">IF(C99="","",SUMIF('Jurnal Umum'!P:P,C99,'Jurnal Umum'!S:S))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Umum'!P:P,C100,'Jurnal Umum'!R:R))</f>
        <v/>
      </c>
      <c r="F100" s="90" t="str">
        <f ca="1">IF(C100="","",SUMIF('Jurnal Umum'!P:P,C100,'Jurnal Umum'!S:S))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Umum'!P:P,C101,'Jurnal Umum'!R:R))</f>
        <v/>
      </c>
      <c r="F101" s="90" t="str">
        <f ca="1">IF(C101="","",SUMIF('Jurnal Umum'!P:P,C101,'Jurnal Umum'!S:S))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Umum'!P:P,C102,'Jurnal Umum'!R:R))</f>
        <v/>
      </c>
      <c r="F102" s="90" t="str">
        <f ca="1">IF(C102="","",SUMIF('Jurnal Umum'!P:P,C102,'Jurnal Umum'!S:S))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Umum'!P:P,C103,'Jurnal Umum'!R:R))</f>
        <v/>
      </c>
      <c r="F103" s="90" t="str">
        <f ca="1">IF(C103="","",SUMIF('Jurnal Umum'!P:P,C103,'Jurnal Umum'!S:S))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Umum'!P:P,C104,'Jurnal Umum'!R:R))</f>
        <v/>
      </c>
      <c r="F104" s="90" t="str">
        <f ca="1">IF(C104="","",SUMIF('Jurnal Umum'!P:P,C104,'Jurnal Umum'!S:S))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Umum'!P:P,C105,'Jurnal Umum'!R:R))</f>
        <v/>
      </c>
      <c r="F105" s="90" t="str">
        <f ca="1">IF(C105="","",SUMIF('Jurnal Umum'!P:P,C105,'Jurnal Umum'!S:S))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Umum'!P:P,C106,'Jurnal Umum'!R:R))</f>
        <v/>
      </c>
      <c r="F106" s="90" t="str">
        <f ca="1">IF(C106="","",SUMIF('Jurnal Umum'!P:P,C106,'Jurnal Umum'!S:S))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Umum'!P:P,C107,'Jurnal Umum'!R:R))</f>
        <v/>
      </c>
      <c r="F107" s="90" t="str">
        <f ca="1">IF(C107="","",SUMIF('Jurnal Umum'!P:P,C107,'Jurnal Umum'!S:S))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Umum'!P:P,C108,'Jurnal Umum'!R:R))</f>
        <v/>
      </c>
      <c r="F108" s="90" t="str">
        <f ca="1">IF(C108="","",SUMIF('Jurnal Umum'!P:P,C108,'Jurnal Umum'!S:S))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Umum'!P:P,C109,'Jurnal Umum'!R:R))</f>
        <v/>
      </c>
      <c r="F109" s="90" t="str">
        <f ca="1">IF(C109="","",SUMIF('Jurnal Umum'!P:P,C109,'Jurnal Umum'!S:S))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Umum'!P:P,C110,'Jurnal Umum'!R:R))</f>
        <v/>
      </c>
      <c r="F110" s="90" t="str">
        <f ca="1">IF(C110="","",SUMIF('Jurnal Umum'!P:P,C110,'Jurnal Umum'!S:S))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Umum'!P:P,C111,'Jurnal Umum'!R:R))</f>
        <v/>
      </c>
      <c r="F111" s="90" t="str">
        <f ca="1">IF(C111="","",SUMIF('Jurnal Umum'!P:P,C111,'Jurnal Umum'!S:S))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Umum'!P:P,C112,'Jurnal Umum'!R:R))</f>
        <v/>
      </c>
      <c r="F112" s="90" t="str">
        <f ca="1">IF(C112="","",SUMIF('Jurnal Umum'!P:P,C112,'Jurnal Umum'!S:S))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Umum'!P:P,C113,'Jurnal Umum'!R:R))</f>
        <v/>
      </c>
      <c r="F113" s="90" t="str">
        <f ca="1">IF(C113="","",SUMIF('Jurnal Umum'!P:P,C113,'Jurnal Umum'!S:S))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Umum'!P:P,C114,'Jurnal Umum'!R:R))</f>
        <v/>
      </c>
      <c r="F114" s="90" t="str">
        <f ca="1">IF(C114="","",SUMIF('Jurnal Umum'!P:P,C114,'Jurnal Umum'!S:S))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Umum'!P:P,C115,'Jurnal Umum'!R:R))</f>
        <v/>
      </c>
      <c r="F115" s="90" t="str">
        <f ca="1">IF(C115="","",SUMIF('Jurnal Umum'!P:P,C115,'Jurnal Umum'!S:S))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Umum'!P:P,C116,'Jurnal Umum'!R:R))</f>
        <v/>
      </c>
      <c r="F116" s="90" t="str">
        <f ca="1">IF(C116="","",SUMIF('Jurnal Umum'!P:P,C116,'Jurnal Umum'!S:S))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Umum'!P:P,C117,'Jurnal Umum'!R:R))</f>
        <v/>
      </c>
      <c r="F117" s="90" t="str">
        <f ca="1">IF(C117="","",SUMIF('Jurnal Umum'!P:P,C117,'Jurnal Umum'!S:S))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Umum'!P:P,C118,'Jurnal Umum'!R:R))</f>
        <v/>
      </c>
      <c r="F118" s="90" t="str">
        <f ca="1">IF(C118="","",SUMIF('Jurnal Umum'!P:P,C118,'Jurnal Umum'!S:S))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Umum'!P:P,C119,'Jurnal Umum'!R:R))</f>
        <v/>
      </c>
      <c r="F119" s="90" t="str">
        <f ca="1">IF(C119="","",SUMIF('Jurnal Umum'!P:P,C119,'Jurnal Umum'!S:S))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Umum'!P:P,C120,'Jurnal Umum'!R:R))</f>
        <v/>
      </c>
      <c r="F120" s="90" t="str">
        <f ca="1">IF(C120="","",SUMIF('Jurnal Umum'!P:P,C120,'Jurnal Umum'!S:S))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Umum'!P:P,C121,'Jurnal Umum'!R:R))</f>
        <v/>
      </c>
      <c r="F121" s="90" t="str">
        <f ca="1">IF(C121="","",SUMIF('Jurnal Umum'!P:P,C121,'Jurnal Umum'!S:S))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Umum'!P:P,C122,'Jurnal Umum'!R:R))</f>
        <v/>
      </c>
      <c r="F122" s="90" t="str">
        <f ca="1">IF(C122="","",SUMIF('Jurnal Umum'!P:P,C122,'Jurnal Umum'!S:S))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Umum'!P:P,C123,'Jurnal Umum'!R:R))</f>
        <v/>
      </c>
      <c r="F123" s="90" t="str">
        <f ca="1">IF(C123="","",SUMIF('Jurnal Umum'!P:P,C123,'Jurnal Umum'!S:S))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Umum'!P:P,C124,'Jurnal Umum'!R:R))</f>
        <v/>
      </c>
      <c r="F124" s="90" t="str">
        <f ca="1">IF(C124="","",SUMIF('Jurnal Umum'!P:P,C124,'Jurnal Umum'!S:S))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Umum'!P:P,C125,'Jurnal Umum'!R:R))</f>
        <v/>
      </c>
      <c r="F125" s="90" t="str">
        <f ca="1">IF(C125="","",SUMIF('Jurnal Umum'!P:P,C125,'Jurnal Umum'!S:S))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Umum'!P:P,C126,'Jurnal Umum'!R:R))</f>
        <v/>
      </c>
      <c r="F126" s="90" t="str">
        <f ca="1">IF(C126="","",SUMIF('Jurnal Umum'!P:P,C126,'Jurnal Umum'!S:S))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Umum'!P:P,C127,'Jurnal Umum'!R:R))</f>
        <v/>
      </c>
      <c r="F127" s="90" t="str">
        <f ca="1">IF(C127="","",SUMIF('Jurnal Umum'!P:P,C127,'Jurnal Umum'!S:S))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Umum'!P:P,C128,'Jurnal Umum'!R:R))</f>
        <v/>
      </c>
      <c r="F128" s="90" t="str">
        <f ca="1">IF(C128="","",SUMIF('Jurnal Umum'!P:P,C128,'Jurnal Umum'!S:S))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Umum'!P:P,C129,'Jurnal Umum'!R:R))</f>
        <v/>
      </c>
      <c r="F129" s="90" t="str">
        <f ca="1">IF(C129="","",SUMIF('Jurnal Umum'!P:P,C129,'Jurnal Umum'!S:S))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Umum'!P:P,C130,'Jurnal Umum'!R:R))</f>
        <v/>
      </c>
      <c r="F130" s="90" t="str">
        <f ca="1">IF(C130="","",SUMIF('Jurnal Umum'!P:P,C130,'Jurnal Umum'!S:S))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Umum'!P:P,C131,'Jurnal Umum'!R:R))</f>
        <v/>
      </c>
      <c r="F131" s="90" t="str">
        <f ca="1">IF(C131="","",SUMIF('Jurnal Umum'!P:P,C131,'Jurnal Umum'!S:S))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Umum'!P:P,C132,'Jurnal Umum'!R:R))</f>
        <v/>
      </c>
      <c r="F132" s="90" t="str">
        <f ca="1">IF(C132="","",SUMIF('Jurnal Umum'!P:P,C132,'Jurnal Umum'!S:S))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Umum'!P:P,C133,'Jurnal Umum'!R:R))</f>
        <v/>
      </c>
      <c r="F133" s="90" t="str">
        <f ca="1">IF(C133="","",SUMIF('Jurnal Umum'!P:P,C133,'Jurnal Umum'!S:S))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Umum'!P:P,C134,'Jurnal Umum'!R:R))</f>
        <v/>
      </c>
      <c r="F134" s="90" t="str">
        <f ca="1">IF(C134="","",SUMIF('Jurnal Umum'!P:P,C134,'Jurnal Umum'!S:S))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Umum'!P:P,C135,'Jurnal Umum'!R:R))</f>
        <v/>
      </c>
      <c r="F135" s="90" t="str">
        <f ca="1">IF(C135="","",SUMIF('Jurnal Umum'!P:P,C135,'Jurnal Umum'!S:S))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Umum'!P:P,C136,'Jurnal Umum'!R:R))</f>
        <v/>
      </c>
      <c r="F136" s="90" t="str">
        <f ca="1">IF(C136="","",SUMIF('Jurnal Umum'!P:P,C136,'Jurnal Umum'!S:S))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Umum'!P:P,C137,'Jurnal Umum'!R:R))</f>
        <v/>
      </c>
      <c r="F137" s="90" t="str">
        <f ca="1">IF(C137="","",SUMIF('Jurnal Umum'!P:P,C137,'Jurnal Umum'!S:S))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Umum'!P:P,C138,'Jurnal Umum'!R:R))</f>
        <v/>
      </c>
      <c r="F138" s="90" t="str">
        <f ca="1">IF(C138="","",SUMIF('Jurnal Umum'!P:P,C138,'Jurnal Umum'!S:S))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Umum'!P:P,C139,'Jurnal Umum'!R:R))</f>
        <v/>
      </c>
      <c r="F139" s="90" t="str">
        <f ca="1">IF(C139="","",SUMIF('Jurnal Umum'!P:P,C139,'Jurnal Umum'!S:S))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Umum'!P:P,C140,'Jurnal Umum'!R:R))</f>
        <v/>
      </c>
      <c r="F140" s="90" t="str">
        <f ca="1">IF(C140="","",SUMIF('Jurnal Umum'!P:P,C140,'Jurnal Umum'!S:S))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Umum'!P:P,C141,'Jurnal Umum'!R:R))</f>
        <v/>
      </c>
      <c r="F141" s="90" t="str">
        <f ca="1">IF(C141="","",SUMIF('Jurnal Umum'!P:P,C141,'Jurnal Umum'!S:S))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Umum'!P:P,C142,'Jurnal Umum'!R:R))</f>
        <v/>
      </c>
      <c r="F142" s="90" t="str">
        <f ca="1">IF(C142="","",SUMIF('Jurnal Umum'!P:P,C142,'Jurnal Umum'!S:S))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Umum'!P:P,C143,'Jurnal Umum'!R:R))</f>
        <v/>
      </c>
      <c r="F143" s="90" t="str">
        <f ca="1">IF(C143="","",SUMIF('Jurnal Umum'!P:P,C143,'Jurnal Umum'!S:S))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Umum'!P:P,C144,'Jurnal Umum'!R:R))</f>
        <v/>
      </c>
      <c r="F144" s="90" t="str">
        <f ca="1">IF(C144="","",SUMIF('Jurnal Umum'!P:P,C144,'Jurnal Umum'!S:S))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Umum'!P:P,C145,'Jurnal Umum'!R:R))</f>
        <v/>
      </c>
      <c r="F145" s="90" t="str">
        <f ca="1">IF(C145="","",SUMIF('Jurnal Umum'!P:P,C145,'Jurnal Umum'!S:S))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Umum'!P:P,C146,'Jurnal Umum'!R:R))</f>
        <v/>
      </c>
      <c r="F146" s="90" t="str">
        <f ca="1">IF(C146="","",SUMIF('Jurnal Umum'!P:P,C146,'Jurnal Umum'!S:S))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Umum'!P:P,C147,'Jurnal Umum'!R:R))</f>
        <v/>
      </c>
      <c r="F147" s="90" t="str">
        <f ca="1">IF(C147="","",SUMIF('Jurnal Umum'!P:P,C147,'Jurnal Umum'!S:S))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Umum'!P:P,C148,'Jurnal Umum'!R:R))</f>
        <v/>
      </c>
      <c r="F148" s="90" t="str">
        <f ca="1">IF(C148="","",SUMIF('Jurnal Umum'!P:P,C148,'Jurnal Umum'!S:S))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Umum'!P:P,C149,'Jurnal Umum'!R:R))</f>
        <v/>
      </c>
      <c r="F149" s="90" t="str">
        <f ca="1">IF(C149="","",SUMIF('Jurnal Umum'!P:P,C149,'Jurnal Umum'!S:S))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Umum'!P:P,C150,'Jurnal Umum'!R:R))</f>
        <v/>
      </c>
      <c r="F150" s="90" t="str">
        <f ca="1">IF(C150="","",SUMIF('Jurnal Umum'!P:P,C150,'Jurnal Umum'!S:S))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Umum'!P:P,C151,'Jurnal Umum'!R:R))</f>
        <v/>
      </c>
      <c r="F151" s="90" t="str">
        <f ca="1">IF(C151="","",SUMIF('Jurnal Umum'!P:P,C151,'Jurnal Umum'!S:S))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Umum'!P:P,C152,'Jurnal Umum'!R:R))</f>
        <v/>
      </c>
      <c r="F152" s="90" t="str">
        <f ca="1">IF(C152="","",SUMIF('Jurnal Umum'!P:P,C152,'Jurnal Umum'!S:S))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Umum'!P:P,C153,'Jurnal Umum'!R:R))</f>
        <v/>
      </c>
      <c r="F153" s="90" t="str">
        <f ca="1">IF(C153="","",SUMIF('Jurnal Umum'!P:P,C153,'Jurnal Umum'!S:S))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Umum'!P:P,C154,'Jurnal Umum'!R:R))</f>
        <v/>
      </c>
      <c r="F154" s="90" t="str">
        <f ca="1">IF(C154="","",SUMIF('Jurnal Umum'!P:P,C154,'Jurnal Umum'!S:S))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Umum'!P:P,C155,'Jurnal Umum'!R:R))</f>
        <v/>
      </c>
      <c r="F155" s="90" t="str">
        <f ca="1">IF(C155="","",SUMIF('Jurnal Umum'!P:P,C155,'Jurnal Umum'!S:S))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Umum'!P:P,C156,'Jurnal Umum'!R:R))</f>
        <v/>
      </c>
      <c r="F156" s="90" t="str">
        <f ca="1">IF(C156="","",SUMIF('Jurnal Umum'!P:P,C156,'Jurnal Umum'!S:S))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Umum'!P:P,C157,'Jurnal Umum'!R:R))</f>
        <v/>
      </c>
      <c r="F157" s="90" t="str">
        <f ca="1">IF(C157="","",SUMIF('Jurnal Umum'!P:P,C157,'Jurnal Umum'!S:S))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Umum'!P:P,C158,'Jurnal Umum'!R:R))</f>
        <v/>
      </c>
      <c r="F158" s="90" t="str">
        <f ca="1">IF(C158="","",SUMIF('Jurnal Umum'!P:P,C158,'Jurnal Umum'!S:S))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Umum'!P:P,C159,'Jurnal Umum'!R:R))</f>
        <v/>
      </c>
      <c r="F159" s="90" t="str">
        <f ca="1">IF(C159="","",SUMIF('Jurnal Umum'!P:P,C159,'Jurnal Umum'!S:S))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Umum'!P:P,C160,'Jurnal Umum'!R:R))</f>
        <v/>
      </c>
      <c r="F160" s="90" t="str">
        <f ca="1">IF(C160="","",SUMIF('Jurnal Umum'!P:P,C160,'Jurnal Umum'!S:S))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Umum'!P:P,C161,'Jurnal Umum'!R:R))</f>
        <v/>
      </c>
      <c r="F161" s="90" t="str">
        <f ca="1">IF(C161="","",SUMIF('Jurnal Umum'!P:P,C161,'Jurnal Umum'!S:S))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Umum'!P:P,C162,'Jurnal Umum'!R:R))</f>
        <v/>
      </c>
      <c r="F162" s="90" t="str">
        <f ca="1">IF(C162="","",SUMIF('Jurnal Umum'!P:P,C162,'Jurnal Umum'!S:S))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Umum'!P:P,C163,'Jurnal Umum'!R:R))</f>
        <v/>
      </c>
      <c r="F163" s="90" t="str">
        <f ca="1">IF(C163="","",SUMIF('Jurnal Umum'!P:P,C163,'Jurnal Umum'!S:S))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Umum'!P:P,C164,'Jurnal Umum'!R:R))</f>
        <v/>
      </c>
      <c r="F164" s="90" t="str">
        <f ca="1">IF(C164="","",SUMIF('Jurnal Umum'!P:P,C164,'Jurnal Umum'!S:S))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Umum'!P:P,C165,'Jurnal Umum'!R:R))</f>
        <v/>
      </c>
      <c r="F165" s="90" t="str">
        <f ca="1">IF(C165="","",SUMIF('Jurnal Umum'!P:P,C165,'Jurnal Umum'!S:S))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Umum'!P:P,C166,'Jurnal Umum'!R:R))</f>
        <v/>
      </c>
      <c r="F166" s="90" t="str">
        <f ca="1">IF(C166="","",SUMIF('Jurnal Umum'!P:P,C166,'Jurnal Umum'!S:S))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Umum'!P:P,C167,'Jurnal Umum'!R:R))</f>
        <v/>
      </c>
      <c r="F167" s="90" t="str">
        <f ca="1">IF(C167="","",SUMIF('Jurnal Umum'!P:P,C167,'Jurnal Umum'!S:S))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Umum'!P:P,C168,'Jurnal Umum'!R:R))</f>
        <v/>
      </c>
      <c r="F168" s="90" t="str">
        <f ca="1">IF(C168="","",SUMIF('Jurnal Umum'!P:P,C168,'Jurnal Umum'!S:S))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Umum'!P:P,C169,'Jurnal Umum'!R:R))</f>
        <v/>
      </c>
      <c r="F169" s="90" t="str">
        <f ca="1">IF(C169="","",SUMIF('Jurnal Umum'!P:P,C169,'Jurnal Umum'!S:S))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Umum'!P:P,C170,'Jurnal Umum'!R:R))</f>
        <v/>
      </c>
      <c r="F170" s="90" t="str">
        <f ca="1">IF(C170="","",SUMIF('Jurnal Umum'!P:P,C170,'Jurnal Umum'!S:S))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Umum'!P:P,C171,'Jurnal Umum'!R:R))</f>
        <v/>
      </c>
      <c r="F171" s="90" t="str">
        <f ca="1">IF(C171="","",SUMIF('Jurnal Umum'!P:P,C171,'Jurnal Umum'!S:S))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Umum'!P:P,C172,'Jurnal Umum'!R:R))</f>
        <v/>
      </c>
      <c r="F172" s="90" t="str">
        <f ca="1">IF(C172="","",SUMIF('Jurnal Umum'!P:P,C172,'Jurnal Umum'!S:S))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Umum'!P:P,C173,'Jurnal Umum'!R:R))</f>
        <v/>
      </c>
      <c r="F173" s="90" t="str">
        <f ca="1">IF(C173="","",SUMIF('Jurnal Umum'!P:P,C173,'Jurnal Umum'!S:S))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Umum'!P:P,C174,'Jurnal Umum'!R:R))</f>
        <v/>
      </c>
      <c r="F174" s="90" t="str">
        <f ca="1">IF(C174="","",SUMIF('Jurnal Umum'!P:P,C174,'Jurnal Umum'!S:S))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Umum'!P:P,C175,'Jurnal Umum'!R:R))</f>
        <v/>
      </c>
      <c r="F175" s="90" t="str">
        <f ca="1">IF(C175="","",SUMIF('Jurnal Umum'!P:P,C175,'Jurnal Umum'!S:S))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Umum'!P:P,C176,'Jurnal Umum'!R:R))</f>
        <v/>
      </c>
      <c r="F176" s="90" t="str">
        <f ca="1">IF(C176="","",SUMIF('Jurnal Umum'!P:P,C176,'Jurnal Umum'!S:S))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Umum'!P:P,C177,'Jurnal Umum'!R:R))</f>
        <v/>
      </c>
      <c r="F177" s="90" t="str">
        <f ca="1">IF(C177="","",SUMIF('Jurnal Umum'!P:P,C177,'Jurnal Umum'!S:S))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Umum'!P:P,C178,'Jurnal Umum'!R:R))</f>
        <v/>
      </c>
      <c r="F178" s="90" t="str">
        <f ca="1">IF(C178="","",SUMIF('Jurnal Umum'!P:P,C178,'Jurnal Umum'!S:S))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Umum'!P:P,C179,'Jurnal Umum'!R:R))</f>
        <v/>
      </c>
      <c r="F179" s="90" t="str">
        <f ca="1">IF(C179="","",SUMIF('Jurnal Umum'!P:P,C179,'Jurnal Umum'!S:S))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Umum'!P:P,C180,'Jurnal Umum'!R:R))</f>
        <v/>
      </c>
      <c r="F180" s="90" t="str">
        <f ca="1">IF(C180="","",SUMIF('Jurnal Umum'!P:P,C180,'Jurnal Umum'!S:S))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Umum'!P:P,C181,'Jurnal Umum'!R:R))</f>
        <v/>
      </c>
      <c r="F181" s="90" t="str">
        <f ca="1">IF(C181="","",SUMIF('Jurnal Umum'!P:P,C181,'Jurnal Umum'!S:S))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Umum'!P:P,C182,'Jurnal Umum'!R:R))</f>
        <v/>
      </c>
      <c r="F182" s="90" t="str">
        <f ca="1">IF(C182="","",SUMIF('Jurnal Umum'!P:P,C182,'Jurnal Umum'!S:S))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Umum'!P:P,C183,'Jurnal Umum'!R:R))</f>
        <v/>
      </c>
      <c r="F183" s="90" t="str">
        <f ca="1">IF(C183="","",SUMIF('Jurnal Umum'!P:P,C183,'Jurnal Umum'!S:S))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Umum'!P:P,C184,'Jurnal Umum'!R:R))</f>
        <v/>
      </c>
      <c r="F184" s="90" t="str">
        <f ca="1">IF(C184="","",SUMIF('Jurnal Umum'!P:P,C184,'Jurnal Umum'!S:S))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Umum'!P:P,C185,'Jurnal Umum'!R:R))</f>
        <v/>
      </c>
      <c r="F185" s="90" t="str">
        <f ca="1">IF(C185="","",SUMIF('Jurnal Umum'!P:P,C185,'Jurnal Umum'!S:S))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Umum'!P:P,C186,'Jurnal Umum'!R:R))</f>
        <v/>
      </c>
      <c r="F186" s="90" t="str">
        <f ca="1">IF(C186="","",SUMIF('Jurnal Umum'!P:P,C186,'Jurnal Umum'!S:S))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Umum'!P:P,C187,'Jurnal Umum'!R:R))</f>
        <v/>
      </c>
      <c r="F187" s="90" t="str">
        <f ca="1">IF(C187="","",SUMIF('Jurnal Umum'!P:P,C187,'Jurnal Umum'!S:S))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Umum'!P:P,C188,'Jurnal Umum'!R:R))</f>
        <v/>
      </c>
      <c r="F188" s="90" t="str">
        <f ca="1">IF(C188="","",SUMIF('Jurnal Umum'!P:P,C188,'Jurnal Umum'!S:S))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Umum'!P:P,C189,'Jurnal Umum'!R:R))</f>
        <v/>
      </c>
      <c r="F189" s="90" t="str">
        <f ca="1">IF(C189="","",SUMIF('Jurnal Umum'!P:P,C189,'Jurnal Umum'!S:S))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Umum'!P:P,C190,'Jurnal Umum'!R:R))</f>
        <v/>
      </c>
      <c r="F190" s="90" t="str">
        <f ca="1">IF(C190="","",SUMIF('Jurnal Umum'!P:P,C190,'Jurnal Umum'!S:S))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Umum'!P:P,C191,'Jurnal Umum'!R:R))</f>
        <v/>
      </c>
      <c r="F191" s="90" t="str">
        <f ca="1">IF(C191="","",SUMIF('Jurnal Umum'!P:P,C191,'Jurnal Umum'!S:S))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Umum'!P:P,C192,'Jurnal Umum'!R:R))</f>
        <v/>
      </c>
      <c r="F192" s="90" t="str">
        <f ca="1">IF(C192="","",SUMIF('Jurnal Umum'!P:P,C192,'Jurnal Umum'!S:S))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Umum'!P:P,C193,'Jurnal Umum'!R:R))</f>
        <v/>
      </c>
      <c r="F193" s="90" t="str">
        <f ca="1">IF(C193="","",SUMIF('Jurnal Umum'!P:P,C193,'Jurnal Umum'!S:S))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Umum'!P:P,C194,'Jurnal Umum'!R:R))</f>
        <v/>
      </c>
      <c r="F194" s="90" t="str">
        <f ca="1">IF(C194="","",SUMIF('Jurnal Umum'!P:P,C194,'Jurnal Umum'!S:S))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Umum'!P:P,C195,'Jurnal Umum'!R:R))</f>
        <v/>
      </c>
      <c r="F195" s="90" t="str">
        <f ca="1">IF(C195="","",SUMIF('Jurnal Umum'!P:P,C195,'Jurnal Umum'!S:S))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Umum'!P:P,C196,'Jurnal Umum'!R:R))</f>
        <v/>
      </c>
      <c r="F196" s="90" t="str">
        <f ca="1">IF(C196="","",SUMIF('Jurnal Umum'!P:P,C196,'Jurnal Umum'!S:S))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Umum'!P:P,C197,'Jurnal Umum'!R:R))</f>
        <v/>
      </c>
      <c r="F197" s="90" t="str">
        <f ca="1">IF(C197="","",SUMIF('Jurnal Umum'!P:P,C197,'Jurnal Umum'!S:S))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Umum'!P:P,C198,'Jurnal Umum'!R:R))</f>
        <v/>
      </c>
      <c r="F198" s="90" t="str">
        <f ca="1">IF(C198="","",SUMIF('Jurnal Umum'!P:P,C198,'Jurnal Umum'!S:S))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Umum'!P:P,C199,'Jurnal Umum'!R:R))</f>
        <v/>
      </c>
      <c r="F199" s="90" t="str">
        <f ca="1">IF(C199="","",SUMIF('Jurnal Umum'!P:P,C199,'Jurnal Umum'!S:S))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Umum'!P:P,C200,'Jurnal Umum'!R:R))</f>
        <v/>
      </c>
      <c r="F200" s="90" t="str">
        <f ca="1">IF(C200="","",SUMIF('Jurnal Umum'!P:P,C200,'Jurnal Umum'!S:S))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Umum'!P:P,C201,'Jurnal Umum'!R:R))</f>
        <v/>
      </c>
      <c r="F201" s="90" t="str">
        <f ca="1">IF(C201="","",SUMIF('Jurnal Umum'!P:P,C201,'Jurnal Umum'!S:S))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Umum'!P:P,C202,'Jurnal Umum'!R:R))</f>
        <v/>
      </c>
      <c r="F202" s="90" t="str">
        <f ca="1">IF(C202="","",SUMIF('Jurnal Umum'!P:P,C202,'Jurnal Umum'!S:S))</f>
        <v/>
      </c>
      <c r="G202" s="69" t="str">
        <f t="shared" ca="1" si="9"/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Umum'!P:P,C203,'Jurnal Umum'!R:R))</f>
        <v/>
      </c>
      <c r="F203" s="90" t="str">
        <f ca="1">IF(C203="","",SUMIF('Jurnal Umum'!P:P,C203,'Jurnal Umum'!S:S))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Umum'!P:P,C204,'Jurnal Umum'!R:R))</f>
        <v/>
      </c>
      <c r="F204" s="90" t="str">
        <f ca="1">IF(C204="","",SUMIF('Jurnal Umum'!P:P,C204,'Jurnal Umum'!S:S))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Umum'!P:P,C205,'Jurnal Umum'!R:R))</f>
        <v/>
      </c>
      <c r="F205" s="90" t="str">
        <f ca="1">IF(C205="","",SUMIF('Jurnal Umum'!P:P,C205,'Jurnal Umum'!S:S))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</sheetData>
  <sheetProtection algorithmName="SHA-512" hashValue="gkGIKnslL2lL5CC95cHFBlfPw2jd0GOlyQcGaLArW9DTf0xlxvDQmisQrHJym7JL6h+wSDXhmpfLTiT/6npDkQ==" saltValue="GbdjkcoqEilB9rLLL+CrLQ==" spinCount="100000" sheet="1" formatCells="0" formatColumns="0" formatRows="0" insertHyperlinks="0" sort="0" autoFilter="0" pivotTables="0"/>
  <autoFilter ref="C5:C206" xr:uid="{00000000-0009-0000-0000-000012000000}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38"/>
  <sheetViews>
    <sheetView showGridLines="0" tabSelected="1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3">
      <c r="A2" s="4"/>
      <c r="B2" s="493" t="s">
        <v>231</v>
      </c>
      <c r="C2" s="494"/>
      <c r="D2" s="495"/>
      <c r="E2" s="4"/>
      <c r="F2" s="334" t="s">
        <v>227</v>
      </c>
      <c r="G2" s="4"/>
    </row>
    <row r="3" spans="1:7" ht="15" customHeight="1" thickTop="1" x14ac:dyDescent="0.25">
      <c r="A3" s="4"/>
      <c r="B3" s="4"/>
      <c r="C3" s="4"/>
      <c r="D3" s="4"/>
      <c r="E3" s="4"/>
      <c r="F3" s="500" t="s">
        <v>228</v>
      </c>
      <c r="G3" s="4"/>
    </row>
    <row r="4" spans="1:7" ht="26.25" customHeight="1" x14ac:dyDescent="0.25">
      <c r="A4" s="4"/>
      <c r="B4" s="496" t="s">
        <v>63</v>
      </c>
      <c r="C4" s="496"/>
      <c r="D4" s="496"/>
      <c r="E4" s="4"/>
      <c r="F4" s="500"/>
      <c r="G4" s="4"/>
    </row>
    <row r="5" spans="1:7" ht="52.5" customHeight="1" x14ac:dyDescent="0.25">
      <c r="A5" s="4"/>
      <c r="B5" s="295">
        <v>1</v>
      </c>
      <c r="C5" s="295" t="s">
        <v>201</v>
      </c>
      <c r="D5" s="295">
        <v>2022</v>
      </c>
      <c r="E5" s="4"/>
      <c r="F5" s="500" t="s">
        <v>229</v>
      </c>
      <c r="G5" s="4"/>
    </row>
    <row r="6" spans="1:7" ht="26.25" customHeight="1" x14ac:dyDescent="0.25">
      <c r="A6" s="4"/>
      <c r="B6" s="496" t="s">
        <v>64</v>
      </c>
      <c r="C6" s="496"/>
      <c r="D6" s="496"/>
      <c r="E6" s="4"/>
      <c r="F6" s="500"/>
      <c r="G6" s="4"/>
    </row>
    <row r="7" spans="1:7" ht="52.5" customHeight="1" x14ac:dyDescent="0.25">
      <c r="A7" s="4"/>
      <c r="B7" s="295">
        <v>31</v>
      </c>
      <c r="C7" s="295" t="s">
        <v>202</v>
      </c>
      <c r="D7" s="295">
        <v>2022</v>
      </c>
      <c r="E7" s="4"/>
      <c r="F7" s="335" t="s">
        <v>230</v>
      </c>
      <c r="G7" s="4"/>
    </row>
    <row r="8" spans="1:7" ht="22.5" customHeight="1" x14ac:dyDescent="0.25">
      <c r="A8" s="4"/>
      <c r="B8" s="4"/>
      <c r="C8" s="4"/>
      <c r="D8" s="4"/>
      <c r="E8" s="4"/>
      <c r="F8" s="61"/>
      <c r="G8" s="4"/>
    </row>
    <row r="9" spans="1:7" ht="63.75" customHeight="1" x14ac:dyDescent="0.25">
      <c r="A9" s="4"/>
      <c r="B9" s="497"/>
      <c r="C9" s="498"/>
      <c r="D9" s="499"/>
      <c r="E9" s="4"/>
      <c r="F9" s="61"/>
      <c r="G9" s="4"/>
    </row>
    <row r="10" spans="1:7" ht="45" customHeight="1" x14ac:dyDescent="0.25">
      <c r="A10" s="4"/>
      <c r="B10" s="62"/>
      <c r="C10" s="62"/>
      <c r="D10" s="62"/>
      <c r="E10" s="4"/>
      <c r="F10" s="61"/>
      <c r="G10" s="4"/>
    </row>
    <row r="11" spans="1:7" ht="45" customHeight="1" x14ac:dyDescent="0.25">
      <c r="A11" s="4"/>
      <c r="B11" s="63"/>
      <c r="C11" s="63"/>
      <c r="D11" s="63"/>
      <c r="E11" s="4"/>
      <c r="F11" s="61"/>
      <c r="G11" s="4"/>
    </row>
    <row r="12" spans="1:7" ht="45" customHeight="1" x14ac:dyDescent="0.25">
      <c r="A12" s="4"/>
      <c r="B12" s="63"/>
      <c r="C12" s="63"/>
      <c r="D12" s="63"/>
      <c r="E12" s="4"/>
      <c r="F12" s="61"/>
      <c r="G12" s="4"/>
    </row>
    <row r="13" spans="1:7" ht="45" customHeight="1" x14ac:dyDescent="0.25">
      <c r="A13" s="4"/>
      <c r="B13" s="63"/>
      <c r="C13" s="63"/>
      <c r="D13" s="63"/>
      <c r="E13" s="4"/>
      <c r="F13" s="61"/>
      <c r="G13" s="4"/>
    </row>
    <row r="14" spans="1:7" ht="45" customHeight="1" x14ac:dyDescent="0.25">
      <c r="A14" s="4"/>
      <c r="B14" s="64"/>
      <c r="C14" s="64"/>
      <c r="D14" s="64"/>
      <c r="E14" s="4"/>
      <c r="F14" s="61"/>
      <c r="G14" s="4"/>
    </row>
    <row r="15" spans="1:7" ht="75" customHeight="1" x14ac:dyDescent="0.25">
      <c r="A15" s="61"/>
      <c r="B15" s="61"/>
      <c r="C15" s="61"/>
      <c r="D15" s="61"/>
      <c r="E15" s="61"/>
      <c r="F15" s="61"/>
      <c r="G15" s="61"/>
    </row>
    <row r="16" spans="1:7" ht="30" customHeight="1" x14ac:dyDescent="0.25">
      <c r="A16" s="61"/>
      <c r="B16" s="484" t="s">
        <v>232</v>
      </c>
      <c r="C16" s="485"/>
      <c r="D16" s="486"/>
      <c r="E16" s="61"/>
      <c r="F16" s="61"/>
      <c r="G16" s="61"/>
    </row>
    <row r="17" spans="1:8" ht="75" customHeight="1" x14ac:dyDescent="0.25">
      <c r="A17" s="61"/>
      <c r="B17" s="336"/>
      <c r="C17" s="337"/>
      <c r="D17" s="338"/>
      <c r="E17" s="61"/>
      <c r="F17" s="61"/>
      <c r="G17" s="61"/>
    </row>
    <row r="18" spans="1:8" ht="75" customHeight="1" x14ac:dyDescent="0.25">
      <c r="A18" s="61"/>
      <c r="B18" s="61"/>
      <c r="C18" s="61"/>
      <c r="D18" s="61"/>
      <c r="E18" s="61"/>
      <c r="F18" s="61"/>
      <c r="G18" s="61"/>
    </row>
    <row r="19" spans="1:8" ht="30" customHeight="1" x14ac:dyDescent="0.25">
      <c r="A19" s="61"/>
      <c r="B19" s="339"/>
      <c r="C19" s="340" t="s">
        <v>233</v>
      </c>
      <c r="D19" s="341"/>
      <c r="E19" s="61"/>
      <c r="F19" s="61"/>
      <c r="G19" s="61"/>
    </row>
    <row r="20" spans="1:8" ht="30" customHeight="1" x14ac:dyDescent="0.25">
      <c r="A20" s="4"/>
      <c r="B20" s="342"/>
      <c r="C20" s="344">
        <v>45292</v>
      </c>
      <c r="D20" s="343"/>
      <c r="E20" s="4"/>
      <c r="F20" s="61"/>
      <c r="G20" s="4"/>
    </row>
    <row r="21" spans="1:8" ht="30" customHeight="1" x14ac:dyDescent="0.25">
      <c r="A21" s="61"/>
      <c r="B21" s="487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488"/>
      <c r="D21" s="489"/>
      <c r="E21" s="61"/>
      <c r="F21" s="61"/>
      <c r="G21" s="61"/>
    </row>
    <row r="22" spans="1:8" ht="30" customHeight="1" x14ac:dyDescent="0.25">
      <c r="A22" s="61"/>
      <c r="B22" s="490"/>
      <c r="C22" s="491"/>
      <c r="D22" s="492"/>
      <c r="E22" s="61"/>
      <c r="F22" s="61"/>
      <c r="G22" s="61"/>
    </row>
    <row r="23" spans="1:8" ht="75" customHeight="1" x14ac:dyDescent="0.25">
      <c r="A23" s="61"/>
      <c r="B23" s="61"/>
      <c r="C23" s="61"/>
      <c r="D23" s="61"/>
      <c r="E23" s="61"/>
      <c r="F23" s="61"/>
      <c r="G23" s="61"/>
    </row>
    <row r="24" spans="1:8" ht="75" customHeight="1" x14ac:dyDescent="0.25">
      <c r="A24" s="61"/>
      <c r="B24" s="61"/>
      <c r="C24" s="61"/>
      <c r="D24" s="61"/>
      <c r="E24" s="61"/>
      <c r="F24" s="61"/>
      <c r="G24" s="61"/>
    </row>
    <row r="25" spans="1:8" ht="0.75" customHeight="1" x14ac:dyDescent="0.2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25">
      <c r="H26" s="203"/>
    </row>
    <row r="27" spans="1:8" ht="15" hidden="1" customHeight="1" x14ac:dyDescent="0.25">
      <c r="B27" s="329"/>
      <c r="C27" s="329" t="s">
        <v>174</v>
      </c>
      <c r="D27" s="329"/>
    </row>
    <row r="28" spans="1:8" ht="15" hidden="1" customHeight="1" x14ac:dyDescent="0.25">
      <c r="B28" s="329"/>
      <c r="C28" s="329"/>
      <c r="D28" s="329"/>
    </row>
    <row r="29" spans="1:8" ht="15" hidden="1" customHeight="1" x14ac:dyDescent="0.25">
      <c r="B29" s="329" t="s">
        <v>175</v>
      </c>
      <c r="C29" s="329" t="str">
        <f>'Peny. Aktiva'!$B$2</f>
        <v>NAMA PERUSAHAAN ANDA</v>
      </c>
      <c r="D29" s="329" t="s">
        <v>172</v>
      </c>
    </row>
    <row r="30" spans="1:8" ht="15" hidden="1" customHeight="1" x14ac:dyDescent="0.25">
      <c r="B30" s="329" t="s">
        <v>176</v>
      </c>
      <c r="C30" s="329" t="str">
        <f>'Buku Besar'!$B$2</f>
        <v>NAMA PERUSAHAAN ANDA</v>
      </c>
      <c r="D30" s="329" t="s">
        <v>183</v>
      </c>
    </row>
    <row r="31" spans="1:8" ht="15" hidden="1" customHeight="1" x14ac:dyDescent="0.25">
      <c r="B31" s="329" t="s">
        <v>177</v>
      </c>
      <c r="C31" s="329" t="str">
        <f>'Neraca Lajur'!$B$2</f>
        <v>NAMA PERUSAHAAN ANDA</v>
      </c>
      <c r="D31" s="329" t="s">
        <v>8</v>
      </c>
    </row>
    <row r="32" spans="1:8" ht="15" hidden="1" customHeight="1" x14ac:dyDescent="0.25">
      <c r="B32" s="329" t="s">
        <v>178</v>
      </c>
      <c r="C32" s="329" t="str">
        <f>'Laba Rugi'!$B$2</f>
        <v>NAMA PERUSAHAAN ANDA</v>
      </c>
      <c r="D32" s="329" t="s">
        <v>169</v>
      </c>
    </row>
    <row r="33" spans="2:4" ht="15" hidden="1" customHeight="1" x14ac:dyDescent="0.25">
      <c r="B33" s="329" t="s">
        <v>179</v>
      </c>
      <c r="C33" s="329" t="str">
        <f>Neraca!$B$2</f>
        <v>NAMA PERUSAHAAN ANDA</v>
      </c>
      <c r="D33" s="329" t="s">
        <v>185</v>
      </c>
    </row>
    <row r="34" spans="2:4" ht="15" hidden="1" customHeight="1" x14ac:dyDescent="0.25">
      <c r="B34" s="329" t="s">
        <v>197</v>
      </c>
      <c r="C34" s="329" t="str">
        <f>Proyek!$B$2</f>
        <v>NAMA PERUSAHAAN ANDA</v>
      </c>
      <c r="D34" s="329" t="s">
        <v>198</v>
      </c>
    </row>
    <row r="35" spans="2:4" ht="15" hidden="1" customHeight="1" x14ac:dyDescent="0.25">
      <c r="B35" s="329" t="s">
        <v>180</v>
      </c>
      <c r="C35" s="329" t="str">
        <f>'Buku Besar Hutang Piutang'!$B$2</f>
        <v>NAMA PERUSAHAAN ANDA</v>
      </c>
      <c r="D35" s="330" t="s">
        <v>173</v>
      </c>
    </row>
    <row r="36" spans="2:4" ht="15" hidden="1" customHeight="1" x14ac:dyDescent="0.25">
      <c r="B36" s="329" t="s">
        <v>182</v>
      </c>
      <c r="C36" s="329" t="str">
        <f>'Laporan Piutang'!$B$2</f>
        <v>NAMA PERUSAHAAN ANDA</v>
      </c>
      <c r="D36" s="329" t="s">
        <v>171</v>
      </c>
    </row>
    <row r="37" spans="2:4" ht="15" hidden="1" customHeight="1" x14ac:dyDescent="0.25">
      <c r="B37" s="329" t="s">
        <v>181</v>
      </c>
      <c r="C37" s="329" t="str">
        <f>'Laporan Hutang'!$B$2</f>
        <v>NAMA PERUSAHAAN ANDA</v>
      </c>
      <c r="D37" s="329" t="s">
        <v>170</v>
      </c>
    </row>
    <row r="38" spans="2:4" ht="15" hidden="1" customHeight="1" x14ac:dyDescent="0.25">
      <c r="B38" s="329" t="s">
        <v>184</v>
      </c>
      <c r="C38" s="329" t="s">
        <v>9</v>
      </c>
      <c r="D38" s="329" t="s">
        <v>186</v>
      </c>
    </row>
  </sheetData>
  <sheetProtection algorithmName="SHA-512" hashValue="wqxHf4r4yPbSA+PNTFqRA5t21SqIPqk0P9dg52e6skaKQ2eNKcDyuVmc6OqJWLB3wF5yWVWGsqfopMbis/NLkA==" saltValue="EVNjeyQPh+J0aPcbE0VbWQ==" spinCount="100000" sheet="1" objects="1" scenarios="1" formatCells="0" formatColumns="0" insertColumns="0" insertHyperlinks="0" deleteColumns="0" deleteRows="0" sort="0" autoFilter="0" pivotTables="0"/>
  <mergeCells count="9">
    <mergeCell ref="F3:F4"/>
    <mergeCell ref="F5:F6"/>
    <mergeCell ref="B16:D16"/>
    <mergeCell ref="B21:D21"/>
    <mergeCell ref="B22:D22"/>
    <mergeCell ref="B2:D2"/>
    <mergeCell ref="B4:D4"/>
    <mergeCell ref="B6:D6"/>
    <mergeCell ref="B9:D9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 xr:uid="{00000000-0002-0000-0100-000002000000}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13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2022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9" t="s">
        <v>39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</sheetData>
  <sheetProtection algorithmName="SHA-512" hashValue="1xLrh220UnfKqj7ODxlZRggaVr94IKCTeUXUHxsL8RWRX11bYEblDGBABDx3rOBpH3Dz6P97pvXmwdHURwDXRg==" saltValue="DNfPBYkUUYo6WTD9yWlMwA==" spinCount="100000" sheet="1" formatCells="0" formatColumns="0" formatRows="0" insertHyperlinks="0" sort="0" autoFilter="0" pivotTables="0"/>
  <autoFilter ref="C5:C206" xr:uid="{00000000-0009-0000-0000-000013000000}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I78"/>
  <sheetViews>
    <sheetView showGridLines="0" topLeftCell="A7" workbookViewId="0">
      <selection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6.25" x14ac:dyDescent="0.4">
      <c r="A2" s="61"/>
      <c r="B2" s="581" t="str">
        <f>PR</f>
        <v>NAMA PERUSAHAAN ANDA</v>
      </c>
      <c r="C2" s="506"/>
      <c r="D2" s="506"/>
      <c r="E2" s="506"/>
      <c r="F2" s="506"/>
      <c r="G2" s="506"/>
      <c r="H2" s="61"/>
      <c r="I2" s="61"/>
    </row>
    <row r="3" spans="1:9" ht="18.75" customHeight="1" x14ac:dyDescent="0.35">
      <c r="A3" s="61"/>
      <c r="B3" s="507" t="s">
        <v>103</v>
      </c>
      <c r="C3" s="507"/>
      <c r="D3" s="507"/>
      <c r="E3" s="507"/>
      <c r="F3" s="507"/>
      <c r="G3" s="507"/>
      <c r="H3" s="61"/>
      <c r="I3" s="61"/>
    </row>
    <row r="4" spans="1:9" ht="18.75" customHeight="1" x14ac:dyDescent="0.25">
      <c r="A4" s="61"/>
      <c r="B4" s="590" t="str">
        <f>TG_2&amp;" "&amp;BL_2&amp;" "&amp;TH_2</f>
        <v>31 Desember 2022</v>
      </c>
      <c r="C4" s="591"/>
      <c r="D4" s="591"/>
      <c r="E4" s="591"/>
      <c r="F4" s="591"/>
      <c r="G4" s="591"/>
      <c r="H4" s="61"/>
      <c r="I4" s="61"/>
    </row>
    <row r="5" spans="1:9" ht="22.5" customHeight="1" x14ac:dyDescent="0.25">
      <c r="A5" s="61"/>
      <c r="B5" s="261" t="s">
        <v>10</v>
      </c>
      <c r="C5" s="146"/>
      <c r="D5" s="146"/>
      <c r="E5" s="146"/>
      <c r="F5" s="146"/>
      <c r="G5" s="262" t="s">
        <v>6</v>
      </c>
      <c r="H5" s="61"/>
      <c r="I5" s="61"/>
    </row>
    <row r="6" spans="1:9" ht="18.75" customHeight="1" x14ac:dyDescent="0.2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3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2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25">
      <c r="A9" s="61"/>
      <c r="B9" s="263" t="s">
        <v>107</v>
      </c>
      <c r="C9" s="264" t="s">
        <v>2</v>
      </c>
      <c r="D9" s="264" t="s">
        <v>3</v>
      </c>
      <c r="E9" s="264" t="s">
        <v>108</v>
      </c>
      <c r="F9" s="264" t="s">
        <v>109</v>
      </c>
      <c r="G9" s="265"/>
      <c r="H9" s="61"/>
      <c r="I9" s="61"/>
    </row>
    <row r="10" spans="1:9" ht="30" customHeight="1" x14ac:dyDescent="0.25">
      <c r="A10" s="61"/>
      <c r="B10" s="37" t="s">
        <v>110</v>
      </c>
      <c r="C10" s="38"/>
      <c r="D10" s="38"/>
      <c r="E10" s="592"/>
      <c r="F10" s="592"/>
      <c r="G10" s="39"/>
      <c r="H10" s="61"/>
      <c r="I10" s="61"/>
    </row>
    <row r="11" spans="1:9" ht="18.75" customHeight="1" x14ac:dyDescent="0.2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2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2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2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2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2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2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2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2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2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2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2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2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2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2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2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2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2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2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2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2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2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2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2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2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2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2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2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2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2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2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2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2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2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2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2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2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2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2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2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2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2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2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2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2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2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2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2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2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2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25">
      <c r="A61" s="61"/>
      <c r="B61" s="266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25">
      <c r="A62" s="61"/>
      <c r="B62" s="267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25">
      <c r="A63" s="61"/>
      <c r="B63" s="267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25">
      <c r="A64" s="61"/>
      <c r="B64" s="268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25">
      <c r="A65" s="61"/>
      <c r="B65" s="287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25">
      <c r="A66" s="61"/>
      <c r="B66" s="287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25">
      <c r="A67" s="61"/>
      <c r="B67" s="287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25">
      <c r="A68" s="61"/>
      <c r="B68" s="287"/>
      <c r="C68" s="61"/>
      <c r="D68" s="61"/>
      <c r="E68" s="61"/>
      <c r="F68" s="61"/>
      <c r="G68" s="61"/>
      <c r="H68" s="61"/>
      <c r="I68" s="61"/>
    </row>
    <row r="69" spans="1:9" ht="15" customHeight="1" x14ac:dyDescent="0.25">
      <c r="A69" s="61"/>
      <c r="B69" s="294" t="s">
        <v>148</v>
      </c>
      <c r="C69" s="293"/>
      <c r="D69" s="293"/>
      <c r="E69" s="293"/>
      <c r="F69" s="293"/>
      <c r="G69" s="293"/>
      <c r="H69" s="61"/>
      <c r="I69" s="61"/>
    </row>
    <row r="70" spans="1:9" ht="15" customHeight="1" x14ac:dyDescent="0.25">
      <c r="A70" s="61"/>
      <c r="B70" s="287" t="s">
        <v>149</v>
      </c>
      <c r="C70" s="293"/>
      <c r="D70" s="293"/>
      <c r="E70" s="293"/>
      <c r="F70" s="293"/>
      <c r="G70" s="293"/>
      <c r="H70" s="61"/>
      <c r="I70" s="61"/>
    </row>
    <row r="71" spans="1:9" ht="15" customHeight="1" x14ac:dyDescent="0.25">
      <c r="A71" s="61"/>
      <c r="B71" s="287" t="s">
        <v>150</v>
      </c>
      <c r="C71" s="293"/>
      <c r="D71" s="293"/>
      <c r="E71" s="293"/>
      <c r="F71" s="293"/>
      <c r="G71" s="293"/>
      <c r="H71" s="61"/>
      <c r="I71" s="61"/>
    </row>
    <row r="72" spans="1:9" ht="15" customHeight="1" x14ac:dyDescent="0.25">
      <c r="A72" s="61"/>
      <c r="B72" s="287" t="s">
        <v>151</v>
      </c>
      <c r="C72" s="293"/>
      <c r="D72" s="293"/>
      <c r="E72" s="293"/>
      <c r="F72" s="293"/>
      <c r="G72" s="293"/>
      <c r="H72" s="61"/>
      <c r="I72" s="61"/>
    </row>
    <row r="73" spans="1:9" ht="15" customHeight="1" x14ac:dyDescent="0.25">
      <c r="A73" s="61"/>
      <c r="B73" s="287" t="s">
        <v>152</v>
      </c>
      <c r="C73" s="293"/>
      <c r="D73" s="293"/>
      <c r="E73" s="293"/>
      <c r="F73" s="293"/>
      <c r="G73" s="293"/>
      <c r="H73" s="61"/>
      <c r="I73" s="61"/>
    </row>
    <row r="74" spans="1:9" ht="18.75" customHeight="1" x14ac:dyDescent="0.25">
      <c r="A74" s="61"/>
      <c r="B74" s="61"/>
      <c r="C74" s="293"/>
      <c r="D74" s="293"/>
      <c r="E74" s="293"/>
      <c r="F74" s="293"/>
      <c r="G74" s="293"/>
      <c r="H74" s="61"/>
      <c r="I74" s="61"/>
    </row>
    <row r="75" spans="1:9" ht="18.75" customHeight="1" x14ac:dyDescent="0.25">
      <c r="A75" s="61"/>
      <c r="B75" s="61"/>
      <c r="C75" s="293"/>
      <c r="D75" s="293"/>
      <c r="E75" s="293"/>
      <c r="F75" s="293"/>
      <c r="G75" s="293"/>
      <c r="H75" s="61"/>
      <c r="I75" s="61"/>
    </row>
    <row r="76" spans="1:9" ht="18.75" customHeight="1" x14ac:dyDescent="0.25">
      <c r="A76" s="61"/>
      <c r="B76" s="61"/>
      <c r="C76" s="293"/>
      <c r="D76" s="293"/>
      <c r="E76" s="293"/>
      <c r="F76" s="293"/>
      <c r="G76" s="293"/>
      <c r="H76" s="61"/>
      <c r="I76" s="61"/>
    </row>
    <row r="77" spans="1:9" ht="18.75" customHeight="1" x14ac:dyDescent="0.25">
      <c r="A77" s="61"/>
      <c r="B77" s="286"/>
      <c r="C77" s="286"/>
      <c r="D77" s="286"/>
      <c r="E77" s="286"/>
      <c r="F77" s="286"/>
      <c r="G77" s="286"/>
      <c r="H77" s="61"/>
      <c r="I77" s="61"/>
    </row>
    <row r="78" spans="1:9" ht="18.75" customHeight="1" x14ac:dyDescent="0.2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7" activePane="bottomLeft" state="frozen"/>
      <selection activeCell="B2" sqref="B2:H2"/>
      <selection pane="bottomLeft" activeCell="D12" sqref="D12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4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08" t="str">
        <f>TG&amp;" "&amp;BL&amp;" "&amp;TH</f>
        <v>1 Januari 2022</v>
      </c>
      <c r="C4" s="509"/>
      <c r="D4" s="509"/>
      <c r="E4" s="509"/>
      <c r="F4" s="509"/>
      <c r="G4" s="509"/>
      <c r="H4" s="509"/>
      <c r="I4" s="61"/>
      <c r="J4" s="61"/>
    </row>
    <row r="5" spans="1:10" ht="22.5" customHeight="1" x14ac:dyDescent="0.25">
      <c r="A5" s="61"/>
      <c r="B5" s="208" t="s">
        <v>7</v>
      </c>
      <c r="C5" s="510" t="s">
        <v>0</v>
      </c>
      <c r="D5" s="209" t="s">
        <v>43</v>
      </c>
      <c r="E5" s="210" t="s">
        <v>43</v>
      </c>
      <c r="F5" s="61"/>
      <c r="G5" s="504" t="str">
        <f>IF(G207=H207,"SALDO AWAL",("SALDO AWAL SELISIH "&amp;G207-H207))</f>
        <v>SALDO AWAL</v>
      </c>
      <c r="H5" s="505"/>
      <c r="I5" s="205"/>
      <c r="J5" s="206"/>
    </row>
    <row r="6" spans="1:10" ht="22.5" customHeight="1" x14ac:dyDescent="0.25">
      <c r="A6" s="61"/>
      <c r="B6" s="211" t="s">
        <v>8</v>
      </c>
      <c r="C6" s="511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2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2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2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2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2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2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2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2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2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2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2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2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2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2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2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2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2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2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2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2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2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25">
      <c r="A28" s="61"/>
      <c r="B28" s="13">
        <v>215</v>
      </c>
      <c r="C28" s="12" t="s">
        <v>571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25">
      <c r="A29" s="61"/>
      <c r="B29" s="13">
        <v>220</v>
      </c>
      <c r="C29" s="12" t="s">
        <v>366</v>
      </c>
      <c r="D29" s="11" t="s">
        <v>47</v>
      </c>
      <c r="E29" s="11" t="s">
        <v>204</v>
      </c>
      <c r="F29" s="4"/>
      <c r="G29" s="12"/>
      <c r="H29" s="5"/>
      <c r="I29" s="61"/>
      <c r="J29" s="61"/>
    </row>
    <row r="30" spans="1:10" ht="18.75" customHeight="1" x14ac:dyDescent="0.25">
      <c r="A30" s="61"/>
      <c r="B30" s="13"/>
      <c r="C30" s="12"/>
      <c r="D30" s="11"/>
      <c r="E30" s="11"/>
      <c r="F30" s="4"/>
      <c r="G30" s="12"/>
      <c r="H30" s="5"/>
      <c r="I30" s="61"/>
      <c r="J30" s="61"/>
    </row>
    <row r="31" spans="1:10" ht="18.75" customHeight="1" x14ac:dyDescent="0.25">
      <c r="A31" s="61"/>
      <c r="B31" s="13">
        <v>300</v>
      </c>
      <c r="C31" s="12" t="s">
        <v>210</v>
      </c>
      <c r="D31" s="11" t="s">
        <v>266</v>
      </c>
      <c r="E31" s="11" t="s">
        <v>266</v>
      </c>
      <c r="F31" s="4"/>
      <c r="G31" s="12"/>
      <c r="H31" s="5"/>
      <c r="I31" s="61"/>
      <c r="J31" s="61"/>
    </row>
    <row r="32" spans="1:10" ht="18.75" customHeight="1" x14ac:dyDescent="0.25">
      <c r="A32" s="61"/>
      <c r="B32" s="13">
        <v>310</v>
      </c>
      <c r="C32" s="12" t="s">
        <v>367</v>
      </c>
      <c r="D32" s="11" t="s">
        <v>47</v>
      </c>
      <c r="E32" s="11" t="s">
        <v>204</v>
      </c>
      <c r="F32" s="4"/>
      <c r="G32" s="12"/>
      <c r="H32" s="5">
        <v>750000000</v>
      </c>
      <c r="I32" s="61"/>
      <c r="J32" s="61"/>
    </row>
    <row r="33" spans="1:10" ht="18.75" customHeight="1" x14ac:dyDescent="0.25">
      <c r="A33" s="61"/>
      <c r="B33" s="13">
        <v>320</v>
      </c>
      <c r="C33" s="12" t="s">
        <v>212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25">
      <c r="A34" s="61"/>
      <c r="B34" s="13">
        <v>330</v>
      </c>
      <c r="C34" s="12" t="s">
        <v>211</v>
      </c>
      <c r="D34" s="11" t="s">
        <v>47</v>
      </c>
      <c r="E34" s="11" t="s">
        <v>204</v>
      </c>
      <c r="F34" s="4"/>
      <c r="G34" s="12"/>
      <c r="H34" s="5"/>
      <c r="I34" s="61"/>
      <c r="J34" s="61"/>
    </row>
    <row r="35" spans="1:10" ht="18.75" customHeight="1" x14ac:dyDescent="0.25">
      <c r="A35" s="61"/>
      <c r="B35" s="13"/>
      <c r="C35" s="12"/>
      <c r="D35" s="11"/>
      <c r="E35" s="11"/>
      <c r="F35" s="4"/>
      <c r="G35" s="12"/>
      <c r="H35" s="5"/>
      <c r="I35" s="61"/>
      <c r="J35" s="61"/>
    </row>
    <row r="36" spans="1:10" ht="18.75" customHeight="1" x14ac:dyDescent="0.25">
      <c r="A36" s="61"/>
      <c r="B36" s="13">
        <v>400</v>
      </c>
      <c r="C36" s="12" t="s">
        <v>213</v>
      </c>
      <c r="D36" s="11" t="s">
        <v>266</v>
      </c>
      <c r="E36" s="11" t="s">
        <v>266</v>
      </c>
      <c r="F36" s="4"/>
      <c r="G36" s="12"/>
      <c r="H36" s="5"/>
      <c r="I36" s="61"/>
      <c r="J36" s="61"/>
    </row>
    <row r="37" spans="1:10" ht="18.75" customHeight="1" x14ac:dyDescent="0.25">
      <c r="A37" s="61"/>
      <c r="B37" s="13">
        <v>410</v>
      </c>
      <c r="C37" s="12" t="s">
        <v>368</v>
      </c>
      <c r="D37" s="11" t="s">
        <v>47</v>
      </c>
      <c r="E37" s="11" t="s">
        <v>214</v>
      </c>
      <c r="F37" s="4"/>
      <c r="G37" s="12"/>
      <c r="H37" s="5"/>
      <c r="I37" s="61"/>
      <c r="J37" s="61"/>
    </row>
    <row r="38" spans="1:10" ht="18.75" customHeight="1" x14ac:dyDescent="0.25">
      <c r="A38" s="61"/>
      <c r="B38" s="13"/>
      <c r="C38" s="12"/>
      <c r="D38" s="11"/>
      <c r="E38" s="11"/>
      <c r="F38" s="4"/>
      <c r="G38" s="12"/>
      <c r="H38" s="5"/>
      <c r="I38" s="61"/>
      <c r="J38" s="61"/>
    </row>
    <row r="39" spans="1:10" ht="18.75" customHeight="1" x14ac:dyDescent="0.25">
      <c r="A39" s="61"/>
      <c r="B39" s="13">
        <v>500</v>
      </c>
      <c r="C39" s="12" t="s">
        <v>369</v>
      </c>
      <c r="D39" s="11" t="s">
        <v>266</v>
      </c>
      <c r="E39" s="11" t="s">
        <v>266</v>
      </c>
      <c r="F39" s="4"/>
      <c r="G39" s="12"/>
      <c r="H39" s="5"/>
      <c r="I39" s="61"/>
      <c r="J39" s="61"/>
    </row>
    <row r="40" spans="1:10" ht="18.75" customHeight="1" x14ac:dyDescent="0.25">
      <c r="A40" s="61"/>
      <c r="B40" s="13">
        <v>510</v>
      </c>
      <c r="C40" s="12" t="s">
        <v>370</v>
      </c>
      <c r="D40" s="11" t="s">
        <v>46</v>
      </c>
      <c r="E40" s="11" t="s">
        <v>214</v>
      </c>
      <c r="F40" s="4"/>
      <c r="G40" s="12"/>
      <c r="H40" s="5"/>
      <c r="I40" s="61"/>
      <c r="J40" s="61"/>
    </row>
    <row r="41" spans="1:10" ht="18.75" customHeight="1" x14ac:dyDescent="0.25">
      <c r="A41" s="61"/>
      <c r="B41" s="13"/>
      <c r="C41" s="12"/>
      <c r="D41" s="11"/>
      <c r="E41" s="11"/>
      <c r="F41" s="4"/>
      <c r="G41" s="12"/>
      <c r="H41" s="5"/>
      <c r="I41" s="61"/>
      <c r="J41" s="61"/>
    </row>
    <row r="42" spans="1:10" ht="18.75" customHeight="1" x14ac:dyDescent="0.25">
      <c r="A42" s="61"/>
      <c r="B42" s="13">
        <v>600</v>
      </c>
      <c r="C42" s="12" t="s">
        <v>371</v>
      </c>
      <c r="D42" s="11" t="s">
        <v>266</v>
      </c>
      <c r="E42" s="11" t="s">
        <v>266</v>
      </c>
      <c r="F42" s="4"/>
      <c r="G42" s="12"/>
      <c r="H42" s="5"/>
      <c r="I42" s="61"/>
      <c r="J42" s="61"/>
    </row>
    <row r="43" spans="1:10" ht="18.75" customHeight="1" x14ac:dyDescent="0.25">
      <c r="A43" s="61"/>
      <c r="B43" s="13">
        <v>698</v>
      </c>
      <c r="C43" s="12" t="s">
        <v>372</v>
      </c>
      <c r="D43" s="11" t="s">
        <v>46</v>
      </c>
      <c r="E43" s="11" t="s">
        <v>214</v>
      </c>
      <c r="F43" s="4"/>
      <c r="G43" s="12"/>
      <c r="H43" s="5"/>
      <c r="I43" s="61"/>
      <c r="J43" s="61"/>
    </row>
    <row r="44" spans="1:10" ht="18.75" customHeight="1" x14ac:dyDescent="0.25">
      <c r="A44" s="61"/>
      <c r="B44" s="13">
        <v>699</v>
      </c>
      <c r="C44" s="12" t="s">
        <v>373</v>
      </c>
      <c r="D44" s="11" t="s">
        <v>46</v>
      </c>
      <c r="E44" s="11" t="s">
        <v>214</v>
      </c>
      <c r="F44" s="4"/>
      <c r="G44" s="12"/>
      <c r="H44" s="5"/>
      <c r="I44" s="61"/>
      <c r="J44" s="61"/>
    </row>
    <row r="45" spans="1:10" ht="18.75" customHeight="1" x14ac:dyDescent="0.25">
      <c r="A45" s="61"/>
      <c r="B45" s="13"/>
      <c r="C45" s="12"/>
      <c r="D45" s="11"/>
      <c r="E45" s="11"/>
      <c r="F45" s="4"/>
      <c r="G45" s="12"/>
      <c r="H45" s="5"/>
      <c r="I45" s="61"/>
      <c r="J45" s="61"/>
    </row>
    <row r="46" spans="1:10" ht="18.75" customHeight="1" x14ac:dyDescent="0.25">
      <c r="A46" s="61"/>
      <c r="B46" s="13">
        <v>700</v>
      </c>
      <c r="C46" s="12" t="s">
        <v>374</v>
      </c>
      <c r="D46" s="11" t="s">
        <v>266</v>
      </c>
      <c r="E46" s="11" t="s">
        <v>266</v>
      </c>
      <c r="F46" s="4"/>
      <c r="G46" s="12"/>
      <c r="H46" s="5"/>
      <c r="I46" s="61"/>
      <c r="J46" s="61"/>
    </row>
    <row r="47" spans="1:10" ht="18.75" customHeight="1" x14ac:dyDescent="0.25">
      <c r="A47" s="61"/>
      <c r="B47" s="13">
        <v>710</v>
      </c>
      <c r="C47" s="12" t="s">
        <v>375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25">
      <c r="A48" s="61"/>
      <c r="B48" s="13">
        <v>711</v>
      </c>
      <c r="C48" s="12" t="s">
        <v>376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25">
      <c r="A49" s="61"/>
      <c r="B49" s="13">
        <v>712</v>
      </c>
      <c r="C49" s="12" t="s">
        <v>377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25">
      <c r="A50" s="61"/>
      <c r="B50" s="13">
        <v>720</v>
      </c>
      <c r="C50" s="12" t="s">
        <v>378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25">
      <c r="A51" s="61"/>
      <c r="B51" s="13">
        <v>725</v>
      </c>
      <c r="C51" s="12" t="s">
        <v>379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25">
      <c r="A52" s="61"/>
      <c r="B52" s="13">
        <v>730</v>
      </c>
      <c r="C52" s="12" t="s">
        <v>380</v>
      </c>
      <c r="D52" s="11" t="s">
        <v>46</v>
      </c>
      <c r="E52" s="11" t="s">
        <v>214</v>
      </c>
      <c r="F52" s="4"/>
      <c r="G52" s="12"/>
      <c r="H52" s="5"/>
      <c r="I52" s="272"/>
      <c r="J52" s="61"/>
    </row>
    <row r="53" spans="1:10" ht="18.75" customHeight="1" x14ac:dyDescent="0.25">
      <c r="A53" s="61"/>
      <c r="B53" s="13">
        <v>740</v>
      </c>
      <c r="C53" s="12" t="s">
        <v>381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25">
      <c r="A54" s="61"/>
      <c r="B54" s="13">
        <v>750</v>
      </c>
      <c r="C54" s="12" t="s">
        <v>382</v>
      </c>
      <c r="D54" s="11" t="s">
        <v>46</v>
      </c>
      <c r="E54" s="11" t="s">
        <v>214</v>
      </c>
      <c r="F54" s="4"/>
      <c r="G54" s="12"/>
      <c r="H54" s="5"/>
      <c r="I54" s="61"/>
      <c r="J54" s="61"/>
    </row>
    <row r="55" spans="1:10" ht="18.75" customHeight="1" x14ac:dyDescent="0.25">
      <c r="A55" s="61"/>
      <c r="B55" s="13">
        <v>790</v>
      </c>
      <c r="C55" s="12" t="s">
        <v>383</v>
      </c>
      <c r="D55" s="11" t="s">
        <v>46</v>
      </c>
      <c r="E55" s="11" t="s">
        <v>214</v>
      </c>
      <c r="F55" s="4"/>
      <c r="G55" s="12"/>
      <c r="H55" s="5"/>
      <c r="I55" s="61"/>
      <c r="J55" s="61"/>
    </row>
    <row r="56" spans="1:10" ht="18.75" customHeight="1" x14ac:dyDescent="0.25">
      <c r="A56" s="61"/>
      <c r="B56" s="13"/>
      <c r="C56" s="12"/>
      <c r="D56" s="11"/>
      <c r="E56" s="11"/>
      <c r="F56" s="4"/>
      <c r="G56" s="12"/>
      <c r="H56" s="5"/>
      <c r="I56" s="61"/>
      <c r="J56" s="61"/>
    </row>
    <row r="57" spans="1:10" ht="18.75" customHeight="1" x14ac:dyDescent="0.25">
      <c r="A57" s="61"/>
      <c r="B57" s="13">
        <v>900</v>
      </c>
      <c r="C57" s="12" t="s">
        <v>384</v>
      </c>
      <c r="D57" s="11" t="s">
        <v>266</v>
      </c>
      <c r="E57" s="11" t="s">
        <v>266</v>
      </c>
      <c r="F57" s="4"/>
      <c r="G57" s="12"/>
      <c r="H57" s="5"/>
      <c r="I57" s="61"/>
      <c r="J57" s="61"/>
    </row>
    <row r="58" spans="1:10" ht="18.75" customHeight="1" x14ac:dyDescent="0.25">
      <c r="A58" s="61"/>
      <c r="B58" s="13">
        <v>910</v>
      </c>
      <c r="C58" s="12" t="s">
        <v>385</v>
      </c>
      <c r="D58" s="11" t="s">
        <v>46</v>
      </c>
      <c r="E58" s="11" t="s">
        <v>214</v>
      </c>
      <c r="F58" s="4"/>
      <c r="G58" s="12"/>
      <c r="H58" s="5"/>
      <c r="I58" s="61"/>
      <c r="J58" s="61"/>
    </row>
    <row r="59" spans="1:10" ht="18.75" customHeight="1" x14ac:dyDescent="0.25">
      <c r="A59" s="61"/>
      <c r="B59" s="13">
        <v>920</v>
      </c>
      <c r="C59" s="12" t="s">
        <v>386</v>
      </c>
      <c r="D59" s="11" t="s">
        <v>47</v>
      </c>
      <c r="E59" s="11" t="s">
        <v>214</v>
      </c>
      <c r="F59" s="4"/>
      <c r="G59" s="12"/>
      <c r="H59" s="5"/>
      <c r="I59" s="61"/>
      <c r="J59" s="61"/>
    </row>
    <row r="60" spans="1:10" ht="18.75" customHeight="1" x14ac:dyDescent="0.2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2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2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2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2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2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2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2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2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2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2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2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2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2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2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2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2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2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2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2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2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2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2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2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2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2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2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2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2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2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2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2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2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2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2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2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2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2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2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2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2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2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2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2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2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2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2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2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2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2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2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2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2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2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2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2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2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2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2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2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2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2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2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2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2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2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2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2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2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2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2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2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2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2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2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2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2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2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2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2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2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2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2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2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2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2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2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2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2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2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2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2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2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2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2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2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2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2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2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2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2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2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2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2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2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2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2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2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2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2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2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2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2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2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2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2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2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2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2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2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2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2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2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2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2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2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2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2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2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2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2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2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2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2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2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2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2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2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2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2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2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2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2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2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2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2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3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25">
      <c r="A207" s="61"/>
      <c r="B207" s="501" t="s">
        <v>6</v>
      </c>
      <c r="C207" s="502"/>
      <c r="D207" s="502"/>
      <c r="E207" s="503"/>
      <c r="F207" s="61"/>
      <c r="G207" s="204">
        <f>SUM(G7:G206)</f>
        <v>790500500</v>
      </c>
      <c r="H207" s="298">
        <f>SUM(H7:H206)</f>
        <v>790500500</v>
      </c>
      <c r="I207" s="61"/>
      <c r="J207" s="61"/>
    </row>
    <row r="208" spans="1:10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9md5xnLdw0Bcix3Aw0urnbpTXNVCpPaYtgwgqn9ba3buLj+LVr1MoZ0LCSKxVxOkfjC4XgzBs3koxG5+205FkA==" saltValue="pnhEUMSCMfjahiRoE1tOqQ==" spinCount="100000" sheet="1" formatCells="0" formatColumns="0" formatRows="0" insertHyperlinks="0" sort="0" autoFilter="0" pivotTables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17"/>
  <sheetViews>
    <sheetView showGridLines="0" workbookViewId="0">
      <selection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7.85546875" customWidth="1"/>
    <col min="3" max="4" width="40" customWidth="1"/>
    <col min="5" max="5" width="15.7109375" customWidth="1"/>
    <col min="6" max="7" width="28.5703125" customWidth="1"/>
    <col min="8" max="21" width="0" hidden="1" customWidth="1"/>
    <col min="22" max="16384" width="9.140625" hidden="1"/>
  </cols>
  <sheetData>
    <row r="1" spans="1:7" ht="3.75" customHeight="1" x14ac:dyDescent="0.25">
      <c r="A1" s="61"/>
      <c r="B1" s="275"/>
      <c r="C1" s="275"/>
      <c r="D1" s="275"/>
      <c r="E1" s="275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194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2022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2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2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2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2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2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2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2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2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2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2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2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2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2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2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2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2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2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2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2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2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2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2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2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2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2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2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2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2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2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2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2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2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2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2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2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2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2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2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2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2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2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2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2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2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2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2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2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2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2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2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2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2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2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2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2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2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2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2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2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2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2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2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2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2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2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2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2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2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2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2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2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2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2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2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2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2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2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2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2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2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2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2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2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2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2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2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2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2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2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2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2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2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2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2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2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2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2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2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2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2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2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2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2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2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2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2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2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2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2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2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2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2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2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2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2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2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5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5"/>
      <c r="F208" s="61"/>
      <c r="G208" s="61"/>
    </row>
    <row r="209" spans="1:7" ht="22.5" customHeight="1" x14ac:dyDescent="0.35">
      <c r="A209" s="61"/>
      <c r="B209" s="277"/>
      <c r="C209" s="277"/>
      <c r="D209" s="277"/>
      <c r="E209" s="275"/>
      <c r="F209" s="61"/>
      <c r="G209" s="61"/>
    </row>
    <row r="210" spans="1:7" ht="15" x14ac:dyDescent="0.25">
      <c r="A210" s="61"/>
      <c r="B210" s="61"/>
      <c r="C210" s="61"/>
      <c r="D210" s="61"/>
      <c r="E210" s="61"/>
      <c r="F210" s="61"/>
      <c r="G210" s="61"/>
    </row>
    <row r="211" spans="1:7" ht="15" x14ac:dyDescent="0.25">
      <c r="A211" s="61"/>
      <c r="B211" s="61"/>
      <c r="C211" s="61"/>
      <c r="D211" s="61"/>
      <c r="E211" s="61"/>
      <c r="F211" s="61"/>
      <c r="G211" s="61"/>
    </row>
    <row r="212" spans="1:7" ht="15" x14ac:dyDescent="0.25">
      <c r="A212" s="61"/>
      <c r="B212" s="61"/>
      <c r="C212" s="61"/>
      <c r="D212" s="61"/>
      <c r="E212" s="61"/>
      <c r="F212" s="61"/>
      <c r="G212" s="61"/>
    </row>
    <row r="213" spans="1:7" ht="15" hidden="1" x14ac:dyDescent="0.25"/>
    <row r="214" spans="1:7" ht="15" hidden="1" x14ac:dyDescent="0.25"/>
    <row r="215" spans="1:7" ht="15" hidden="1" x14ac:dyDescent="0.25"/>
    <row r="216" spans="1:7" ht="15" hidden="1" x14ac:dyDescent="0.25"/>
    <row r="217" spans="1:7" ht="15" hidden="1" x14ac:dyDescent="0.25"/>
    <row r="218" spans="1:7" ht="15" hidden="1" x14ac:dyDescent="0.25"/>
    <row r="219" spans="1:7" ht="15" hidden="1" x14ac:dyDescent="0.25"/>
    <row r="220" spans="1:7" ht="15" hidden="1" x14ac:dyDescent="0.25"/>
    <row r="221" spans="1:7" ht="15" hidden="1" x14ac:dyDescent="0.25"/>
    <row r="222" spans="1:7" ht="15" hidden="1" x14ac:dyDescent="0.25"/>
    <row r="223" spans="1:7" ht="15" hidden="1" x14ac:dyDescent="0.25"/>
    <row r="224" spans="1:7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  <row r="426" ht="15" hidden="1" x14ac:dyDescent="0.25"/>
    <row r="427" ht="15" hidden="1" x14ac:dyDescent="0.25"/>
    <row r="428" ht="15" hidden="1" x14ac:dyDescent="0.25"/>
    <row r="429" ht="15" hidden="1" x14ac:dyDescent="0.25"/>
    <row r="430" ht="15" hidden="1" x14ac:dyDescent="0.25"/>
    <row r="431" ht="15" hidden="1" x14ac:dyDescent="0.25"/>
    <row r="432" ht="15" hidden="1" x14ac:dyDescent="0.25"/>
    <row r="433" ht="15" hidden="1" x14ac:dyDescent="0.25"/>
    <row r="434" ht="15" hidden="1" x14ac:dyDescent="0.25"/>
    <row r="435" ht="15" hidden="1" x14ac:dyDescent="0.25"/>
    <row r="436" ht="15" hidden="1" x14ac:dyDescent="0.25"/>
    <row r="437" ht="15" hidden="1" x14ac:dyDescent="0.25"/>
    <row r="438" ht="15" hidden="1" x14ac:dyDescent="0.25"/>
    <row r="439" ht="15" hidden="1" x14ac:dyDescent="0.25"/>
    <row r="440" ht="15" hidden="1" x14ac:dyDescent="0.25"/>
    <row r="441" ht="15" hidden="1" x14ac:dyDescent="0.25"/>
    <row r="442" ht="15" hidden="1" x14ac:dyDescent="0.25"/>
    <row r="443" ht="15" hidden="1" x14ac:dyDescent="0.25"/>
    <row r="444" ht="15" hidden="1" x14ac:dyDescent="0.25"/>
    <row r="445" ht="15" hidden="1" x14ac:dyDescent="0.25"/>
    <row r="446" ht="15" hidden="1" x14ac:dyDescent="0.25"/>
    <row r="447" ht="15" hidden="1" x14ac:dyDescent="0.25"/>
    <row r="448" ht="15" hidden="1" x14ac:dyDescent="0.25"/>
    <row r="449" ht="15" hidden="1" x14ac:dyDescent="0.25"/>
    <row r="450" ht="15" hidden="1" x14ac:dyDescent="0.25"/>
    <row r="451" ht="15" hidden="1" x14ac:dyDescent="0.25"/>
    <row r="452" ht="15" hidden="1" x14ac:dyDescent="0.25"/>
    <row r="453" ht="15" hidden="1" x14ac:dyDescent="0.25"/>
    <row r="454" ht="15" hidden="1" x14ac:dyDescent="0.25"/>
    <row r="455" ht="15" hidden="1" x14ac:dyDescent="0.25"/>
    <row r="456" ht="15" hidden="1" x14ac:dyDescent="0.25"/>
    <row r="457" ht="15" hidden="1" x14ac:dyDescent="0.25"/>
    <row r="458" ht="15" hidden="1" x14ac:dyDescent="0.25"/>
    <row r="459" ht="15" hidden="1" x14ac:dyDescent="0.25"/>
    <row r="460" ht="15" hidden="1" x14ac:dyDescent="0.25"/>
    <row r="461" ht="15" hidden="1" x14ac:dyDescent="0.25"/>
    <row r="462" ht="15" hidden="1" x14ac:dyDescent="0.25"/>
    <row r="463" ht="15" hidden="1" x14ac:dyDescent="0.25"/>
    <row r="464" ht="15" hidden="1" x14ac:dyDescent="0.25"/>
    <row r="465" ht="15" hidden="1" x14ac:dyDescent="0.25"/>
    <row r="466" ht="15" hidden="1" x14ac:dyDescent="0.25"/>
    <row r="467" ht="15" hidden="1" x14ac:dyDescent="0.25"/>
    <row r="468" ht="15" hidden="1" x14ac:dyDescent="0.25"/>
    <row r="469" ht="15" hidden="1" x14ac:dyDescent="0.25"/>
    <row r="470" ht="15" hidden="1" x14ac:dyDescent="0.25"/>
    <row r="471" ht="15" hidden="1" x14ac:dyDescent="0.25"/>
    <row r="472" ht="15" hidden="1" x14ac:dyDescent="0.25"/>
    <row r="473" ht="15" hidden="1" x14ac:dyDescent="0.25"/>
    <row r="474" ht="15" hidden="1" x14ac:dyDescent="0.25"/>
    <row r="475" ht="15" hidden="1" x14ac:dyDescent="0.25"/>
    <row r="476" ht="15" hidden="1" x14ac:dyDescent="0.25"/>
    <row r="477" ht="15" hidden="1" x14ac:dyDescent="0.25"/>
    <row r="478" ht="15" hidden="1" x14ac:dyDescent="0.25"/>
    <row r="479" ht="15" hidden="1" x14ac:dyDescent="0.25"/>
    <row r="480" ht="15" hidden="1" x14ac:dyDescent="0.25"/>
    <row r="481" ht="15" hidden="1" x14ac:dyDescent="0.25"/>
    <row r="482" ht="15" hidden="1" x14ac:dyDescent="0.25"/>
    <row r="483" ht="15" hidden="1" x14ac:dyDescent="0.25"/>
    <row r="484" ht="15" hidden="1" x14ac:dyDescent="0.25"/>
    <row r="485" ht="15" hidden="1" x14ac:dyDescent="0.25"/>
    <row r="486" ht="15" hidden="1" x14ac:dyDescent="0.25"/>
    <row r="487" ht="15" hidden="1" x14ac:dyDescent="0.25"/>
    <row r="488" ht="15" hidden="1" x14ac:dyDescent="0.25"/>
    <row r="489" ht="15" hidden="1" x14ac:dyDescent="0.25"/>
    <row r="490" ht="15" hidden="1" x14ac:dyDescent="0.25"/>
    <row r="491" ht="15" hidden="1" x14ac:dyDescent="0.25"/>
    <row r="492" ht="15" hidden="1" x14ac:dyDescent="0.25"/>
    <row r="493" ht="15" hidden="1" x14ac:dyDescent="0.25"/>
    <row r="494" ht="15" hidden="1" x14ac:dyDescent="0.25"/>
    <row r="495" ht="15" hidden="1" x14ac:dyDescent="0.25"/>
    <row r="496" ht="15" hidden="1" x14ac:dyDescent="0.25"/>
    <row r="497" ht="15" hidden="1" x14ac:dyDescent="0.25"/>
    <row r="498" ht="15" hidden="1" x14ac:dyDescent="0.25"/>
    <row r="499" ht="15" hidden="1" x14ac:dyDescent="0.25"/>
    <row r="500" ht="15" hidden="1" x14ac:dyDescent="0.25"/>
    <row r="501" ht="15" hidden="1" x14ac:dyDescent="0.25"/>
    <row r="502" ht="15" hidden="1" x14ac:dyDescent="0.25"/>
    <row r="503" ht="15" hidden="1" x14ac:dyDescent="0.25"/>
    <row r="504" ht="15" hidden="1" x14ac:dyDescent="0.25"/>
    <row r="505" ht="15" hidden="1" x14ac:dyDescent="0.25"/>
    <row r="506" ht="15" hidden="1" x14ac:dyDescent="0.25"/>
    <row r="507" ht="15" hidden="1" x14ac:dyDescent="0.25"/>
    <row r="508" ht="15" hidden="1" x14ac:dyDescent="0.25"/>
    <row r="509" ht="15" hidden="1" x14ac:dyDescent="0.25"/>
    <row r="510" ht="15" hidden="1" x14ac:dyDescent="0.25"/>
    <row r="511" ht="15" hidden="1" x14ac:dyDescent="0.25"/>
    <row r="512" ht="15" hidden="1" x14ac:dyDescent="0.25"/>
    <row r="513" ht="15" hidden="1" x14ac:dyDescent="0.25"/>
    <row r="514" ht="15" hidden="1" x14ac:dyDescent="0.25"/>
    <row r="515" ht="15" hidden="1" x14ac:dyDescent="0.25"/>
    <row r="516" ht="15" hidden="1" x14ac:dyDescent="0.25"/>
    <row r="517" ht="15" hidden="1" x14ac:dyDescent="0.25"/>
    <row r="518" ht="15" hidden="1" x14ac:dyDescent="0.25"/>
    <row r="519" ht="15" hidden="1" x14ac:dyDescent="0.25"/>
    <row r="520" ht="15" hidden="1" x14ac:dyDescent="0.25"/>
    <row r="521" ht="15" hidden="1" x14ac:dyDescent="0.25"/>
    <row r="522" ht="15" hidden="1" x14ac:dyDescent="0.25"/>
    <row r="523" ht="15" hidden="1" x14ac:dyDescent="0.25"/>
    <row r="524" ht="15" hidden="1" x14ac:dyDescent="0.25"/>
    <row r="525" ht="15" hidden="1" x14ac:dyDescent="0.25"/>
    <row r="526" ht="15" hidden="1" x14ac:dyDescent="0.25"/>
    <row r="527" ht="15" hidden="1" x14ac:dyDescent="0.25"/>
    <row r="528" ht="15" hidden="1" x14ac:dyDescent="0.25"/>
    <row r="529" ht="15" hidden="1" x14ac:dyDescent="0.25"/>
    <row r="530" ht="15" hidden="1" x14ac:dyDescent="0.25"/>
    <row r="531" ht="15" hidden="1" x14ac:dyDescent="0.25"/>
    <row r="532" ht="15" hidden="1" x14ac:dyDescent="0.25"/>
    <row r="533" ht="15" hidden="1" x14ac:dyDescent="0.25"/>
    <row r="534" ht="15" hidden="1" x14ac:dyDescent="0.25"/>
    <row r="535" ht="15" hidden="1" x14ac:dyDescent="0.25"/>
    <row r="536" ht="15" hidden="1" x14ac:dyDescent="0.25"/>
    <row r="537" ht="15" hidden="1" x14ac:dyDescent="0.25"/>
    <row r="538" ht="15" hidden="1" x14ac:dyDescent="0.25"/>
    <row r="539" ht="15" hidden="1" x14ac:dyDescent="0.25"/>
    <row r="540" ht="15" hidden="1" x14ac:dyDescent="0.25"/>
    <row r="541" ht="15" hidden="1" x14ac:dyDescent="0.25"/>
    <row r="542" ht="15" hidden="1" x14ac:dyDescent="0.25"/>
    <row r="543" ht="15" hidden="1" x14ac:dyDescent="0.25"/>
    <row r="544" ht="15" hidden="1" x14ac:dyDescent="0.25"/>
    <row r="545" ht="15" hidden="1" x14ac:dyDescent="0.25"/>
    <row r="546" ht="15" hidden="1" x14ac:dyDescent="0.25"/>
    <row r="547" ht="15" hidden="1" x14ac:dyDescent="0.25"/>
    <row r="548" ht="15" hidden="1" x14ac:dyDescent="0.25"/>
    <row r="549" ht="15" hidden="1" x14ac:dyDescent="0.25"/>
    <row r="550" ht="15" hidden="1" x14ac:dyDescent="0.25"/>
    <row r="551" ht="15" hidden="1" x14ac:dyDescent="0.25"/>
    <row r="552" ht="15" hidden="1" x14ac:dyDescent="0.25"/>
    <row r="553" ht="15" hidden="1" x14ac:dyDescent="0.25"/>
    <row r="554" ht="15" hidden="1" x14ac:dyDescent="0.25"/>
    <row r="555" ht="15" hidden="1" x14ac:dyDescent="0.25"/>
    <row r="556" ht="15" hidden="1" x14ac:dyDescent="0.25"/>
    <row r="557" ht="15" hidden="1" x14ac:dyDescent="0.25"/>
    <row r="558" ht="15" hidden="1" x14ac:dyDescent="0.25"/>
    <row r="559" ht="15" hidden="1" x14ac:dyDescent="0.25"/>
    <row r="560" ht="15" hidden="1" x14ac:dyDescent="0.25"/>
    <row r="561" ht="15" hidden="1" x14ac:dyDescent="0.25"/>
    <row r="562" ht="15" hidden="1" x14ac:dyDescent="0.25"/>
    <row r="563" ht="15" hidden="1" x14ac:dyDescent="0.25"/>
    <row r="564" ht="15" hidden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  <row r="592" ht="15" hidden="1" x14ac:dyDescent="0.25"/>
    <row r="593" ht="15" hidden="1" x14ac:dyDescent="0.25"/>
    <row r="594" ht="15" hidden="1" x14ac:dyDescent="0.25"/>
    <row r="595" ht="15" hidden="1" x14ac:dyDescent="0.25"/>
    <row r="596" ht="15" hidden="1" x14ac:dyDescent="0.25"/>
    <row r="597" ht="15" hidden="1" x14ac:dyDescent="0.25"/>
    <row r="598" ht="15" hidden="1" x14ac:dyDescent="0.25"/>
    <row r="599" ht="15" hidden="1" x14ac:dyDescent="0.25"/>
    <row r="600" ht="15" hidden="1" x14ac:dyDescent="0.25"/>
    <row r="601" ht="15" hidden="1" x14ac:dyDescent="0.25"/>
    <row r="602" ht="15" hidden="1" x14ac:dyDescent="0.25"/>
    <row r="603" ht="15" hidden="1" x14ac:dyDescent="0.25"/>
    <row r="604" ht="15" hidden="1" x14ac:dyDescent="0.25"/>
    <row r="605" ht="15" hidden="1" x14ac:dyDescent="0.25"/>
    <row r="606" ht="15" hidden="1" x14ac:dyDescent="0.25"/>
    <row r="607" ht="15" hidden="1" x14ac:dyDescent="0.25"/>
    <row r="608" ht="15" hidden="1" x14ac:dyDescent="0.25"/>
    <row r="609" ht="15" hidden="1" x14ac:dyDescent="0.25"/>
    <row r="610" ht="15" hidden="1" x14ac:dyDescent="0.25"/>
    <row r="611" ht="15" hidden="1" x14ac:dyDescent="0.25"/>
    <row r="612" ht="15" hidden="1" x14ac:dyDescent="0.25"/>
    <row r="613" ht="15" hidden="1" x14ac:dyDescent="0.25"/>
    <row r="614" ht="15" hidden="1" x14ac:dyDescent="0.25"/>
    <row r="615" ht="15" hidden="1" x14ac:dyDescent="0.25"/>
    <row r="616" ht="15" hidden="1" x14ac:dyDescent="0.25"/>
    <row r="617" ht="15" hidden="1" x14ac:dyDescent="0.25"/>
    <row r="618" ht="15" hidden="1" x14ac:dyDescent="0.25"/>
    <row r="619" ht="15" hidden="1" x14ac:dyDescent="0.25"/>
    <row r="620" ht="15" hidden="1" x14ac:dyDescent="0.25"/>
    <row r="621" ht="15" hidden="1" x14ac:dyDescent="0.25"/>
    <row r="622" ht="15" hidden="1" x14ac:dyDescent="0.25"/>
    <row r="623" ht="15" hidden="1" x14ac:dyDescent="0.25"/>
    <row r="624" ht="15" hidden="1" x14ac:dyDescent="0.25"/>
    <row r="625" ht="15" hidden="1" x14ac:dyDescent="0.25"/>
    <row r="626" ht="15" hidden="1" x14ac:dyDescent="0.25"/>
    <row r="627" ht="15" hidden="1" x14ac:dyDescent="0.25"/>
    <row r="628" ht="15" hidden="1" x14ac:dyDescent="0.25"/>
    <row r="629" ht="15" hidden="1" x14ac:dyDescent="0.25"/>
    <row r="630" ht="15" hidden="1" x14ac:dyDescent="0.25"/>
    <row r="631" ht="15" hidden="1" x14ac:dyDescent="0.25"/>
    <row r="632" ht="15" hidden="1" x14ac:dyDescent="0.25"/>
    <row r="633" ht="15" hidden="1" x14ac:dyDescent="0.25"/>
    <row r="634" ht="15" hidden="1" x14ac:dyDescent="0.25"/>
    <row r="635" ht="15" hidden="1" x14ac:dyDescent="0.25"/>
    <row r="636" ht="15" hidden="1" x14ac:dyDescent="0.25"/>
    <row r="637" ht="15" hidden="1" x14ac:dyDescent="0.25"/>
    <row r="638" ht="15" hidden="1" x14ac:dyDescent="0.25"/>
    <row r="639" ht="15" hidden="1" x14ac:dyDescent="0.25"/>
    <row r="640" ht="15" hidden="1" x14ac:dyDescent="0.25"/>
    <row r="641" ht="15" hidden="1" x14ac:dyDescent="0.25"/>
    <row r="642" ht="15" hidden="1" x14ac:dyDescent="0.25"/>
    <row r="643" ht="15" hidden="1" x14ac:dyDescent="0.25"/>
    <row r="644" ht="15" hidden="1" x14ac:dyDescent="0.25"/>
    <row r="645" ht="15" hidden="1" x14ac:dyDescent="0.25"/>
    <row r="646" ht="15" hidden="1" x14ac:dyDescent="0.25"/>
    <row r="647" ht="15" hidden="1" x14ac:dyDescent="0.25"/>
    <row r="648" ht="15" hidden="1" x14ac:dyDescent="0.25"/>
    <row r="649" ht="15" hidden="1" x14ac:dyDescent="0.25"/>
    <row r="650" ht="15" hidden="1" x14ac:dyDescent="0.25"/>
    <row r="651" ht="15" hidden="1" x14ac:dyDescent="0.25"/>
    <row r="652" ht="15" hidden="1" x14ac:dyDescent="0.25"/>
    <row r="653" ht="15" hidden="1" x14ac:dyDescent="0.25"/>
    <row r="654" ht="15" hidden="1" x14ac:dyDescent="0.25"/>
    <row r="655" ht="15" hidden="1" x14ac:dyDescent="0.25"/>
    <row r="656" ht="15" hidden="1" x14ac:dyDescent="0.25"/>
    <row r="657" ht="15" hidden="1" x14ac:dyDescent="0.25"/>
    <row r="658" ht="15" hidden="1" x14ac:dyDescent="0.25"/>
    <row r="659" ht="15" hidden="1" x14ac:dyDescent="0.25"/>
    <row r="660" ht="15" hidden="1" x14ac:dyDescent="0.25"/>
    <row r="661" ht="15" hidden="1" x14ac:dyDescent="0.25"/>
    <row r="662" ht="15" hidden="1" x14ac:dyDescent="0.25"/>
    <row r="663" ht="15" hidden="1" x14ac:dyDescent="0.25"/>
    <row r="664" ht="15" hidden="1" x14ac:dyDescent="0.25"/>
    <row r="665" ht="15" hidden="1" x14ac:dyDescent="0.25"/>
    <row r="666" ht="15" hidden="1" x14ac:dyDescent="0.25"/>
    <row r="667" ht="15" hidden="1" x14ac:dyDescent="0.25"/>
    <row r="668" ht="15" hidden="1" x14ac:dyDescent="0.25"/>
    <row r="669" ht="15" hidden="1" x14ac:dyDescent="0.25"/>
    <row r="670" ht="15" hidden="1" x14ac:dyDescent="0.25"/>
    <row r="671" ht="15" hidden="1" x14ac:dyDescent="0.25"/>
    <row r="672" ht="15" hidden="1" x14ac:dyDescent="0.25"/>
    <row r="673" ht="15" hidden="1" x14ac:dyDescent="0.25"/>
    <row r="674" ht="15" hidden="1" x14ac:dyDescent="0.25"/>
    <row r="675" ht="15" hidden="1" x14ac:dyDescent="0.25"/>
    <row r="676" ht="15" hidden="1" x14ac:dyDescent="0.25"/>
    <row r="677" ht="15" hidden="1" x14ac:dyDescent="0.25"/>
    <row r="678" ht="15" hidden="1" x14ac:dyDescent="0.25"/>
    <row r="679" ht="15" hidden="1" x14ac:dyDescent="0.25"/>
    <row r="680" ht="15" hidden="1" x14ac:dyDescent="0.25"/>
    <row r="681" ht="15" hidden="1" x14ac:dyDescent="0.25"/>
    <row r="682" ht="15" hidden="1" x14ac:dyDescent="0.25"/>
    <row r="683" ht="15" hidden="1" x14ac:dyDescent="0.25"/>
    <row r="684" ht="15" hidden="1" x14ac:dyDescent="0.25"/>
    <row r="685" ht="15" hidden="1" x14ac:dyDescent="0.25"/>
    <row r="686" ht="15" hidden="1" x14ac:dyDescent="0.25"/>
    <row r="687" ht="15" hidden="1" x14ac:dyDescent="0.25"/>
    <row r="688" ht="15" hidden="1" x14ac:dyDescent="0.25"/>
    <row r="689" ht="15" hidden="1" x14ac:dyDescent="0.25"/>
    <row r="690" ht="15" hidden="1" x14ac:dyDescent="0.25"/>
    <row r="691" ht="15" hidden="1" x14ac:dyDescent="0.25"/>
    <row r="692" ht="15" hidden="1" x14ac:dyDescent="0.25"/>
    <row r="693" ht="15" hidden="1" x14ac:dyDescent="0.25"/>
    <row r="694" ht="15" hidden="1" x14ac:dyDescent="0.25"/>
    <row r="695" ht="15" hidden="1" x14ac:dyDescent="0.25"/>
    <row r="696" ht="15" hidden="1" x14ac:dyDescent="0.25"/>
    <row r="697" ht="15" hidden="1" x14ac:dyDescent="0.25"/>
    <row r="698" ht="15" hidden="1" x14ac:dyDescent="0.25"/>
    <row r="699" ht="15" hidden="1" x14ac:dyDescent="0.25"/>
    <row r="700" ht="15" hidden="1" x14ac:dyDescent="0.25"/>
    <row r="701" ht="15" hidden="1" x14ac:dyDescent="0.25"/>
    <row r="702" ht="15" hidden="1" x14ac:dyDescent="0.25"/>
    <row r="703" ht="15" hidden="1" x14ac:dyDescent="0.25"/>
    <row r="704" ht="15" hidden="1" x14ac:dyDescent="0.25"/>
    <row r="705" ht="15" hidden="1" x14ac:dyDescent="0.25"/>
    <row r="706" ht="15" hidden="1" x14ac:dyDescent="0.25"/>
    <row r="707" ht="15" hidden="1" x14ac:dyDescent="0.25"/>
    <row r="708" ht="15" hidden="1" x14ac:dyDescent="0.25"/>
    <row r="709" ht="15" hidden="1" x14ac:dyDescent="0.25"/>
    <row r="710" ht="15" hidden="1" x14ac:dyDescent="0.25"/>
    <row r="711" ht="15" hidden="1" x14ac:dyDescent="0.25"/>
    <row r="712" ht="15" hidden="1" x14ac:dyDescent="0.25"/>
    <row r="713" ht="15" hidden="1" x14ac:dyDescent="0.25"/>
    <row r="714" ht="15" hidden="1" x14ac:dyDescent="0.25"/>
    <row r="715" ht="15" hidden="1" x14ac:dyDescent="0.25"/>
    <row r="716" ht="15" hidden="1" x14ac:dyDescent="0.25"/>
    <row r="717" ht="15" hidden="1" x14ac:dyDescent="0.25"/>
    <row r="718" ht="15" hidden="1" x14ac:dyDescent="0.25"/>
    <row r="719" ht="15" hidden="1" x14ac:dyDescent="0.25"/>
    <row r="720" ht="15" hidden="1" x14ac:dyDescent="0.25"/>
    <row r="721" ht="15" hidden="1" x14ac:dyDescent="0.25"/>
    <row r="722" ht="15" hidden="1" x14ac:dyDescent="0.25"/>
    <row r="723" ht="15" hidden="1" x14ac:dyDescent="0.25"/>
    <row r="724" ht="15" hidden="1" x14ac:dyDescent="0.25"/>
    <row r="725" ht="15" hidden="1" x14ac:dyDescent="0.25"/>
    <row r="726" ht="15" hidden="1" x14ac:dyDescent="0.25"/>
    <row r="727" ht="15" hidden="1" x14ac:dyDescent="0.25"/>
    <row r="728" ht="15" hidden="1" x14ac:dyDescent="0.25"/>
    <row r="729" ht="15" hidden="1" x14ac:dyDescent="0.25"/>
    <row r="730" ht="15" hidden="1" x14ac:dyDescent="0.25"/>
    <row r="731" ht="15" hidden="1" x14ac:dyDescent="0.25"/>
    <row r="732" ht="15" hidden="1" x14ac:dyDescent="0.25"/>
    <row r="733" ht="15" hidden="1" x14ac:dyDescent="0.25"/>
    <row r="734" ht="15" hidden="1" x14ac:dyDescent="0.25"/>
    <row r="735" ht="15" hidden="1" x14ac:dyDescent="0.25"/>
    <row r="736" ht="15" hidden="1" x14ac:dyDescent="0.25"/>
    <row r="737" ht="15" hidden="1" x14ac:dyDescent="0.25"/>
    <row r="738" ht="15" hidden="1" x14ac:dyDescent="0.25"/>
    <row r="739" ht="15" hidden="1" x14ac:dyDescent="0.25"/>
    <row r="740" ht="15" hidden="1" x14ac:dyDescent="0.25"/>
    <row r="741" ht="15" hidden="1" x14ac:dyDescent="0.25"/>
    <row r="742" ht="15" hidden="1" x14ac:dyDescent="0.25"/>
    <row r="743" ht="15" hidden="1" x14ac:dyDescent="0.25"/>
    <row r="744" ht="15" hidden="1" x14ac:dyDescent="0.25"/>
    <row r="745" ht="15" hidden="1" x14ac:dyDescent="0.25"/>
    <row r="746" ht="15" hidden="1" x14ac:dyDescent="0.25"/>
    <row r="747" ht="15" hidden="1" x14ac:dyDescent="0.25"/>
    <row r="748" ht="15" hidden="1" x14ac:dyDescent="0.25"/>
    <row r="749" ht="15" hidden="1" x14ac:dyDescent="0.25"/>
    <row r="750" ht="15" hidden="1" x14ac:dyDescent="0.25"/>
    <row r="751" ht="15" hidden="1" x14ac:dyDescent="0.25"/>
    <row r="752" ht="15" hidden="1" x14ac:dyDescent="0.25"/>
    <row r="753" ht="15" hidden="1" x14ac:dyDescent="0.25"/>
    <row r="754" ht="15" hidden="1" x14ac:dyDescent="0.25"/>
    <row r="755" ht="15" hidden="1" x14ac:dyDescent="0.25"/>
    <row r="756" ht="15" hidden="1" x14ac:dyDescent="0.25"/>
    <row r="757" ht="15" hidden="1" x14ac:dyDescent="0.25"/>
    <row r="758" ht="15" hidden="1" x14ac:dyDescent="0.25"/>
    <row r="759" ht="15" hidden="1" x14ac:dyDescent="0.25"/>
    <row r="760" ht="15" hidden="1" x14ac:dyDescent="0.25"/>
    <row r="761" ht="15" hidden="1" x14ac:dyDescent="0.25"/>
    <row r="762" ht="15" hidden="1" x14ac:dyDescent="0.25"/>
    <row r="763" ht="15" hidden="1" x14ac:dyDescent="0.25"/>
    <row r="764" ht="15" hidden="1" x14ac:dyDescent="0.25"/>
    <row r="765" ht="15" hidden="1" x14ac:dyDescent="0.25"/>
    <row r="766" ht="15" hidden="1" x14ac:dyDescent="0.25"/>
    <row r="767" ht="15" hidden="1" x14ac:dyDescent="0.25"/>
    <row r="768" ht="15" hidden="1" x14ac:dyDescent="0.25"/>
    <row r="769" ht="15" hidden="1" x14ac:dyDescent="0.25"/>
    <row r="770" ht="15" hidden="1" x14ac:dyDescent="0.25"/>
    <row r="771" ht="15" hidden="1" x14ac:dyDescent="0.25"/>
    <row r="772" ht="15" hidden="1" x14ac:dyDescent="0.25"/>
    <row r="773" ht="15" hidden="1" x14ac:dyDescent="0.25"/>
    <row r="774" ht="15" hidden="1" x14ac:dyDescent="0.25"/>
    <row r="775" ht="15" hidden="1" x14ac:dyDescent="0.25"/>
    <row r="776" ht="15" hidden="1" x14ac:dyDescent="0.25"/>
    <row r="777" ht="15" hidden="1" x14ac:dyDescent="0.25"/>
    <row r="778" ht="15" hidden="1" x14ac:dyDescent="0.25"/>
    <row r="779" ht="15" hidden="1" x14ac:dyDescent="0.25"/>
    <row r="780" ht="15" hidden="1" x14ac:dyDescent="0.25"/>
    <row r="781" ht="15" hidden="1" x14ac:dyDescent="0.25"/>
    <row r="782" ht="15" hidden="1" x14ac:dyDescent="0.25"/>
    <row r="783" ht="15" hidden="1" x14ac:dyDescent="0.25"/>
    <row r="784" ht="15" hidden="1" x14ac:dyDescent="0.25"/>
    <row r="785" ht="15" hidden="1" x14ac:dyDescent="0.25"/>
    <row r="786" ht="15" hidden="1" x14ac:dyDescent="0.25"/>
    <row r="787" ht="15" hidden="1" x14ac:dyDescent="0.25"/>
    <row r="788" ht="15" hidden="1" x14ac:dyDescent="0.25"/>
    <row r="789" ht="15" hidden="1" x14ac:dyDescent="0.25"/>
    <row r="790" ht="15" hidden="1" x14ac:dyDescent="0.25"/>
    <row r="791" ht="15" hidden="1" x14ac:dyDescent="0.25"/>
    <row r="792" ht="15" hidden="1" x14ac:dyDescent="0.25"/>
    <row r="793" ht="15" hidden="1" x14ac:dyDescent="0.25"/>
    <row r="794" ht="15" hidden="1" x14ac:dyDescent="0.25"/>
    <row r="795" ht="15" hidden="1" x14ac:dyDescent="0.25"/>
    <row r="796" ht="15" hidden="1" x14ac:dyDescent="0.25"/>
    <row r="797" ht="15" hidden="1" x14ac:dyDescent="0.25"/>
    <row r="798" ht="15" hidden="1" x14ac:dyDescent="0.25"/>
    <row r="799" ht="15" hidden="1" x14ac:dyDescent="0.25"/>
    <row r="800" ht="15" hidden="1" x14ac:dyDescent="0.25"/>
    <row r="801" ht="15" hidden="1" x14ac:dyDescent="0.25"/>
    <row r="802" ht="15" hidden="1" x14ac:dyDescent="0.25"/>
    <row r="803" ht="15" hidden="1" x14ac:dyDescent="0.25"/>
    <row r="804" ht="15" hidden="1" x14ac:dyDescent="0.25"/>
    <row r="805" ht="15" hidden="1" x14ac:dyDescent="0.25"/>
    <row r="806" ht="15" hidden="1" x14ac:dyDescent="0.25"/>
    <row r="807" ht="15" hidden="1" x14ac:dyDescent="0.25"/>
    <row r="808" ht="15" hidden="1" x14ac:dyDescent="0.25"/>
    <row r="809" ht="15" hidden="1" x14ac:dyDescent="0.25"/>
    <row r="810" ht="15" hidden="1" x14ac:dyDescent="0.25"/>
    <row r="811" ht="15" hidden="1" x14ac:dyDescent="0.25"/>
    <row r="812" ht="15" hidden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</sheetData>
  <sheetProtection algorithmName="SHA-512" hashValue="DTlwy3rU9TM/UZ7zdyjXLNJGWbOmct6DXbXWiMN5AcZ2lYOdBTfuesVznq5hFocEj4bmx/6NcUd93Y/ZJnUYtw==" saltValue="QFON9k93wMwcLkSbInMQbg==" spinCount="100000" sheet="1" formatCells="0" formatColumns="0" formatRows="0" insertHyperlinks="0" sort="0" autoFilter="0" pivotTables="0"/>
  <autoFilter ref="C5:C209" xr:uid="{00000000-0009-0000-0000-000003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417"/>
  <sheetViews>
    <sheetView showGridLines="0" topLeftCell="A209" workbookViewId="0">
      <selection activeCell="C212" sqref="C212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274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61"/>
      <c r="B1" s="275"/>
      <c r="C1" s="275"/>
      <c r="D1" s="275"/>
      <c r="E1" s="279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166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2022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2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2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2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2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2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2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2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2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2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2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2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2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2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2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2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2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2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2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2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2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2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2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2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2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2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2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2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2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2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2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2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2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2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2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2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2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2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2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2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2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2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2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2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2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2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2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2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2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2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2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2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2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2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2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2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2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2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2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2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2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2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2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2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2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2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2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2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2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2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2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2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2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2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2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2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2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2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2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2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2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2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2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2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2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2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2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2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2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2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2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2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2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2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2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2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2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2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2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2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2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2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2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2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2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2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2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2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2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2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2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2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2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2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2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2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2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6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6"/>
      <c r="F208" s="61"/>
      <c r="G208" s="61"/>
    </row>
    <row r="209" spans="1:7" ht="22.5" customHeight="1" x14ac:dyDescent="0.35">
      <c r="A209" s="61"/>
      <c r="B209" s="277"/>
      <c r="C209" s="277"/>
      <c r="D209" s="275"/>
      <c r="E209" s="276"/>
      <c r="F209" s="61"/>
      <c r="G209" s="61"/>
    </row>
    <row r="210" spans="1:7" ht="22.5" customHeight="1" x14ac:dyDescent="0.25">
      <c r="A210" s="61"/>
      <c r="B210" s="275"/>
      <c r="C210" s="278"/>
      <c r="D210" s="275"/>
      <c r="E210" s="276"/>
      <c r="F210" s="61"/>
      <c r="G210" s="61"/>
    </row>
    <row r="211" spans="1:7" ht="30" customHeight="1" x14ac:dyDescent="0.2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2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2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2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2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2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2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2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2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2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2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2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2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2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2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2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2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2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2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2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2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2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2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2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2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2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2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2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2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2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2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2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2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2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2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2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2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2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2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2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2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2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2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2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2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2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2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2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2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2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2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2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2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2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2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2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2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2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2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2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2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2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2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2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2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2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2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2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2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2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2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2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2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2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2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2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2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2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2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2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2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2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2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2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2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2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2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2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2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2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2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2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2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2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2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2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2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2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2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2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2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2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2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2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2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2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2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2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2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2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2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2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2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2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2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2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2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2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2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2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2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2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2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2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2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2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2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2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2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2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2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2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2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2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2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2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2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2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2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2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2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2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2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2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2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2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2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2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2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2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2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2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2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2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2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2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2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2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2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2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2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2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2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2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2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2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2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2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2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2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2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2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2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2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2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2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2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2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2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2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2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2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2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2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2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2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2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2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2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2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2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2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2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2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2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2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2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2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2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2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3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2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25">
      <c r="A413" s="61"/>
      <c r="B413" s="61"/>
      <c r="C413" s="61"/>
      <c r="D413" s="61"/>
      <c r="E413" s="273"/>
      <c r="F413" s="61"/>
      <c r="G413" s="61"/>
    </row>
    <row r="414" spans="1:7" x14ac:dyDescent="0.25">
      <c r="A414" s="61"/>
      <c r="B414" s="61"/>
      <c r="C414" s="61"/>
      <c r="D414" s="61"/>
      <c r="E414" s="273"/>
      <c r="F414" s="61"/>
      <c r="G414" s="61"/>
    </row>
    <row r="415" spans="1:7" x14ac:dyDescent="0.25">
      <c r="A415" s="61"/>
      <c r="B415" s="61"/>
      <c r="C415" s="61"/>
      <c r="D415" s="61"/>
      <c r="E415" s="273"/>
      <c r="F415" s="61"/>
      <c r="G415" s="61"/>
    </row>
    <row r="416" spans="1:7" x14ac:dyDescent="0.25">
      <c r="A416" s="61"/>
      <c r="B416" s="61"/>
      <c r="C416" s="61"/>
      <c r="D416" s="61"/>
      <c r="E416" s="273"/>
      <c r="F416" s="61"/>
      <c r="G416" s="61"/>
    </row>
    <row r="417" spans="1:7" x14ac:dyDescent="0.25">
      <c r="A417" s="61"/>
      <c r="B417" s="61"/>
      <c r="C417" s="61"/>
      <c r="D417" s="61"/>
      <c r="E417" s="273"/>
      <c r="F417" s="61"/>
      <c r="G417" s="61"/>
    </row>
  </sheetData>
  <sheetProtection algorithmName="SHA-512" hashValue="547EGmhbqm8lxSn12MevtYRcqWhPkjx851UF3TZv4Sw7p1eXZWoVNokQP6dT90nQkhO6npDwVrlhxi5xzmUxLA==" saltValue="5CAvatPTNWChSFgkaqHM2Q==" spinCount="100000" sheet="1" formatCells="0" formatColumns="0" formatRows="0" insertHyperlinks="0" sort="0" autoFilter="0" pivotTables="0"/>
  <autoFilter ref="C5:C412" xr:uid="{00000000-0009-0000-0000-000004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B6" sqref="B6"/>
    </sheetView>
  </sheetViews>
  <sheetFormatPr defaultColWidth="0" defaultRowHeight="15" zeroHeight="1" x14ac:dyDescent="0.25"/>
  <cols>
    <col min="1" max="1" width="1.42578125" customWidth="1"/>
    <col min="2" max="2" width="5.7109375" style="283" customWidth="1"/>
    <col min="3" max="4" width="7.85546875" style="283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280" customFormat="1" ht="3.75" customHeight="1" x14ac:dyDescent="0.25">
      <c r="B1" s="282"/>
      <c r="C1" s="282"/>
      <c r="D1" s="282"/>
    </row>
    <row r="2" spans="1:25" ht="22.5" customHeight="1" x14ac:dyDescent="0.4">
      <c r="A2" s="61"/>
      <c r="B2" s="307" t="str">
        <f>PR</f>
        <v>NAMA PERUSAHAAN ANDA</v>
      </c>
      <c r="C2" s="308"/>
      <c r="D2" s="308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35">
      <c r="A3" s="61"/>
      <c r="B3" s="309" t="s">
        <v>66</v>
      </c>
      <c r="C3" s="310"/>
      <c r="D3" s="310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25">
      <c r="A4" s="61"/>
      <c r="B4" s="535">
        <f>$U$6</f>
        <v>43858</v>
      </c>
      <c r="C4" s="535"/>
      <c r="D4" s="535"/>
      <c r="E4" s="311"/>
      <c r="F4" s="312"/>
      <c r="G4" s="312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1" customFormat="1" ht="18.75" customHeight="1" x14ac:dyDescent="0.25">
      <c r="A5" s="313"/>
      <c r="B5" s="218"/>
      <c r="C5" s="519" t="s">
        <v>100</v>
      </c>
      <c r="D5" s="521"/>
      <c r="E5" s="219"/>
      <c r="F5" s="220"/>
      <c r="G5" s="221"/>
      <c r="H5" s="519" t="s">
        <v>96</v>
      </c>
      <c r="I5" s="520"/>
      <c r="J5" s="521"/>
      <c r="K5" s="516" t="s">
        <v>97</v>
      </c>
      <c r="L5" s="209"/>
      <c r="M5" s="516" t="s">
        <v>99</v>
      </c>
      <c r="N5" s="519" t="s">
        <v>90</v>
      </c>
      <c r="O5" s="520"/>
      <c r="P5" s="521"/>
      <c r="Q5" s="529" t="s">
        <v>94</v>
      </c>
      <c r="R5" s="530"/>
      <c r="S5" s="531" t="s">
        <v>101</v>
      </c>
      <c r="T5" s="532"/>
      <c r="U5" s="529" t="s">
        <v>95</v>
      </c>
      <c r="V5" s="530"/>
      <c r="W5" s="525" t="s">
        <v>84</v>
      </c>
      <c r="X5" s="313"/>
      <c r="Y5" s="313"/>
    </row>
    <row r="6" spans="1:25" s="281" customFormat="1" ht="18.75" customHeight="1" x14ac:dyDescent="0.25">
      <c r="A6" s="313"/>
      <c r="B6" s="222" t="s">
        <v>11</v>
      </c>
      <c r="C6" s="522"/>
      <c r="D6" s="524"/>
      <c r="E6" s="223" t="s">
        <v>10</v>
      </c>
      <c r="F6" s="536" t="s">
        <v>87</v>
      </c>
      <c r="G6" s="537"/>
      <c r="H6" s="522"/>
      <c r="I6" s="523"/>
      <c r="J6" s="524"/>
      <c r="K6" s="517"/>
      <c r="L6" s="223" t="s">
        <v>98</v>
      </c>
      <c r="M6" s="517"/>
      <c r="N6" s="522"/>
      <c r="O6" s="523"/>
      <c r="P6" s="524"/>
      <c r="Q6" s="527">
        <v>43827</v>
      </c>
      <c r="R6" s="528"/>
      <c r="S6" s="533"/>
      <c r="T6" s="534"/>
      <c r="U6" s="527">
        <v>43858</v>
      </c>
      <c r="V6" s="528"/>
      <c r="W6" s="526"/>
      <c r="X6" s="313"/>
      <c r="Y6" s="313"/>
    </row>
    <row r="7" spans="1:25" s="281" customFormat="1" ht="18.75" customHeight="1" x14ac:dyDescent="0.25">
      <c r="A7" s="313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18"/>
      <c r="L7" s="225"/>
      <c r="M7" s="518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43858</v>
      </c>
      <c r="X7" s="313"/>
      <c r="Y7" s="313"/>
    </row>
    <row r="8" spans="1:25" ht="18.75" customHeight="1" x14ac:dyDescent="0.2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43159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10</v>
      </c>
      <c r="L8" s="12">
        <v>45000000</v>
      </c>
      <c r="M8" s="81">
        <f t="shared" ref="M8:M39" si="1">IF(BULAN=PR,IF(J8="","",J8-L8),RIGHT)</f>
        <v>304500000</v>
      </c>
      <c r="N8" s="314">
        <f t="shared" ref="N8" si="2">IF(K8="","",1/K8)</f>
        <v>0.1</v>
      </c>
      <c r="O8" s="81">
        <f t="shared" ref="O8" si="3">IF(N8="","",M8*N8)</f>
        <v>30450000</v>
      </c>
      <c r="P8" s="81">
        <f t="shared" ref="P8" si="4">IF(N8="","",O8/12)</f>
        <v>2537500</v>
      </c>
      <c r="Q8" s="315">
        <f t="shared" ref="Q8:Q39" ca="1" si="5">IF(TODAY()&gt;EXP,"0",IF(G8="","",IF(G8&gt;$Q$6,0,(DATEDIF(G8,$Q$6,"M")))))</f>
        <v>22</v>
      </c>
      <c r="R8" s="82">
        <f t="shared" ref="R8:R39" ca="1" si="6">IF(TODAY()&gt;EXP,"0",IF(AND(P8&lt;&gt;"",Q8&lt;&gt;""),IF(P8*Q8&gt;M8,M8,P8*Q8),""))</f>
        <v>55825000</v>
      </c>
      <c r="S8" s="81">
        <f t="shared" ref="S8" ca="1" si="7">IF(AND(U8&lt;&gt;"",Q8&lt;&gt;""),U8-Q8,"")</f>
        <v>1</v>
      </c>
      <c r="T8" s="81">
        <f t="shared" ref="T8" ca="1" si="8">IF(AND(V8&lt;&gt;"",R8&lt;&gt;""),V8-R8,"")</f>
        <v>2537500</v>
      </c>
      <c r="U8" s="315">
        <f t="shared" ref="U8:U39" ca="1" si="9">IF(TODAY()&gt;EXP,"0",IF(G8="","",IF(G8&gt;$U$6,0,(DATEDIF(G8,$U$6,"M")))))</f>
        <v>23</v>
      </c>
      <c r="V8" s="82">
        <f t="shared" ref="V8:V39" ca="1" si="10">IF(TODAY()&gt;EXP,"0",IF(AND(P8&lt;&gt;"",U8&lt;&gt;""),IF(P8*U8&gt;M8,M8,P8*U8),""))</f>
        <v>58362500</v>
      </c>
      <c r="W8" s="81">
        <f t="shared" ref="W8" ca="1" si="11">IF(AND(M8&lt;&gt;"",V8&lt;&gt;""),M8-V8,M8)</f>
        <v>246137500</v>
      </c>
      <c r="X8" s="61"/>
      <c r="Y8" s="61"/>
    </row>
    <row r="9" spans="1:25" ht="18.75" customHeight="1" x14ac:dyDescent="0.2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43067</v>
      </c>
      <c r="H9" s="25">
        <v>1</v>
      </c>
      <c r="I9" s="12">
        <v>72600500</v>
      </c>
      <c r="J9" s="81">
        <f t="shared" ref="J9:J21" si="12">IF(I9="","",H9*I9)</f>
        <v>72600500</v>
      </c>
      <c r="K9" s="6">
        <v>6</v>
      </c>
      <c r="L9" s="12"/>
      <c r="M9" s="81">
        <f t="shared" si="1"/>
        <v>72600500</v>
      </c>
      <c r="N9" s="314">
        <f t="shared" ref="N9:N72" si="13">IF(K9="","",1/K9)</f>
        <v>0.16666666666666666</v>
      </c>
      <c r="O9" s="81">
        <f t="shared" ref="O9:O72" si="14">IF(N9="","",M9*N9)</f>
        <v>12100083.333333332</v>
      </c>
      <c r="P9" s="81">
        <f t="shared" ref="P9:P72" si="15">IF(N9="","",O9/12)</f>
        <v>1008340.2777777776</v>
      </c>
      <c r="Q9" s="315">
        <f t="shared" ca="1" si="5"/>
        <v>25</v>
      </c>
      <c r="R9" s="82">
        <f t="shared" ca="1" si="6"/>
        <v>25208506.94444444</v>
      </c>
      <c r="S9" s="81">
        <f t="shared" ref="S9:S72" ca="1" si="16">IF(AND(U9&lt;&gt;"",Q9&lt;&gt;""),U9-Q9,"")</f>
        <v>1</v>
      </c>
      <c r="T9" s="81">
        <f t="shared" ref="T9:T72" ca="1" si="17">IF(AND(V9&lt;&gt;"",R9&lt;&gt;""),V9-R9,"")</f>
        <v>1008340.2777777798</v>
      </c>
      <c r="U9" s="315">
        <f t="shared" ca="1" si="9"/>
        <v>26</v>
      </c>
      <c r="V9" s="82">
        <f t="shared" ca="1" si="10"/>
        <v>26216847.22222222</v>
      </c>
      <c r="W9" s="81">
        <f t="shared" ref="W9:W72" ca="1" si="18">IF(AND(M9&lt;&gt;"",V9&lt;&gt;""),M9-V9,M9)</f>
        <v>46383652.777777776</v>
      </c>
      <c r="X9" s="61"/>
      <c r="Y9" s="61"/>
    </row>
    <row r="10" spans="1:25" ht="18.75" customHeight="1" x14ac:dyDescent="0.25">
      <c r="A10" s="61"/>
      <c r="B10" s="6">
        <f t="shared" ref="B10:B73" si="19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43036</v>
      </c>
      <c r="H10" s="25">
        <v>1</v>
      </c>
      <c r="I10" s="12">
        <v>56900000</v>
      </c>
      <c r="J10" s="81">
        <f t="shared" si="12"/>
        <v>56900000</v>
      </c>
      <c r="K10" s="6">
        <v>6</v>
      </c>
      <c r="L10" s="12"/>
      <c r="M10" s="81">
        <f t="shared" si="1"/>
        <v>56900000</v>
      </c>
      <c r="N10" s="314">
        <f t="shared" si="13"/>
        <v>0.16666666666666666</v>
      </c>
      <c r="O10" s="81">
        <f t="shared" si="14"/>
        <v>9483333.3333333321</v>
      </c>
      <c r="P10" s="81">
        <f t="shared" si="15"/>
        <v>790277.77777777764</v>
      </c>
      <c r="Q10" s="315">
        <f t="shared" ca="1" si="5"/>
        <v>26</v>
      </c>
      <c r="R10" s="82">
        <f t="shared" ca="1" si="6"/>
        <v>20547222.22222222</v>
      </c>
      <c r="S10" s="81">
        <f t="shared" ca="1" si="16"/>
        <v>1</v>
      </c>
      <c r="T10" s="81">
        <f t="shared" ca="1" si="17"/>
        <v>790277.77777777612</v>
      </c>
      <c r="U10" s="315">
        <f t="shared" ca="1" si="9"/>
        <v>27</v>
      </c>
      <c r="V10" s="82">
        <f t="shared" ca="1" si="10"/>
        <v>21337499.999999996</v>
      </c>
      <c r="W10" s="81">
        <f t="shared" ca="1" si="18"/>
        <v>35562500</v>
      </c>
      <c r="X10" s="61"/>
      <c r="Y10" s="61"/>
    </row>
    <row r="11" spans="1:25" ht="18.75" customHeight="1" x14ac:dyDescent="0.25">
      <c r="A11" s="61"/>
      <c r="B11" s="6">
        <f t="shared" si="19"/>
        <v>4</v>
      </c>
      <c r="C11" s="6"/>
      <c r="D11" s="6"/>
      <c r="E11" s="23"/>
      <c r="F11" s="24"/>
      <c r="G11" s="173"/>
      <c r="H11" s="25"/>
      <c r="I11" s="12"/>
      <c r="J11" s="81" t="str">
        <f t="shared" si="12"/>
        <v/>
      </c>
      <c r="K11" s="6"/>
      <c r="L11" s="12"/>
      <c r="M11" s="81" t="str">
        <f t="shared" si="1"/>
        <v/>
      </c>
      <c r="N11" s="314" t="str">
        <f t="shared" si="13"/>
        <v/>
      </c>
      <c r="O11" s="81" t="str">
        <f t="shared" si="14"/>
        <v/>
      </c>
      <c r="P11" s="81" t="str">
        <f t="shared" si="15"/>
        <v/>
      </c>
      <c r="Q11" s="315" t="str">
        <f t="shared" ca="1" si="5"/>
        <v/>
      </c>
      <c r="R11" s="82" t="str">
        <f t="shared" ca="1" si="6"/>
        <v/>
      </c>
      <c r="S11" s="81" t="str">
        <f t="shared" ca="1" si="16"/>
        <v/>
      </c>
      <c r="T11" s="81" t="str">
        <f t="shared" ca="1" si="17"/>
        <v/>
      </c>
      <c r="U11" s="315" t="str">
        <f t="shared" ca="1" si="9"/>
        <v/>
      </c>
      <c r="V11" s="82" t="str">
        <f t="shared" ca="1" si="10"/>
        <v/>
      </c>
      <c r="W11" s="81" t="str">
        <f t="shared" ca="1" si="18"/>
        <v/>
      </c>
      <c r="X11" s="61"/>
      <c r="Y11" s="61"/>
    </row>
    <row r="12" spans="1:25" ht="18.75" customHeight="1" x14ac:dyDescent="0.25">
      <c r="A12" s="61"/>
      <c r="B12" s="6">
        <f t="shared" si="19"/>
        <v>5</v>
      </c>
      <c r="C12" s="6"/>
      <c r="D12" s="6"/>
      <c r="E12" s="23"/>
      <c r="F12" s="24"/>
      <c r="G12" s="173"/>
      <c r="H12" s="25"/>
      <c r="I12" s="12"/>
      <c r="J12" s="81" t="str">
        <f t="shared" si="12"/>
        <v/>
      </c>
      <c r="K12" s="51"/>
      <c r="L12" s="26"/>
      <c r="M12" s="81" t="str">
        <f t="shared" si="1"/>
        <v/>
      </c>
      <c r="N12" s="314" t="str">
        <f t="shared" si="13"/>
        <v/>
      </c>
      <c r="O12" s="81" t="str">
        <f t="shared" si="14"/>
        <v/>
      </c>
      <c r="P12" s="81" t="str">
        <f t="shared" si="15"/>
        <v/>
      </c>
      <c r="Q12" s="315" t="str">
        <f t="shared" ca="1" si="5"/>
        <v/>
      </c>
      <c r="R12" s="82" t="str">
        <f t="shared" ca="1" si="6"/>
        <v/>
      </c>
      <c r="S12" s="81" t="str">
        <f t="shared" ca="1" si="16"/>
        <v/>
      </c>
      <c r="T12" s="81" t="str">
        <f t="shared" ca="1" si="17"/>
        <v/>
      </c>
      <c r="U12" s="315" t="str">
        <f t="shared" ca="1" si="9"/>
        <v/>
      </c>
      <c r="V12" s="82" t="str">
        <f t="shared" ca="1" si="10"/>
        <v/>
      </c>
      <c r="W12" s="81" t="str">
        <f t="shared" ca="1" si="18"/>
        <v/>
      </c>
      <c r="X12" s="61"/>
      <c r="Y12" s="61"/>
    </row>
    <row r="13" spans="1:25" ht="18.75" customHeight="1" x14ac:dyDescent="0.25">
      <c r="A13" s="61"/>
      <c r="B13" s="6">
        <f t="shared" si="19"/>
        <v>6</v>
      </c>
      <c r="C13" s="6"/>
      <c r="D13" s="6"/>
      <c r="E13" s="23"/>
      <c r="F13" s="24"/>
      <c r="G13" s="173"/>
      <c r="H13" s="25"/>
      <c r="I13" s="12"/>
      <c r="J13" s="81" t="str">
        <f t="shared" si="12"/>
        <v/>
      </c>
      <c r="K13" s="51"/>
      <c r="L13" s="26"/>
      <c r="M13" s="81" t="str">
        <f t="shared" si="1"/>
        <v/>
      </c>
      <c r="N13" s="314" t="str">
        <f t="shared" si="13"/>
        <v/>
      </c>
      <c r="O13" s="81" t="str">
        <f t="shared" si="14"/>
        <v/>
      </c>
      <c r="P13" s="81" t="str">
        <f t="shared" si="15"/>
        <v/>
      </c>
      <c r="Q13" s="315" t="str">
        <f t="shared" ca="1" si="5"/>
        <v/>
      </c>
      <c r="R13" s="82" t="str">
        <f t="shared" ca="1" si="6"/>
        <v/>
      </c>
      <c r="S13" s="81" t="str">
        <f t="shared" ca="1" si="16"/>
        <v/>
      </c>
      <c r="T13" s="81" t="str">
        <f t="shared" ca="1" si="17"/>
        <v/>
      </c>
      <c r="U13" s="315" t="str">
        <f t="shared" ca="1" si="9"/>
        <v/>
      </c>
      <c r="V13" s="82" t="str">
        <f t="shared" ca="1" si="10"/>
        <v/>
      </c>
      <c r="W13" s="81" t="str">
        <f t="shared" ca="1" si="18"/>
        <v/>
      </c>
      <c r="X13" s="61"/>
      <c r="Y13" s="61"/>
    </row>
    <row r="14" spans="1:25" ht="18.75" customHeight="1" x14ac:dyDescent="0.25">
      <c r="A14" s="61"/>
      <c r="B14" s="6">
        <f t="shared" si="19"/>
        <v>7</v>
      </c>
      <c r="C14" s="6"/>
      <c r="D14" s="6"/>
      <c r="E14" s="23"/>
      <c r="F14" s="24"/>
      <c r="G14" s="173"/>
      <c r="H14" s="25"/>
      <c r="I14" s="12"/>
      <c r="J14" s="81" t="str">
        <f t="shared" si="12"/>
        <v/>
      </c>
      <c r="K14" s="51"/>
      <c r="L14" s="26"/>
      <c r="M14" s="81" t="str">
        <f t="shared" si="1"/>
        <v/>
      </c>
      <c r="N14" s="314" t="str">
        <f t="shared" si="13"/>
        <v/>
      </c>
      <c r="O14" s="81" t="str">
        <f t="shared" si="14"/>
        <v/>
      </c>
      <c r="P14" s="81" t="str">
        <f t="shared" si="15"/>
        <v/>
      </c>
      <c r="Q14" s="315" t="str">
        <f t="shared" ca="1" si="5"/>
        <v/>
      </c>
      <c r="R14" s="82" t="str">
        <f t="shared" ca="1" si="6"/>
        <v/>
      </c>
      <c r="S14" s="81" t="str">
        <f t="shared" ca="1" si="16"/>
        <v/>
      </c>
      <c r="T14" s="81" t="str">
        <f t="shared" ca="1" si="17"/>
        <v/>
      </c>
      <c r="U14" s="315" t="str">
        <f t="shared" ca="1" si="9"/>
        <v/>
      </c>
      <c r="V14" s="82" t="str">
        <f t="shared" ca="1" si="10"/>
        <v/>
      </c>
      <c r="W14" s="81" t="str">
        <f t="shared" ca="1" si="18"/>
        <v/>
      </c>
      <c r="X14" s="61"/>
      <c r="Y14" s="61"/>
    </row>
    <row r="15" spans="1:25" ht="18.75" customHeight="1" x14ac:dyDescent="0.25">
      <c r="A15" s="61"/>
      <c r="B15" s="6">
        <f t="shared" si="19"/>
        <v>8</v>
      </c>
      <c r="C15" s="6"/>
      <c r="D15" s="6"/>
      <c r="E15" s="23"/>
      <c r="F15" s="24"/>
      <c r="G15" s="173"/>
      <c r="H15" s="25"/>
      <c r="I15" s="12"/>
      <c r="J15" s="81" t="str">
        <f t="shared" si="12"/>
        <v/>
      </c>
      <c r="K15" s="51"/>
      <c r="L15" s="26"/>
      <c r="M15" s="81" t="str">
        <f t="shared" si="1"/>
        <v/>
      </c>
      <c r="N15" s="314" t="str">
        <f t="shared" si="13"/>
        <v/>
      </c>
      <c r="O15" s="81" t="str">
        <f t="shared" si="14"/>
        <v/>
      </c>
      <c r="P15" s="81" t="str">
        <f t="shared" si="15"/>
        <v/>
      </c>
      <c r="Q15" s="315" t="str">
        <f t="shared" ca="1" si="5"/>
        <v/>
      </c>
      <c r="R15" s="82" t="str">
        <f t="shared" ca="1" si="6"/>
        <v/>
      </c>
      <c r="S15" s="81" t="str">
        <f t="shared" ca="1" si="16"/>
        <v/>
      </c>
      <c r="T15" s="81" t="str">
        <f t="shared" ca="1" si="17"/>
        <v/>
      </c>
      <c r="U15" s="315" t="str">
        <f t="shared" ca="1" si="9"/>
        <v/>
      </c>
      <c r="V15" s="82" t="str">
        <f t="shared" ca="1" si="10"/>
        <v/>
      </c>
      <c r="W15" s="81" t="str">
        <f t="shared" ca="1" si="18"/>
        <v/>
      </c>
      <c r="X15" s="61"/>
      <c r="Y15" s="61"/>
    </row>
    <row r="16" spans="1:25" ht="18.75" customHeight="1" x14ac:dyDescent="0.25">
      <c r="A16" s="61"/>
      <c r="B16" s="6">
        <f t="shared" si="19"/>
        <v>9</v>
      </c>
      <c r="C16" s="6"/>
      <c r="D16" s="6"/>
      <c r="E16" s="23"/>
      <c r="F16" s="24"/>
      <c r="G16" s="173"/>
      <c r="H16" s="25"/>
      <c r="I16" s="12"/>
      <c r="J16" s="81" t="str">
        <f t="shared" si="12"/>
        <v/>
      </c>
      <c r="K16" s="51"/>
      <c r="L16" s="26"/>
      <c r="M16" s="81" t="str">
        <f t="shared" si="1"/>
        <v/>
      </c>
      <c r="N16" s="314" t="str">
        <f t="shared" si="13"/>
        <v/>
      </c>
      <c r="O16" s="81" t="str">
        <f t="shared" si="14"/>
        <v/>
      </c>
      <c r="P16" s="81" t="str">
        <f t="shared" si="15"/>
        <v/>
      </c>
      <c r="Q16" s="315" t="str">
        <f t="shared" ca="1" si="5"/>
        <v/>
      </c>
      <c r="R16" s="82" t="str">
        <f t="shared" ca="1" si="6"/>
        <v/>
      </c>
      <c r="S16" s="81" t="str">
        <f t="shared" ca="1" si="16"/>
        <v/>
      </c>
      <c r="T16" s="81" t="str">
        <f t="shared" ca="1" si="17"/>
        <v/>
      </c>
      <c r="U16" s="315" t="str">
        <f t="shared" ca="1" si="9"/>
        <v/>
      </c>
      <c r="V16" s="82" t="str">
        <f t="shared" ca="1" si="10"/>
        <v/>
      </c>
      <c r="W16" s="81" t="str">
        <f t="shared" ca="1" si="18"/>
        <v/>
      </c>
      <c r="X16" s="61"/>
      <c r="Y16" s="61"/>
    </row>
    <row r="17" spans="1:25" ht="18.75" customHeight="1" x14ac:dyDescent="0.25">
      <c r="A17" s="61"/>
      <c r="B17" s="6">
        <f t="shared" si="19"/>
        <v>10</v>
      </c>
      <c r="C17" s="6"/>
      <c r="D17" s="6"/>
      <c r="E17" s="23"/>
      <c r="F17" s="24"/>
      <c r="G17" s="173"/>
      <c r="H17" s="25"/>
      <c r="I17" s="12"/>
      <c r="J17" s="81" t="str">
        <f t="shared" si="12"/>
        <v/>
      </c>
      <c r="K17" s="51"/>
      <c r="L17" s="26"/>
      <c r="M17" s="81" t="str">
        <f t="shared" si="1"/>
        <v/>
      </c>
      <c r="N17" s="314" t="str">
        <f t="shared" si="13"/>
        <v/>
      </c>
      <c r="O17" s="81" t="str">
        <f t="shared" si="14"/>
        <v/>
      </c>
      <c r="P17" s="81" t="str">
        <f t="shared" si="15"/>
        <v/>
      </c>
      <c r="Q17" s="315" t="str">
        <f t="shared" ca="1" si="5"/>
        <v/>
      </c>
      <c r="R17" s="82" t="str">
        <f t="shared" ca="1" si="6"/>
        <v/>
      </c>
      <c r="S17" s="81" t="str">
        <f t="shared" ca="1" si="16"/>
        <v/>
      </c>
      <c r="T17" s="81" t="str">
        <f t="shared" ca="1" si="17"/>
        <v/>
      </c>
      <c r="U17" s="315" t="str">
        <f t="shared" ca="1" si="9"/>
        <v/>
      </c>
      <c r="V17" s="82" t="str">
        <f t="shared" ca="1" si="10"/>
        <v/>
      </c>
      <c r="W17" s="81" t="str">
        <f t="shared" ca="1" si="18"/>
        <v/>
      </c>
      <c r="X17" s="61"/>
      <c r="Y17" s="61"/>
    </row>
    <row r="18" spans="1:25" ht="18.75" customHeight="1" x14ac:dyDescent="0.25">
      <c r="A18" s="61"/>
      <c r="B18" s="6">
        <f t="shared" si="19"/>
        <v>11</v>
      </c>
      <c r="C18" s="6"/>
      <c r="D18" s="6"/>
      <c r="E18" s="23"/>
      <c r="F18" s="24"/>
      <c r="G18" s="173"/>
      <c r="H18" s="25"/>
      <c r="I18" s="12"/>
      <c r="J18" s="81" t="str">
        <f t="shared" si="12"/>
        <v/>
      </c>
      <c r="K18" s="51"/>
      <c r="L18" s="26"/>
      <c r="M18" s="81" t="str">
        <f t="shared" si="1"/>
        <v/>
      </c>
      <c r="N18" s="314" t="str">
        <f t="shared" si="13"/>
        <v/>
      </c>
      <c r="O18" s="81" t="str">
        <f t="shared" si="14"/>
        <v/>
      </c>
      <c r="P18" s="81" t="str">
        <f t="shared" si="15"/>
        <v/>
      </c>
      <c r="Q18" s="315" t="str">
        <f t="shared" ca="1" si="5"/>
        <v/>
      </c>
      <c r="R18" s="82" t="str">
        <f t="shared" ca="1" si="6"/>
        <v/>
      </c>
      <c r="S18" s="81" t="str">
        <f t="shared" ca="1" si="16"/>
        <v/>
      </c>
      <c r="T18" s="81" t="str">
        <f t="shared" ca="1" si="17"/>
        <v/>
      </c>
      <c r="U18" s="315" t="str">
        <f t="shared" ca="1" si="9"/>
        <v/>
      </c>
      <c r="V18" s="82" t="str">
        <f t="shared" ca="1" si="10"/>
        <v/>
      </c>
      <c r="W18" s="81" t="str">
        <f t="shared" ca="1" si="18"/>
        <v/>
      </c>
      <c r="X18" s="61"/>
      <c r="Y18" s="61"/>
    </row>
    <row r="19" spans="1:25" ht="18.75" customHeight="1" x14ac:dyDescent="0.25">
      <c r="A19" s="61"/>
      <c r="B19" s="6">
        <f t="shared" si="19"/>
        <v>12</v>
      </c>
      <c r="C19" s="6"/>
      <c r="D19" s="6"/>
      <c r="E19" s="23"/>
      <c r="F19" s="24"/>
      <c r="G19" s="173"/>
      <c r="H19" s="25"/>
      <c r="I19" s="12"/>
      <c r="J19" s="81" t="str">
        <f t="shared" si="12"/>
        <v/>
      </c>
      <c r="K19" s="6"/>
      <c r="L19" s="12"/>
      <c r="M19" s="81" t="str">
        <f t="shared" si="1"/>
        <v/>
      </c>
      <c r="N19" s="314" t="str">
        <f t="shared" si="13"/>
        <v/>
      </c>
      <c r="O19" s="81" t="str">
        <f t="shared" si="14"/>
        <v/>
      </c>
      <c r="P19" s="81" t="str">
        <f t="shared" si="15"/>
        <v/>
      </c>
      <c r="Q19" s="315" t="str">
        <f t="shared" ca="1" si="5"/>
        <v/>
      </c>
      <c r="R19" s="82" t="str">
        <f t="shared" ca="1" si="6"/>
        <v/>
      </c>
      <c r="S19" s="81" t="str">
        <f t="shared" ca="1" si="16"/>
        <v/>
      </c>
      <c r="T19" s="81" t="str">
        <f t="shared" ca="1" si="17"/>
        <v/>
      </c>
      <c r="U19" s="315" t="str">
        <f t="shared" ca="1" si="9"/>
        <v/>
      </c>
      <c r="V19" s="82" t="str">
        <f t="shared" ca="1" si="10"/>
        <v/>
      </c>
      <c r="W19" s="81" t="str">
        <f t="shared" ca="1" si="18"/>
        <v/>
      </c>
      <c r="X19" s="61"/>
      <c r="Y19" s="61"/>
    </row>
    <row r="20" spans="1:25" ht="18.75" customHeight="1" x14ac:dyDescent="0.25">
      <c r="A20" s="61"/>
      <c r="B20" s="6">
        <f t="shared" si="19"/>
        <v>13</v>
      </c>
      <c r="C20" s="6"/>
      <c r="D20" s="6"/>
      <c r="E20" s="23"/>
      <c r="F20" s="24"/>
      <c r="G20" s="173"/>
      <c r="H20" s="25"/>
      <c r="I20" s="12"/>
      <c r="J20" s="81" t="str">
        <f t="shared" si="12"/>
        <v/>
      </c>
      <c r="K20" s="6"/>
      <c r="L20" s="12"/>
      <c r="M20" s="81" t="str">
        <f t="shared" si="1"/>
        <v/>
      </c>
      <c r="N20" s="314" t="str">
        <f t="shared" si="13"/>
        <v/>
      </c>
      <c r="O20" s="81" t="str">
        <f t="shared" si="14"/>
        <v/>
      </c>
      <c r="P20" s="81" t="str">
        <f t="shared" si="15"/>
        <v/>
      </c>
      <c r="Q20" s="315" t="str">
        <f t="shared" ca="1" si="5"/>
        <v/>
      </c>
      <c r="R20" s="82" t="str">
        <f t="shared" ca="1" si="6"/>
        <v/>
      </c>
      <c r="S20" s="81" t="str">
        <f t="shared" ca="1" si="16"/>
        <v/>
      </c>
      <c r="T20" s="81" t="str">
        <f t="shared" ca="1" si="17"/>
        <v/>
      </c>
      <c r="U20" s="315" t="str">
        <f t="shared" ca="1" si="9"/>
        <v/>
      </c>
      <c r="V20" s="82" t="str">
        <f t="shared" ca="1" si="10"/>
        <v/>
      </c>
      <c r="W20" s="81" t="str">
        <f t="shared" ca="1" si="18"/>
        <v/>
      </c>
      <c r="X20" s="61"/>
      <c r="Y20" s="61"/>
    </row>
    <row r="21" spans="1:25" ht="18.75" customHeight="1" x14ac:dyDescent="0.25">
      <c r="A21" s="61"/>
      <c r="B21" s="6">
        <f t="shared" si="19"/>
        <v>14</v>
      </c>
      <c r="C21" s="6"/>
      <c r="D21" s="6"/>
      <c r="E21" s="23"/>
      <c r="F21" s="24"/>
      <c r="G21" s="173"/>
      <c r="H21" s="25"/>
      <c r="I21" s="12"/>
      <c r="J21" s="81" t="str">
        <f t="shared" si="12"/>
        <v/>
      </c>
      <c r="K21" s="6"/>
      <c r="L21" s="12"/>
      <c r="M21" s="81" t="str">
        <f t="shared" si="1"/>
        <v/>
      </c>
      <c r="N21" s="314" t="str">
        <f t="shared" si="13"/>
        <v/>
      </c>
      <c r="O21" s="81" t="str">
        <f t="shared" si="14"/>
        <v/>
      </c>
      <c r="P21" s="81" t="str">
        <f t="shared" si="15"/>
        <v/>
      </c>
      <c r="Q21" s="315" t="str">
        <f t="shared" ca="1" si="5"/>
        <v/>
      </c>
      <c r="R21" s="82" t="str">
        <f t="shared" ca="1" si="6"/>
        <v/>
      </c>
      <c r="S21" s="81" t="str">
        <f t="shared" ca="1" si="16"/>
        <v/>
      </c>
      <c r="T21" s="81" t="str">
        <f t="shared" ca="1" si="17"/>
        <v/>
      </c>
      <c r="U21" s="315" t="str">
        <f t="shared" ca="1" si="9"/>
        <v/>
      </c>
      <c r="V21" s="82" t="str">
        <f t="shared" ca="1" si="10"/>
        <v/>
      </c>
      <c r="W21" s="81" t="str">
        <f t="shared" ca="1" si="18"/>
        <v/>
      </c>
      <c r="X21" s="61"/>
      <c r="Y21" s="61"/>
    </row>
    <row r="22" spans="1:25" ht="18.75" customHeight="1" x14ac:dyDescent="0.25">
      <c r="A22" s="61"/>
      <c r="B22" s="6">
        <f t="shared" si="19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20">IF(I22="","",H22*I22)</f>
        <v/>
      </c>
      <c r="K22" s="6"/>
      <c r="L22" s="12"/>
      <c r="M22" s="81" t="str">
        <f t="shared" si="1"/>
        <v/>
      </c>
      <c r="N22" s="314" t="str">
        <f t="shared" si="13"/>
        <v/>
      </c>
      <c r="O22" s="81" t="str">
        <f t="shared" si="14"/>
        <v/>
      </c>
      <c r="P22" s="81" t="str">
        <f t="shared" si="15"/>
        <v/>
      </c>
      <c r="Q22" s="315" t="str">
        <f t="shared" ca="1" si="5"/>
        <v/>
      </c>
      <c r="R22" s="82" t="str">
        <f t="shared" ca="1" si="6"/>
        <v/>
      </c>
      <c r="S22" s="81" t="str">
        <f t="shared" ca="1" si="16"/>
        <v/>
      </c>
      <c r="T22" s="81" t="str">
        <f t="shared" ca="1" si="17"/>
        <v/>
      </c>
      <c r="U22" s="315" t="str">
        <f t="shared" ca="1" si="9"/>
        <v/>
      </c>
      <c r="V22" s="82" t="str">
        <f t="shared" ca="1" si="10"/>
        <v/>
      </c>
      <c r="W22" s="81" t="str">
        <f t="shared" ca="1" si="18"/>
        <v/>
      </c>
      <c r="X22" s="61"/>
      <c r="Y22" s="61"/>
    </row>
    <row r="23" spans="1:25" ht="18.75" customHeight="1" x14ac:dyDescent="0.25">
      <c r="A23" s="61"/>
      <c r="B23" s="6">
        <f t="shared" si="19"/>
        <v>16</v>
      </c>
      <c r="C23" s="6"/>
      <c r="D23" s="6"/>
      <c r="E23" s="23"/>
      <c r="F23" s="24"/>
      <c r="G23" s="173"/>
      <c r="H23" s="25"/>
      <c r="I23" s="12"/>
      <c r="J23" s="81" t="str">
        <f t="shared" si="20"/>
        <v/>
      </c>
      <c r="K23" s="6"/>
      <c r="L23" s="12"/>
      <c r="M23" s="81" t="str">
        <f t="shared" si="1"/>
        <v/>
      </c>
      <c r="N23" s="314" t="str">
        <f t="shared" si="13"/>
        <v/>
      </c>
      <c r="O23" s="81" t="str">
        <f t="shared" si="14"/>
        <v/>
      </c>
      <c r="P23" s="81" t="str">
        <f t="shared" si="15"/>
        <v/>
      </c>
      <c r="Q23" s="315" t="str">
        <f t="shared" ca="1" si="5"/>
        <v/>
      </c>
      <c r="R23" s="82" t="str">
        <f t="shared" ca="1" si="6"/>
        <v/>
      </c>
      <c r="S23" s="81" t="str">
        <f t="shared" ca="1" si="16"/>
        <v/>
      </c>
      <c r="T23" s="81" t="str">
        <f t="shared" ca="1" si="17"/>
        <v/>
      </c>
      <c r="U23" s="315" t="str">
        <f t="shared" ca="1" si="9"/>
        <v/>
      </c>
      <c r="V23" s="82" t="str">
        <f t="shared" ca="1" si="10"/>
        <v/>
      </c>
      <c r="W23" s="81" t="str">
        <f t="shared" ca="1" si="18"/>
        <v/>
      </c>
      <c r="X23" s="61"/>
      <c r="Y23" s="61"/>
    </row>
    <row r="24" spans="1:25" ht="18.75" customHeight="1" x14ac:dyDescent="0.25">
      <c r="A24" s="61"/>
      <c r="B24" s="6">
        <f t="shared" si="19"/>
        <v>17</v>
      </c>
      <c r="C24" s="6"/>
      <c r="D24" s="6"/>
      <c r="E24" s="23"/>
      <c r="F24" s="24"/>
      <c r="G24" s="173"/>
      <c r="H24" s="25"/>
      <c r="I24" s="12"/>
      <c r="J24" s="81" t="str">
        <f t="shared" si="20"/>
        <v/>
      </c>
      <c r="K24" s="6"/>
      <c r="L24" s="12"/>
      <c r="M24" s="81" t="str">
        <f t="shared" si="1"/>
        <v/>
      </c>
      <c r="N24" s="314" t="str">
        <f t="shared" si="13"/>
        <v/>
      </c>
      <c r="O24" s="81" t="str">
        <f t="shared" si="14"/>
        <v/>
      </c>
      <c r="P24" s="81" t="str">
        <f t="shared" si="15"/>
        <v/>
      </c>
      <c r="Q24" s="315" t="str">
        <f t="shared" ca="1" si="5"/>
        <v/>
      </c>
      <c r="R24" s="82" t="str">
        <f t="shared" ca="1" si="6"/>
        <v/>
      </c>
      <c r="S24" s="81" t="str">
        <f t="shared" ca="1" si="16"/>
        <v/>
      </c>
      <c r="T24" s="81" t="str">
        <f t="shared" ca="1" si="17"/>
        <v/>
      </c>
      <c r="U24" s="315" t="str">
        <f t="shared" ca="1" si="9"/>
        <v/>
      </c>
      <c r="V24" s="82" t="str">
        <f t="shared" ca="1" si="10"/>
        <v/>
      </c>
      <c r="W24" s="81" t="str">
        <f t="shared" ca="1" si="18"/>
        <v/>
      </c>
      <c r="X24" s="61"/>
      <c r="Y24" s="61"/>
    </row>
    <row r="25" spans="1:25" ht="18.75" customHeight="1" x14ac:dyDescent="0.25">
      <c r="A25" s="61"/>
      <c r="B25" s="6">
        <f t="shared" si="19"/>
        <v>18</v>
      </c>
      <c r="C25" s="6"/>
      <c r="D25" s="6"/>
      <c r="E25" s="23"/>
      <c r="F25" s="24"/>
      <c r="G25" s="173"/>
      <c r="H25" s="25"/>
      <c r="I25" s="12"/>
      <c r="J25" s="81" t="str">
        <f t="shared" si="20"/>
        <v/>
      </c>
      <c r="K25" s="6"/>
      <c r="L25" s="12"/>
      <c r="M25" s="81" t="str">
        <f t="shared" si="1"/>
        <v/>
      </c>
      <c r="N25" s="314" t="str">
        <f t="shared" si="13"/>
        <v/>
      </c>
      <c r="O25" s="81" t="str">
        <f t="shared" si="14"/>
        <v/>
      </c>
      <c r="P25" s="81" t="str">
        <f t="shared" si="15"/>
        <v/>
      </c>
      <c r="Q25" s="315" t="str">
        <f t="shared" ca="1" si="5"/>
        <v/>
      </c>
      <c r="R25" s="82" t="str">
        <f t="shared" ca="1" si="6"/>
        <v/>
      </c>
      <c r="S25" s="81" t="str">
        <f t="shared" ca="1" si="16"/>
        <v/>
      </c>
      <c r="T25" s="81" t="str">
        <f t="shared" ca="1" si="17"/>
        <v/>
      </c>
      <c r="U25" s="315" t="str">
        <f t="shared" ca="1" si="9"/>
        <v/>
      </c>
      <c r="V25" s="82" t="str">
        <f t="shared" ca="1" si="10"/>
        <v/>
      </c>
      <c r="W25" s="81" t="str">
        <f t="shared" ca="1" si="18"/>
        <v/>
      </c>
      <c r="X25" s="61"/>
      <c r="Y25" s="61"/>
    </row>
    <row r="26" spans="1:25" ht="18.75" customHeight="1" x14ac:dyDescent="0.25">
      <c r="A26" s="61"/>
      <c r="B26" s="6">
        <f t="shared" si="19"/>
        <v>19</v>
      </c>
      <c r="C26" s="6"/>
      <c r="D26" s="6"/>
      <c r="E26" s="23"/>
      <c r="F26" s="24"/>
      <c r="G26" s="173"/>
      <c r="H26" s="25"/>
      <c r="I26" s="12"/>
      <c r="J26" s="81" t="str">
        <f t="shared" si="20"/>
        <v/>
      </c>
      <c r="K26" s="6"/>
      <c r="L26" s="12"/>
      <c r="M26" s="81" t="str">
        <f t="shared" si="1"/>
        <v/>
      </c>
      <c r="N26" s="314" t="str">
        <f t="shared" si="13"/>
        <v/>
      </c>
      <c r="O26" s="81" t="str">
        <f t="shared" si="14"/>
        <v/>
      </c>
      <c r="P26" s="81" t="str">
        <f t="shared" si="15"/>
        <v/>
      </c>
      <c r="Q26" s="315" t="str">
        <f t="shared" ca="1" si="5"/>
        <v/>
      </c>
      <c r="R26" s="82" t="str">
        <f t="shared" ca="1" si="6"/>
        <v/>
      </c>
      <c r="S26" s="81" t="str">
        <f t="shared" ca="1" si="16"/>
        <v/>
      </c>
      <c r="T26" s="81" t="str">
        <f t="shared" ca="1" si="17"/>
        <v/>
      </c>
      <c r="U26" s="315" t="str">
        <f t="shared" ca="1" si="9"/>
        <v/>
      </c>
      <c r="V26" s="82" t="str">
        <f t="shared" ca="1" si="10"/>
        <v/>
      </c>
      <c r="W26" s="81" t="str">
        <f t="shared" ca="1" si="18"/>
        <v/>
      </c>
      <c r="X26" s="61"/>
      <c r="Y26" s="61"/>
    </row>
    <row r="27" spans="1:25" ht="18.75" customHeight="1" x14ac:dyDescent="0.25">
      <c r="A27" s="61"/>
      <c r="B27" s="6">
        <f t="shared" si="19"/>
        <v>20</v>
      </c>
      <c r="C27" s="6"/>
      <c r="D27" s="6"/>
      <c r="E27" s="23"/>
      <c r="F27" s="24"/>
      <c r="G27" s="173"/>
      <c r="H27" s="25"/>
      <c r="I27" s="12"/>
      <c r="J27" s="81" t="str">
        <f t="shared" si="20"/>
        <v/>
      </c>
      <c r="K27" s="6"/>
      <c r="L27" s="12"/>
      <c r="M27" s="81" t="str">
        <f t="shared" si="1"/>
        <v/>
      </c>
      <c r="N27" s="314" t="str">
        <f t="shared" si="13"/>
        <v/>
      </c>
      <c r="O27" s="81" t="str">
        <f t="shared" si="14"/>
        <v/>
      </c>
      <c r="P27" s="81" t="str">
        <f t="shared" si="15"/>
        <v/>
      </c>
      <c r="Q27" s="315" t="str">
        <f t="shared" ca="1" si="5"/>
        <v/>
      </c>
      <c r="R27" s="82" t="str">
        <f t="shared" ca="1" si="6"/>
        <v/>
      </c>
      <c r="S27" s="81" t="str">
        <f t="shared" ca="1" si="16"/>
        <v/>
      </c>
      <c r="T27" s="81" t="str">
        <f t="shared" ca="1" si="17"/>
        <v/>
      </c>
      <c r="U27" s="315" t="str">
        <f t="shared" ca="1" si="9"/>
        <v/>
      </c>
      <c r="V27" s="82" t="str">
        <f t="shared" ca="1" si="10"/>
        <v/>
      </c>
      <c r="W27" s="81" t="str">
        <f t="shared" ca="1" si="18"/>
        <v/>
      </c>
      <c r="X27" s="61"/>
      <c r="Y27" s="61"/>
    </row>
    <row r="28" spans="1:25" ht="18.75" customHeight="1" x14ac:dyDescent="0.25">
      <c r="A28" s="61"/>
      <c r="B28" s="6">
        <f t="shared" si="19"/>
        <v>21</v>
      </c>
      <c r="C28" s="6"/>
      <c r="D28" s="6"/>
      <c r="E28" s="23"/>
      <c r="F28" s="24"/>
      <c r="G28" s="173"/>
      <c r="H28" s="25"/>
      <c r="I28" s="12"/>
      <c r="J28" s="81" t="str">
        <f t="shared" si="20"/>
        <v/>
      </c>
      <c r="K28" s="6"/>
      <c r="L28" s="12"/>
      <c r="M28" s="81" t="str">
        <f t="shared" si="1"/>
        <v/>
      </c>
      <c r="N28" s="314" t="str">
        <f t="shared" si="13"/>
        <v/>
      </c>
      <c r="O28" s="81" t="str">
        <f t="shared" si="14"/>
        <v/>
      </c>
      <c r="P28" s="81" t="str">
        <f t="shared" si="15"/>
        <v/>
      </c>
      <c r="Q28" s="315" t="str">
        <f t="shared" ca="1" si="5"/>
        <v/>
      </c>
      <c r="R28" s="82" t="str">
        <f t="shared" ca="1" si="6"/>
        <v/>
      </c>
      <c r="S28" s="81" t="str">
        <f t="shared" ca="1" si="16"/>
        <v/>
      </c>
      <c r="T28" s="81" t="str">
        <f t="shared" ca="1" si="17"/>
        <v/>
      </c>
      <c r="U28" s="315" t="str">
        <f t="shared" ca="1" si="9"/>
        <v/>
      </c>
      <c r="V28" s="82" t="str">
        <f t="shared" ca="1" si="10"/>
        <v/>
      </c>
      <c r="W28" s="81" t="str">
        <f t="shared" ca="1" si="18"/>
        <v/>
      </c>
      <c r="X28" s="61"/>
      <c r="Y28" s="61"/>
    </row>
    <row r="29" spans="1:25" ht="18.75" customHeight="1" x14ac:dyDescent="0.25">
      <c r="A29" s="61"/>
      <c r="B29" s="6">
        <f t="shared" si="19"/>
        <v>22</v>
      </c>
      <c r="C29" s="6"/>
      <c r="D29" s="6"/>
      <c r="E29" s="23"/>
      <c r="F29" s="24"/>
      <c r="G29" s="173"/>
      <c r="H29" s="25"/>
      <c r="I29" s="12"/>
      <c r="J29" s="81" t="str">
        <f t="shared" si="20"/>
        <v/>
      </c>
      <c r="K29" s="6"/>
      <c r="L29" s="12"/>
      <c r="M29" s="81" t="str">
        <f t="shared" si="1"/>
        <v/>
      </c>
      <c r="N29" s="314" t="str">
        <f t="shared" si="13"/>
        <v/>
      </c>
      <c r="O29" s="81" t="str">
        <f t="shared" si="14"/>
        <v/>
      </c>
      <c r="P29" s="81" t="str">
        <f t="shared" si="15"/>
        <v/>
      </c>
      <c r="Q29" s="315" t="str">
        <f t="shared" ca="1" si="5"/>
        <v/>
      </c>
      <c r="R29" s="82" t="str">
        <f t="shared" ca="1" si="6"/>
        <v/>
      </c>
      <c r="S29" s="81" t="str">
        <f t="shared" ca="1" si="16"/>
        <v/>
      </c>
      <c r="T29" s="81" t="str">
        <f t="shared" ca="1" si="17"/>
        <v/>
      </c>
      <c r="U29" s="315" t="str">
        <f t="shared" ca="1" si="9"/>
        <v/>
      </c>
      <c r="V29" s="82" t="str">
        <f t="shared" ca="1" si="10"/>
        <v/>
      </c>
      <c r="W29" s="81" t="str">
        <f t="shared" ca="1" si="18"/>
        <v/>
      </c>
      <c r="X29" s="61"/>
      <c r="Y29" s="61"/>
    </row>
    <row r="30" spans="1:25" ht="18.75" customHeight="1" x14ac:dyDescent="0.25">
      <c r="A30" s="61"/>
      <c r="B30" s="6">
        <f t="shared" si="19"/>
        <v>23</v>
      </c>
      <c r="C30" s="6"/>
      <c r="D30" s="6"/>
      <c r="E30" s="23"/>
      <c r="F30" s="24"/>
      <c r="G30" s="173"/>
      <c r="H30" s="25"/>
      <c r="I30" s="12"/>
      <c r="J30" s="81" t="str">
        <f t="shared" si="20"/>
        <v/>
      </c>
      <c r="K30" s="6"/>
      <c r="L30" s="12"/>
      <c r="M30" s="81" t="str">
        <f t="shared" si="1"/>
        <v/>
      </c>
      <c r="N30" s="314" t="str">
        <f t="shared" si="13"/>
        <v/>
      </c>
      <c r="O30" s="81" t="str">
        <f t="shared" si="14"/>
        <v/>
      </c>
      <c r="P30" s="81" t="str">
        <f t="shared" si="15"/>
        <v/>
      </c>
      <c r="Q30" s="315" t="str">
        <f t="shared" ca="1" si="5"/>
        <v/>
      </c>
      <c r="R30" s="82" t="str">
        <f t="shared" ca="1" si="6"/>
        <v/>
      </c>
      <c r="S30" s="81" t="str">
        <f t="shared" ca="1" si="16"/>
        <v/>
      </c>
      <c r="T30" s="81" t="str">
        <f t="shared" ca="1" si="17"/>
        <v/>
      </c>
      <c r="U30" s="315" t="str">
        <f t="shared" ca="1" si="9"/>
        <v/>
      </c>
      <c r="V30" s="82" t="str">
        <f t="shared" ca="1" si="10"/>
        <v/>
      </c>
      <c r="W30" s="81" t="str">
        <f t="shared" ca="1" si="18"/>
        <v/>
      </c>
      <c r="X30" s="61"/>
      <c r="Y30" s="61"/>
    </row>
    <row r="31" spans="1:25" ht="18.75" customHeight="1" x14ac:dyDescent="0.25">
      <c r="A31" s="61"/>
      <c r="B31" s="6">
        <f t="shared" si="19"/>
        <v>24</v>
      </c>
      <c r="C31" s="6"/>
      <c r="D31" s="6"/>
      <c r="E31" s="23"/>
      <c r="F31" s="24"/>
      <c r="G31" s="173"/>
      <c r="H31" s="25"/>
      <c r="I31" s="12"/>
      <c r="J31" s="81" t="str">
        <f t="shared" si="20"/>
        <v/>
      </c>
      <c r="K31" s="6"/>
      <c r="L31" s="12"/>
      <c r="M31" s="81" t="str">
        <f t="shared" si="1"/>
        <v/>
      </c>
      <c r="N31" s="314" t="str">
        <f t="shared" si="13"/>
        <v/>
      </c>
      <c r="O31" s="81" t="str">
        <f t="shared" si="14"/>
        <v/>
      </c>
      <c r="P31" s="81" t="str">
        <f t="shared" si="15"/>
        <v/>
      </c>
      <c r="Q31" s="315" t="str">
        <f t="shared" ca="1" si="5"/>
        <v/>
      </c>
      <c r="R31" s="82" t="str">
        <f t="shared" ca="1" si="6"/>
        <v/>
      </c>
      <c r="S31" s="81" t="str">
        <f t="shared" ca="1" si="16"/>
        <v/>
      </c>
      <c r="T31" s="81" t="str">
        <f t="shared" ca="1" si="17"/>
        <v/>
      </c>
      <c r="U31" s="315" t="str">
        <f t="shared" ca="1" si="9"/>
        <v/>
      </c>
      <c r="V31" s="82" t="str">
        <f t="shared" ca="1" si="10"/>
        <v/>
      </c>
      <c r="W31" s="81" t="str">
        <f t="shared" ca="1" si="18"/>
        <v/>
      </c>
      <c r="X31" s="61"/>
      <c r="Y31" s="61"/>
    </row>
    <row r="32" spans="1:25" ht="18.75" customHeight="1" x14ac:dyDescent="0.25">
      <c r="A32" s="61"/>
      <c r="B32" s="6">
        <f t="shared" si="19"/>
        <v>25</v>
      </c>
      <c r="C32" s="6"/>
      <c r="D32" s="6"/>
      <c r="E32" s="23"/>
      <c r="F32" s="24"/>
      <c r="G32" s="173"/>
      <c r="H32" s="25"/>
      <c r="I32" s="12"/>
      <c r="J32" s="81" t="str">
        <f t="shared" si="20"/>
        <v/>
      </c>
      <c r="K32" s="6"/>
      <c r="L32" s="12"/>
      <c r="M32" s="81" t="str">
        <f t="shared" si="1"/>
        <v/>
      </c>
      <c r="N32" s="314" t="str">
        <f t="shared" si="13"/>
        <v/>
      </c>
      <c r="O32" s="81" t="str">
        <f t="shared" si="14"/>
        <v/>
      </c>
      <c r="P32" s="81" t="str">
        <f t="shared" si="15"/>
        <v/>
      </c>
      <c r="Q32" s="315" t="str">
        <f t="shared" ca="1" si="5"/>
        <v/>
      </c>
      <c r="R32" s="82" t="str">
        <f t="shared" ca="1" si="6"/>
        <v/>
      </c>
      <c r="S32" s="81" t="str">
        <f t="shared" ca="1" si="16"/>
        <v/>
      </c>
      <c r="T32" s="81" t="str">
        <f t="shared" ca="1" si="17"/>
        <v/>
      </c>
      <c r="U32" s="315" t="str">
        <f t="shared" ca="1" si="9"/>
        <v/>
      </c>
      <c r="V32" s="82" t="str">
        <f t="shared" ca="1" si="10"/>
        <v/>
      </c>
      <c r="W32" s="81" t="str">
        <f t="shared" ca="1" si="18"/>
        <v/>
      </c>
      <c r="X32" s="61"/>
      <c r="Y32" s="61"/>
    </row>
    <row r="33" spans="1:25" ht="18.75" customHeight="1" x14ac:dyDescent="0.25">
      <c r="A33" s="61"/>
      <c r="B33" s="6">
        <f t="shared" si="19"/>
        <v>26</v>
      </c>
      <c r="C33" s="6"/>
      <c r="D33" s="6"/>
      <c r="E33" s="23"/>
      <c r="F33" s="24"/>
      <c r="G33" s="173"/>
      <c r="H33" s="25"/>
      <c r="I33" s="12"/>
      <c r="J33" s="81" t="str">
        <f t="shared" si="20"/>
        <v/>
      </c>
      <c r="K33" s="6"/>
      <c r="L33" s="12"/>
      <c r="M33" s="81" t="str">
        <f t="shared" si="1"/>
        <v/>
      </c>
      <c r="N33" s="314" t="str">
        <f t="shared" si="13"/>
        <v/>
      </c>
      <c r="O33" s="81" t="str">
        <f t="shared" si="14"/>
        <v/>
      </c>
      <c r="P33" s="81" t="str">
        <f t="shared" si="15"/>
        <v/>
      </c>
      <c r="Q33" s="315" t="str">
        <f t="shared" ca="1" si="5"/>
        <v/>
      </c>
      <c r="R33" s="82" t="str">
        <f t="shared" ca="1" si="6"/>
        <v/>
      </c>
      <c r="S33" s="81" t="str">
        <f t="shared" ca="1" si="16"/>
        <v/>
      </c>
      <c r="T33" s="81" t="str">
        <f t="shared" ca="1" si="17"/>
        <v/>
      </c>
      <c r="U33" s="315" t="str">
        <f t="shared" ca="1" si="9"/>
        <v/>
      </c>
      <c r="V33" s="82" t="str">
        <f t="shared" ca="1" si="10"/>
        <v/>
      </c>
      <c r="W33" s="81" t="str">
        <f t="shared" ca="1" si="18"/>
        <v/>
      </c>
      <c r="X33" s="61"/>
      <c r="Y33" s="61"/>
    </row>
    <row r="34" spans="1:25" ht="18.75" customHeight="1" x14ac:dyDescent="0.25">
      <c r="A34" s="61"/>
      <c r="B34" s="6">
        <f t="shared" si="19"/>
        <v>27</v>
      </c>
      <c r="C34" s="6"/>
      <c r="D34" s="6"/>
      <c r="E34" s="23"/>
      <c r="F34" s="24"/>
      <c r="G34" s="173"/>
      <c r="H34" s="25"/>
      <c r="I34" s="12"/>
      <c r="J34" s="81" t="str">
        <f t="shared" si="20"/>
        <v/>
      </c>
      <c r="K34" s="6"/>
      <c r="L34" s="12"/>
      <c r="M34" s="81" t="str">
        <f t="shared" si="1"/>
        <v/>
      </c>
      <c r="N34" s="314" t="str">
        <f t="shared" si="13"/>
        <v/>
      </c>
      <c r="O34" s="81" t="str">
        <f t="shared" si="14"/>
        <v/>
      </c>
      <c r="P34" s="81" t="str">
        <f t="shared" si="15"/>
        <v/>
      </c>
      <c r="Q34" s="315" t="str">
        <f t="shared" ca="1" si="5"/>
        <v/>
      </c>
      <c r="R34" s="82" t="str">
        <f t="shared" ca="1" si="6"/>
        <v/>
      </c>
      <c r="S34" s="81" t="str">
        <f t="shared" ca="1" si="16"/>
        <v/>
      </c>
      <c r="T34" s="81" t="str">
        <f t="shared" ca="1" si="17"/>
        <v/>
      </c>
      <c r="U34" s="315" t="str">
        <f t="shared" ca="1" si="9"/>
        <v/>
      </c>
      <c r="V34" s="82" t="str">
        <f t="shared" ca="1" si="10"/>
        <v/>
      </c>
      <c r="W34" s="81" t="str">
        <f t="shared" ca="1" si="18"/>
        <v/>
      </c>
      <c r="X34" s="61"/>
      <c r="Y34" s="61"/>
    </row>
    <row r="35" spans="1:25" ht="18.75" customHeight="1" x14ac:dyDescent="0.25">
      <c r="A35" s="61"/>
      <c r="B35" s="6">
        <f t="shared" si="19"/>
        <v>28</v>
      </c>
      <c r="C35" s="6"/>
      <c r="D35" s="6"/>
      <c r="E35" s="23"/>
      <c r="F35" s="24"/>
      <c r="G35" s="173"/>
      <c r="H35" s="25"/>
      <c r="I35" s="12"/>
      <c r="J35" s="81" t="str">
        <f t="shared" si="20"/>
        <v/>
      </c>
      <c r="K35" s="6"/>
      <c r="L35" s="12"/>
      <c r="M35" s="81" t="str">
        <f t="shared" si="1"/>
        <v/>
      </c>
      <c r="N35" s="314" t="str">
        <f t="shared" si="13"/>
        <v/>
      </c>
      <c r="O35" s="81" t="str">
        <f t="shared" si="14"/>
        <v/>
      </c>
      <c r="P35" s="81" t="str">
        <f t="shared" si="15"/>
        <v/>
      </c>
      <c r="Q35" s="315" t="str">
        <f t="shared" ca="1" si="5"/>
        <v/>
      </c>
      <c r="R35" s="82" t="str">
        <f t="shared" ca="1" si="6"/>
        <v/>
      </c>
      <c r="S35" s="81" t="str">
        <f t="shared" ca="1" si="16"/>
        <v/>
      </c>
      <c r="T35" s="81" t="str">
        <f t="shared" ca="1" si="17"/>
        <v/>
      </c>
      <c r="U35" s="315" t="str">
        <f t="shared" ca="1" si="9"/>
        <v/>
      </c>
      <c r="V35" s="82" t="str">
        <f t="shared" ca="1" si="10"/>
        <v/>
      </c>
      <c r="W35" s="81" t="str">
        <f t="shared" ca="1" si="18"/>
        <v/>
      </c>
      <c r="X35" s="61"/>
      <c r="Y35" s="61"/>
    </row>
    <row r="36" spans="1:25" ht="18.75" customHeight="1" x14ac:dyDescent="0.25">
      <c r="A36" s="61"/>
      <c r="B36" s="6">
        <f t="shared" si="19"/>
        <v>29</v>
      </c>
      <c r="C36" s="6"/>
      <c r="D36" s="6"/>
      <c r="E36" s="23"/>
      <c r="F36" s="24"/>
      <c r="G36" s="173"/>
      <c r="H36" s="25"/>
      <c r="I36" s="12"/>
      <c r="J36" s="81" t="str">
        <f t="shared" si="20"/>
        <v/>
      </c>
      <c r="K36" s="6"/>
      <c r="L36" s="12"/>
      <c r="M36" s="81" t="str">
        <f t="shared" si="1"/>
        <v/>
      </c>
      <c r="N36" s="314" t="str">
        <f t="shared" si="13"/>
        <v/>
      </c>
      <c r="O36" s="81" t="str">
        <f t="shared" si="14"/>
        <v/>
      </c>
      <c r="P36" s="81" t="str">
        <f t="shared" si="15"/>
        <v/>
      </c>
      <c r="Q36" s="315" t="str">
        <f t="shared" ca="1" si="5"/>
        <v/>
      </c>
      <c r="R36" s="82" t="str">
        <f t="shared" ca="1" si="6"/>
        <v/>
      </c>
      <c r="S36" s="81" t="str">
        <f t="shared" ca="1" si="16"/>
        <v/>
      </c>
      <c r="T36" s="81" t="str">
        <f t="shared" ca="1" si="17"/>
        <v/>
      </c>
      <c r="U36" s="315" t="str">
        <f t="shared" ca="1" si="9"/>
        <v/>
      </c>
      <c r="V36" s="82" t="str">
        <f t="shared" ca="1" si="10"/>
        <v/>
      </c>
      <c r="W36" s="81" t="str">
        <f t="shared" ca="1" si="18"/>
        <v/>
      </c>
      <c r="X36" s="61"/>
      <c r="Y36" s="61"/>
    </row>
    <row r="37" spans="1:25" ht="18.75" customHeight="1" x14ac:dyDescent="0.25">
      <c r="A37" s="61"/>
      <c r="B37" s="6">
        <f t="shared" si="19"/>
        <v>30</v>
      </c>
      <c r="C37" s="6"/>
      <c r="D37" s="6"/>
      <c r="E37" s="23"/>
      <c r="F37" s="24"/>
      <c r="G37" s="173"/>
      <c r="H37" s="25"/>
      <c r="I37" s="12"/>
      <c r="J37" s="81" t="str">
        <f t="shared" si="20"/>
        <v/>
      </c>
      <c r="K37" s="6"/>
      <c r="L37" s="12"/>
      <c r="M37" s="81" t="str">
        <f t="shared" si="1"/>
        <v/>
      </c>
      <c r="N37" s="314" t="str">
        <f t="shared" si="13"/>
        <v/>
      </c>
      <c r="O37" s="81" t="str">
        <f t="shared" si="14"/>
        <v/>
      </c>
      <c r="P37" s="81" t="str">
        <f t="shared" si="15"/>
        <v/>
      </c>
      <c r="Q37" s="315" t="str">
        <f t="shared" ca="1" si="5"/>
        <v/>
      </c>
      <c r="R37" s="82" t="str">
        <f t="shared" ca="1" si="6"/>
        <v/>
      </c>
      <c r="S37" s="81" t="str">
        <f t="shared" ca="1" si="16"/>
        <v/>
      </c>
      <c r="T37" s="81" t="str">
        <f t="shared" ca="1" si="17"/>
        <v/>
      </c>
      <c r="U37" s="315" t="str">
        <f t="shared" ca="1" si="9"/>
        <v/>
      </c>
      <c r="V37" s="82" t="str">
        <f t="shared" ca="1" si="10"/>
        <v/>
      </c>
      <c r="W37" s="81" t="str">
        <f t="shared" ca="1" si="18"/>
        <v/>
      </c>
      <c r="X37" s="61"/>
      <c r="Y37" s="61"/>
    </row>
    <row r="38" spans="1:25" ht="18.75" customHeight="1" x14ac:dyDescent="0.25">
      <c r="A38" s="61"/>
      <c r="B38" s="6">
        <f t="shared" si="19"/>
        <v>31</v>
      </c>
      <c r="C38" s="6"/>
      <c r="D38" s="6"/>
      <c r="E38" s="23"/>
      <c r="F38" s="24"/>
      <c r="G38" s="173"/>
      <c r="H38" s="25"/>
      <c r="I38" s="12"/>
      <c r="J38" s="81" t="str">
        <f t="shared" si="20"/>
        <v/>
      </c>
      <c r="K38" s="6"/>
      <c r="L38" s="12"/>
      <c r="M38" s="81" t="str">
        <f t="shared" si="1"/>
        <v/>
      </c>
      <c r="N38" s="314" t="str">
        <f t="shared" si="13"/>
        <v/>
      </c>
      <c r="O38" s="81" t="str">
        <f t="shared" si="14"/>
        <v/>
      </c>
      <c r="P38" s="81" t="str">
        <f t="shared" si="15"/>
        <v/>
      </c>
      <c r="Q38" s="315" t="str">
        <f t="shared" ca="1" si="5"/>
        <v/>
      </c>
      <c r="R38" s="82" t="str">
        <f t="shared" ca="1" si="6"/>
        <v/>
      </c>
      <c r="S38" s="81" t="str">
        <f t="shared" ca="1" si="16"/>
        <v/>
      </c>
      <c r="T38" s="81" t="str">
        <f t="shared" ca="1" si="17"/>
        <v/>
      </c>
      <c r="U38" s="315" t="str">
        <f t="shared" ca="1" si="9"/>
        <v/>
      </c>
      <c r="V38" s="82" t="str">
        <f t="shared" ca="1" si="10"/>
        <v/>
      </c>
      <c r="W38" s="81" t="str">
        <f t="shared" ca="1" si="18"/>
        <v/>
      </c>
      <c r="X38" s="61"/>
      <c r="Y38" s="61"/>
    </row>
    <row r="39" spans="1:25" ht="18.75" customHeight="1" x14ac:dyDescent="0.25">
      <c r="A39" s="61"/>
      <c r="B39" s="6">
        <f t="shared" si="19"/>
        <v>32</v>
      </c>
      <c r="C39" s="6"/>
      <c r="D39" s="6"/>
      <c r="E39" s="23"/>
      <c r="F39" s="24"/>
      <c r="G39" s="173"/>
      <c r="H39" s="25"/>
      <c r="I39" s="12"/>
      <c r="J39" s="81" t="str">
        <f t="shared" si="20"/>
        <v/>
      </c>
      <c r="K39" s="6"/>
      <c r="L39" s="12"/>
      <c r="M39" s="81" t="str">
        <f t="shared" si="1"/>
        <v/>
      </c>
      <c r="N39" s="314" t="str">
        <f t="shared" si="13"/>
        <v/>
      </c>
      <c r="O39" s="81" t="str">
        <f t="shared" si="14"/>
        <v/>
      </c>
      <c r="P39" s="81" t="str">
        <f t="shared" si="15"/>
        <v/>
      </c>
      <c r="Q39" s="315" t="str">
        <f t="shared" ca="1" si="5"/>
        <v/>
      </c>
      <c r="R39" s="82" t="str">
        <f t="shared" ca="1" si="6"/>
        <v/>
      </c>
      <c r="S39" s="81" t="str">
        <f t="shared" ca="1" si="16"/>
        <v/>
      </c>
      <c r="T39" s="81" t="str">
        <f t="shared" ca="1" si="17"/>
        <v/>
      </c>
      <c r="U39" s="315" t="str">
        <f t="shared" ca="1" si="9"/>
        <v/>
      </c>
      <c r="V39" s="82" t="str">
        <f t="shared" ca="1" si="10"/>
        <v/>
      </c>
      <c r="W39" s="81" t="str">
        <f t="shared" ca="1" si="18"/>
        <v/>
      </c>
      <c r="X39" s="61"/>
      <c r="Y39" s="61"/>
    </row>
    <row r="40" spans="1:25" ht="18.75" customHeight="1" x14ac:dyDescent="0.25">
      <c r="A40" s="61"/>
      <c r="B40" s="6">
        <f t="shared" si="19"/>
        <v>33</v>
      </c>
      <c r="C40" s="6"/>
      <c r="D40" s="6"/>
      <c r="E40" s="23"/>
      <c r="F40" s="24"/>
      <c r="G40" s="173"/>
      <c r="H40" s="25"/>
      <c r="I40" s="12"/>
      <c r="J40" s="81" t="str">
        <f t="shared" si="20"/>
        <v/>
      </c>
      <c r="K40" s="6"/>
      <c r="L40" s="12"/>
      <c r="M40" s="81" t="str">
        <f t="shared" ref="M40:M71" si="21">IF(BULAN=PR,IF(J40="","",J40-L40),RIGHT)</f>
        <v/>
      </c>
      <c r="N40" s="314" t="str">
        <f t="shared" si="13"/>
        <v/>
      </c>
      <c r="O40" s="81" t="str">
        <f t="shared" si="14"/>
        <v/>
      </c>
      <c r="P40" s="81" t="str">
        <f t="shared" si="15"/>
        <v/>
      </c>
      <c r="Q40" s="315" t="str">
        <f t="shared" ref="Q40:Q71" ca="1" si="22">IF(TODAY()&gt;EXP,"0",IF(G40="","",IF(G40&gt;$Q$6,0,(DATEDIF(G40,$Q$6,"M")))))</f>
        <v/>
      </c>
      <c r="R40" s="82" t="str">
        <f t="shared" ref="R40:R71" ca="1" si="23">IF(TODAY()&gt;EXP,"0",IF(AND(P40&lt;&gt;"",Q40&lt;&gt;""),IF(P40*Q40&gt;M40,M40,P40*Q40),""))</f>
        <v/>
      </c>
      <c r="S40" s="81" t="str">
        <f t="shared" ca="1" si="16"/>
        <v/>
      </c>
      <c r="T40" s="81" t="str">
        <f t="shared" ca="1" si="17"/>
        <v/>
      </c>
      <c r="U40" s="315" t="str">
        <f t="shared" ref="U40:U71" ca="1" si="24">IF(TODAY()&gt;EXP,"0",IF(G40="","",IF(G40&gt;$U$6,0,(DATEDIF(G40,$U$6,"M")))))</f>
        <v/>
      </c>
      <c r="V40" s="82" t="str">
        <f t="shared" ref="V40:V71" ca="1" si="25">IF(TODAY()&gt;EXP,"0",IF(AND(P40&lt;&gt;"",U40&lt;&gt;""),IF(P40*U40&gt;M40,M40,P40*U40),""))</f>
        <v/>
      </c>
      <c r="W40" s="81" t="str">
        <f t="shared" ca="1" si="18"/>
        <v/>
      </c>
      <c r="X40" s="61"/>
      <c r="Y40" s="61"/>
    </row>
    <row r="41" spans="1:25" ht="18.75" customHeight="1" x14ac:dyDescent="0.25">
      <c r="A41" s="61"/>
      <c r="B41" s="6">
        <f t="shared" si="19"/>
        <v>34</v>
      </c>
      <c r="C41" s="6"/>
      <c r="D41" s="6"/>
      <c r="E41" s="23"/>
      <c r="F41" s="24"/>
      <c r="G41" s="173"/>
      <c r="H41" s="25"/>
      <c r="I41" s="12"/>
      <c r="J41" s="81" t="str">
        <f t="shared" si="20"/>
        <v/>
      </c>
      <c r="K41" s="6"/>
      <c r="L41" s="12"/>
      <c r="M41" s="81" t="str">
        <f t="shared" si="21"/>
        <v/>
      </c>
      <c r="N41" s="314" t="str">
        <f t="shared" si="13"/>
        <v/>
      </c>
      <c r="O41" s="81" t="str">
        <f t="shared" si="14"/>
        <v/>
      </c>
      <c r="P41" s="81" t="str">
        <f t="shared" si="15"/>
        <v/>
      </c>
      <c r="Q41" s="315" t="str">
        <f t="shared" ca="1" si="22"/>
        <v/>
      </c>
      <c r="R41" s="82" t="str">
        <f t="shared" ca="1" si="23"/>
        <v/>
      </c>
      <c r="S41" s="81" t="str">
        <f t="shared" ca="1" si="16"/>
        <v/>
      </c>
      <c r="T41" s="81" t="str">
        <f t="shared" ca="1" si="17"/>
        <v/>
      </c>
      <c r="U41" s="315" t="str">
        <f t="shared" ca="1" si="24"/>
        <v/>
      </c>
      <c r="V41" s="82" t="str">
        <f t="shared" ca="1" si="25"/>
        <v/>
      </c>
      <c r="W41" s="81" t="str">
        <f t="shared" ca="1" si="18"/>
        <v/>
      </c>
      <c r="X41" s="61"/>
      <c r="Y41" s="61"/>
    </row>
    <row r="42" spans="1:25" ht="18.75" customHeight="1" x14ac:dyDescent="0.25">
      <c r="A42" s="61"/>
      <c r="B42" s="6">
        <f t="shared" si="19"/>
        <v>35</v>
      </c>
      <c r="C42" s="6"/>
      <c r="D42" s="6"/>
      <c r="E42" s="23"/>
      <c r="F42" s="24"/>
      <c r="G42" s="173"/>
      <c r="H42" s="25"/>
      <c r="I42" s="12"/>
      <c r="J42" s="81" t="str">
        <f t="shared" si="20"/>
        <v/>
      </c>
      <c r="K42" s="6"/>
      <c r="L42" s="12"/>
      <c r="M42" s="81" t="str">
        <f t="shared" si="21"/>
        <v/>
      </c>
      <c r="N42" s="314" t="str">
        <f t="shared" si="13"/>
        <v/>
      </c>
      <c r="O42" s="81" t="str">
        <f t="shared" si="14"/>
        <v/>
      </c>
      <c r="P42" s="81" t="str">
        <f t="shared" si="15"/>
        <v/>
      </c>
      <c r="Q42" s="315" t="str">
        <f t="shared" ca="1" si="22"/>
        <v/>
      </c>
      <c r="R42" s="82" t="str">
        <f t="shared" ca="1" si="23"/>
        <v/>
      </c>
      <c r="S42" s="81" t="str">
        <f t="shared" ca="1" si="16"/>
        <v/>
      </c>
      <c r="T42" s="81" t="str">
        <f t="shared" ca="1" si="17"/>
        <v/>
      </c>
      <c r="U42" s="315" t="str">
        <f t="shared" ca="1" si="24"/>
        <v/>
      </c>
      <c r="V42" s="82" t="str">
        <f t="shared" ca="1" si="25"/>
        <v/>
      </c>
      <c r="W42" s="81" t="str">
        <f t="shared" ca="1" si="18"/>
        <v/>
      </c>
      <c r="X42" s="61"/>
      <c r="Y42" s="61"/>
    </row>
    <row r="43" spans="1:25" ht="18.75" customHeight="1" x14ac:dyDescent="0.25">
      <c r="A43" s="61"/>
      <c r="B43" s="6">
        <f t="shared" si="19"/>
        <v>36</v>
      </c>
      <c r="C43" s="6"/>
      <c r="D43" s="6"/>
      <c r="E43" s="23"/>
      <c r="F43" s="24"/>
      <c r="G43" s="173"/>
      <c r="H43" s="25"/>
      <c r="I43" s="12"/>
      <c r="J43" s="81" t="str">
        <f t="shared" si="20"/>
        <v/>
      </c>
      <c r="K43" s="6"/>
      <c r="L43" s="12"/>
      <c r="M43" s="81" t="str">
        <f t="shared" si="21"/>
        <v/>
      </c>
      <c r="N43" s="314" t="str">
        <f t="shared" si="13"/>
        <v/>
      </c>
      <c r="O43" s="81" t="str">
        <f t="shared" si="14"/>
        <v/>
      </c>
      <c r="P43" s="81" t="str">
        <f t="shared" si="15"/>
        <v/>
      </c>
      <c r="Q43" s="315" t="str">
        <f t="shared" ca="1" si="22"/>
        <v/>
      </c>
      <c r="R43" s="82" t="str">
        <f t="shared" ca="1" si="23"/>
        <v/>
      </c>
      <c r="S43" s="81" t="str">
        <f t="shared" ca="1" si="16"/>
        <v/>
      </c>
      <c r="T43" s="81" t="str">
        <f t="shared" ca="1" si="17"/>
        <v/>
      </c>
      <c r="U43" s="315" t="str">
        <f t="shared" ca="1" si="24"/>
        <v/>
      </c>
      <c r="V43" s="82" t="str">
        <f t="shared" ca="1" si="25"/>
        <v/>
      </c>
      <c r="W43" s="81" t="str">
        <f t="shared" ca="1" si="18"/>
        <v/>
      </c>
      <c r="X43" s="61"/>
      <c r="Y43" s="61"/>
    </row>
    <row r="44" spans="1:25" ht="18.75" customHeight="1" x14ac:dyDescent="0.25">
      <c r="A44" s="61"/>
      <c r="B44" s="6">
        <f t="shared" si="19"/>
        <v>37</v>
      </c>
      <c r="C44" s="6"/>
      <c r="D44" s="6"/>
      <c r="E44" s="23"/>
      <c r="F44" s="24"/>
      <c r="G44" s="173"/>
      <c r="H44" s="25"/>
      <c r="I44" s="12"/>
      <c r="J44" s="81" t="str">
        <f t="shared" si="20"/>
        <v/>
      </c>
      <c r="K44" s="6"/>
      <c r="L44" s="12"/>
      <c r="M44" s="81" t="str">
        <f t="shared" si="21"/>
        <v/>
      </c>
      <c r="N44" s="314" t="str">
        <f t="shared" si="13"/>
        <v/>
      </c>
      <c r="O44" s="81" t="str">
        <f t="shared" si="14"/>
        <v/>
      </c>
      <c r="P44" s="81" t="str">
        <f t="shared" si="15"/>
        <v/>
      </c>
      <c r="Q44" s="315" t="str">
        <f t="shared" ca="1" si="22"/>
        <v/>
      </c>
      <c r="R44" s="82" t="str">
        <f t="shared" ca="1" si="23"/>
        <v/>
      </c>
      <c r="S44" s="81" t="str">
        <f t="shared" ca="1" si="16"/>
        <v/>
      </c>
      <c r="T44" s="81" t="str">
        <f t="shared" ca="1" si="17"/>
        <v/>
      </c>
      <c r="U44" s="315" t="str">
        <f t="shared" ca="1" si="24"/>
        <v/>
      </c>
      <c r="V44" s="82" t="str">
        <f t="shared" ca="1" si="25"/>
        <v/>
      </c>
      <c r="W44" s="81" t="str">
        <f t="shared" ca="1" si="18"/>
        <v/>
      </c>
      <c r="X44" s="61"/>
      <c r="Y44" s="61"/>
    </row>
    <row r="45" spans="1:25" ht="18.75" customHeight="1" x14ac:dyDescent="0.25">
      <c r="A45" s="61"/>
      <c r="B45" s="6">
        <f t="shared" si="19"/>
        <v>38</v>
      </c>
      <c r="C45" s="6"/>
      <c r="D45" s="6"/>
      <c r="E45" s="23"/>
      <c r="F45" s="24"/>
      <c r="G45" s="173"/>
      <c r="H45" s="25"/>
      <c r="I45" s="12"/>
      <c r="J45" s="81" t="str">
        <f t="shared" si="20"/>
        <v/>
      </c>
      <c r="K45" s="6"/>
      <c r="L45" s="12"/>
      <c r="M45" s="81" t="str">
        <f t="shared" si="21"/>
        <v/>
      </c>
      <c r="N45" s="314" t="str">
        <f t="shared" si="13"/>
        <v/>
      </c>
      <c r="O45" s="81" t="str">
        <f t="shared" si="14"/>
        <v/>
      </c>
      <c r="P45" s="81" t="str">
        <f t="shared" si="15"/>
        <v/>
      </c>
      <c r="Q45" s="315" t="str">
        <f t="shared" ca="1" si="22"/>
        <v/>
      </c>
      <c r="R45" s="82" t="str">
        <f t="shared" ca="1" si="23"/>
        <v/>
      </c>
      <c r="S45" s="81" t="str">
        <f t="shared" ca="1" si="16"/>
        <v/>
      </c>
      <c r="T45" s="81" t="str">
        <f t="shared" ca="1" si="17"/>
        <v/>
      </c>
      <c r="U45" s="315" t="str">
        <f t="shared" ca="1" si="24"/>
        <v/>
      </c>
      <c r="V45" s="82" t="str">
        <f t="shared" ca="1" si="25"/>
        <v/>
      </c>
      <c r="W45" s="81" t="str">
        <f t="shared" ca="1" si="18"/>
        <v/>
      </c>
      <c r="X45" s="61"/>
      <c r="Y45" s="61"/>
    </row>
    <row r="46" spans="1:25" ht="18.75" customHeight="1" x14ac:dyDescent="0.25">
      <c r="A46" s="61"/>
      <c r="B46" s="6">
        <f t="shared" si="19"/>
        <v>39</v>
      </c>
      <c r="C46" s="6"/>
      <c r="D46" s="6"/>
      <c r="E46" s="23"/>
      <c r="F46" s="24"/>
      <c r="G46" s="173"/>
      <c r="H46" s="25"/>
      <c r="I46" s="12"/>
      <c r="J46" s="81" t="str">
        <f t="shared" si="20"/>
        <v/>
      </c>
      <c r="K46" s="6"/>
      <c r="L46" s="12"/>
      <c r="M46" s="81" t="str">
        <f t="shared" si="21"/>
        <v/>
      </c>
      <c r="N46" s="314" t="str">
        <f t="shared" si="13"/>
        <v/>
      </c>
      <c r="O46" s="81" t="str">
        <f t="shared" si="14"/>
        <v/>
      </c>
      <c r="P46" s="81" t="str">
        <f t="shared" si="15"/>
        <v/>
      </c>
      <c r="Q46" s="315" t="str">
        <f t="shared" ca="1" si="22"/>
        <v/>
      </c>
      <c r="R46" s="82" t="str">
        <f t="shared" ca="1" si="23"/>
        <v/>
      </c>
      <c r="S46" s="81" t="str">
        <f t="shared" ca="1" si="16"/>
        <v/>
      </c>
      <c r="T46" s="81" t="str">
        <f t="shared" ca="1" si="17"/>
        <v/>
      </c>
      <c r="U46" s="315" t="str">
        <f t="shared" ca="1" si="24"/>
        <v/>
      </c>
      <c r="V46" s="82" t="str">
        <f t="shared" ca="1" si="25"/>
        <v/>
      </c>
      <c r="W46" s="81" t="str">
        <f t="shared" ca="1" si="18"/>
        <v/>
      </c>
      <c r="X46" s="61"/>
      <c r="Y46" s="61"/>
    </row>
    <row r="47" spans="1:25" ht="18.75" customHeight="1" x14ac:dyDescent="0.25">
      <c r="A47" s="61"/>
      <c r="B47" s="6">
        <f t="shared" si="19"/>
        <v>40</v>
      </c>
      <c r="C47" s="6"/>
      <c r="D47" s="6"/>
      <c r="E47" s="23"/>
      <c r="F47" s="24"/>
      <c r="G47" s="173"/>
      <c r="H47" s="25"/>
      <c r="I47" s="12"/>
      <c r="J47" s="81" t="str">
        <f t="shared" si="20"/>
        <v/>
      </c>
      <c r="K47" s="6"/>
      <c r="L47" s="12"/>
      <c r="M47" s="81" t="str">
        <f t="shared" si="21"/>
        <v/>
      </c>
      <c r="N47" s="314" t="str">
        <f t="shared" si="13"/>
        <v/>
      </c>
      <c r="O47" s="81" t="str">
        <f t="shared" si="14"/>
        <v/>
      </c>
      <c r="P47" s="81" t="str">
        <f t="shared" si="15"/>
        <v/>
      </c>
      <c r="Q47" s="315" t="str">
        <f t="shared" ca="1" si="22"/>
        <v/>
      </c>
      <c r="R47" s="82" t="str">
        <f t="shared" ca="1" si="23"/>
        <v/>
      </c>
      <c r="S47" s="81" t="str">
        <f t="shared" ca="1" si="16"/>
        <v/>
      </c>
      <c r="T47" s="81" t="str">
        <f t="shared" ca="1" si="17"/>
        <v/>
      </c>
      <c r="U47" s="315" t="str">
        <f t="shared" ca="1" si="24"/>
        <v/>
      </c>
      <c r="V47" s="82" t="str">
        <f t="shared" ca="1" si="25"/>
        <v/>
      </c>
      <c r="W47" s="81" t="str">
        <f t="shared" ca="1" si="18"/>
        <v/>
      </c>
      <c r="X47" s="61"/>
      <c r="Y47" s="61"/>
    </row>
    <row r="48" spans="1:25" ht="18.75" customHeight="1" x14ac:dyDescent="0.25">
      <c r="A48" s="61"/>
      <c r="B48" s="6">
        <f t="shared" si="19"/>
        <v>41</v>
      </c>
      <c r="C48" s="6"/>
      <c r="D48" s="6"/>
      <c r="E48" s="23"/>
      <c r="F48" s="24"/>
      <c r="G48" s="173"/>
      <c r="H48" s="25"/>
      <c r="I48" s="12"/>
      <c r="J48" s="81" t="str">
        <f t="shared" si="20"/>
        <v/>
      </c>
      <c r="K48" s="6"/>
      <c r="L48" s="12"/>
      <c r="M48" s="81" t="str">
        <f t="shared" si="21"/>
        <v/>
      </c>
      <c r="N48" s="314" t="str">
        <f t="shared" si="13"/>
        <v/>
      </c>
      <c r="O48" s="81" t="str">
        <f t="shared" si="14"/>
        <v/>
      </c>
      <c r="P48" s="81" t="str">
        <f t="shared" si="15"/>
        <v/>
      </c>
      <c r="Q48" s="315" t="str">
        <f t="shared" ca="1" si="22"/>
        <v/>
      </c>
      <c r="R48" s="82" t="str">
        <f t="shared" ca="1" si="23"/>
        <v/>
      </c>
      <c r="S48" s="81" t="str">
        <f t="shared" ca="1" si="16"/>
        <v/>
      </c>
      <c r="T48" s="81" t="str">
        <f t="shared" ca="1" si="17"/>
        <v/>
      </c>
      <c r="U48" s="315" t="str">
        <f t="shared" ca="1" si="24"/>
        <v/>
      </c>
      <c r="V48" s="82" t="str">
        <f t="shared" ca="1" si="25"/>
        <v/>
      </c>
      <c r="W48" s="81" t="str">
        <f t="shared" ca="1" si="18"/>
        <v/>
      </c>
      <c r="X48" s="61"/>
      <c r="Y48" s="61"/>
    </row>
    <row r="49" spans="1:25" ht="18.75" customHeight="1" x14ac:dyDescent="0.25">
      <c r="A49" s="61"/>
      <c r="B49" s="6">
        <f t="shared" si="19"/>
        <v>42</v>
      </c>
      <c r="C49" s="6"/>
      <c r="D49" s="6"/>
      <c r="E49" s="23"/>
      <c r="F49" s="24"/>
      <c r="G49" s="173"/>
      <c r="H49" s="25"/>
      <c r="I49" s="12"/>
      <c r="J49" s="81" t="str">
        <f t="shared" si="20"/>
        <v/>
      </c>
      <c r="K49" s="6"/>
      <c r="L49" s="12"/>
      <c r="M49" s="81" t="str">
        <f t="shared" si="21"/>
        <v/>
      </c>
      <c r="N49" s="314" t="str">
        <f t="shared" si="13"/>
        <v/>
      </c>
      <c r="O49" s="81" t="str">
        <f t="shared" si="14"/>
        <v/>
      </c>
      <c r="P49" s="81" t="str">
        <f t="shared" si="15"/>
        <v/>
      </c>
      <c r="Q49" s="315" t="str">
        <f t="shared" ca="1" si="22"/>
        <v/>
      </c>
      <c r="R49" s="82" t="str">
        <f t="shared" ca="1" si="23"/>
        <v/>
      </c>
      <c r="S49" s="81" t="str">
        <f t="shared" ca="1" si="16"/>
        <v/>
      </c>
      <c r="T49" s="81" t="str">
        <f t="shared" ca="1" si="17"/>
        <v/>
      </c>
      <c r="U49" s="315" t="str">
        <f t="shared" ca="1" si="24"/>
        <v/>
      </c>
      <c r="V49" s="82" t="str">
        <f t="shared" ca="1" si="25"/>
        <v/>
      </c>
      <c r="W49" s="81" t="str">
        <f t="shared" ca="1" si="18"/>
        <v/>
      </c>
      <c r="X49" s="61"/>
      <c r="Y49" s="61"/>
    </row>
    <row r="50" spans="1:25" ht="18.75" customHeight="1" x14ac:dyDescent="0.25">
      <c r="A50" s="61"/>
      <c r="B50" s="6">
        <f t="shared" si="19"/>
        <v>43</v>
      </c>
      <c r="C50" s="6"/>
      <c r="D50" s="6"/>
      <c r="E50" s="23"/>
      <c r="F50" s="24"/>
      <c r="G50" s="173"/>
      <c r="H50" s="25"/>
      <c r="I50" s="12"/>
      <c r="J50" s="81" t="str">
        <f t="shared" si="20"/>
        <v/>
      </c>
      <c r="K50" s="6"/>
      <c r="L50" s="12"/>
      <c r="M50" s="81" t="str">
        <f t="shared" si="21"/>
        <v/>
      </c>
      <c r="N50" s="314" t="str">
        <f t="shared" si="13"/>
        <v/>
      </c>
      <c r="O50" s="81" t="str">
        <f t="shared" si="14"/>
        <v/>
      </c>
      <c r="P50" s="81" t="str">
        <f t="shared" si="15"/>
        <v/>
      </c>
      <c r="Q50" s="315" t="str">
        <f t="shared" ca="1" si="22"/>
        <v/>
      </c>
      <c r="R50" s="82" t="str">
        <f t="shared" ca="1" si="23"/>
        <v/>
      </c>
      <c r="S50" s="81" t="str">
        <f t="shared" ca="1" si="16"/>
        <v/>
      </c>
      <c r="T50" s="81" t="str">
        <f t="shared" ca="1" si="17"/>
        <v/>
      </c>
      <c r="U50" s="315" t="str">
        <f t="shared" ca="1" si="24"/>
        <v/>
      </c>
      <c r="V50" s="82" t="str">
        <f t="shared" ca="1" si="25"/>
        <v/>
      </c>
      <c r="W50" s="81" t="str">
        <f t="shared" ca="1" si="18"/>
        <v/>
      </c>
      <c r="X50" s="61"/>
      <c r="Y50" s="61"/>
    </row>
    <row r="51" spans="1:25" ht="18.75" customHeight="1" x14ac:dyDescent="0.25">
      <c r="A51" s="61"/>
      <c r="B51" s="6">
        <f t="shared" si="19"/>
        <v>44</v>
      </c>
      <c r="C51" s="6"/>
      <c r="D51" s="6"/>
      <c r="E51" s="23"/>
      <c r="F51" s="24"/>
      <c r="G51" s="173"/>
      <c r="H51" s="25"/>
      <c r="I51" s="12"/>
      <c r="J51" s="81" t="str">
        <f t="shared" si="20"/>
        <v/>
      </c>
      <c r="K51" s="6"/>
      <c r="L51" s="12"/>
      <c r="M51" s="81" t="str">
        <f t="shared" si="21"/>
        <v/>
      </c>
      <c r="N51" s="314" t="str">
        <f t="shared" si="13"/>
        <v/>
      </c>
      <c r="O51" s="81" t="str">
        <f t="shared" si="14"/>
        <v/>
      </c>
      <c r="P51" s="81" t="str">
        <f t="shared" si="15"/>
        <v/>
      </c>
      <c r="Q51" s="315" t="str">
        <f t="shared" ca="1" si="22"/>
        <v/>
      </c>
      <c r="R51" s="82" t="str">
        <f t="shared" ca="1" si="23"/>
        <v/>
      </c>
      <c r="S51" s="81" t="str">
        <f t="shared" ca="1" si="16"/>
        <v/>
      </c>
      <c r="T51" s="81" t="str">
        <f t="shared" ca="1" si="17"/>
        <v/>
      </c>
      <c r="U51" s="315" t="str">
        <f t="shared" ca="1" si="24"/>
        <v/>
      </c>
      <c r="V51" s="82" t="str">
        <f t="shared" ca="1" si="25"/>
        <v/>
      </c>
      <c r="W51" s="81" t="str">
        <f t="shared" ca="1" si="18"/>
        <v/>
      </c>
      <c r="X51" s="61"/>
      <c r="Y51" s="61"/>
    </row>
    <row r="52" spans="1:25" ht="18.75" customHeight="1" x14ac:dyDescent="0.25">
      <c r="A52" s="61"/>
      <c r="B52" s="6">
        <f t="shared" si="19"/>
        <v>45</v>
      </c>
      <c r="C52" s="6"/>
      <c r="D52" s="6"/>
      <c r="E52" s="23"/>
      <c r="F52" s="24"/>
      <c r="G52" s="173"/>
      <c r="H52" s="25"/>
      <c r="I52" s="12"/>
      <c r="J52" s="81" t="str">
        <f t="shared" si="20"/>
        <v/>
      </c>
      <c r="K52" s="6"/>
      <c r="L52" s="12"/>
      <c r="M52" s="81" t="str">
        <f t="shared" si="21"/>
        <v/>
      </c>
      <c r="N52" s="314" t="str">
        <f t="shared" si="13"/>
        <v/>
      </c>
      <c r="O52" s="81" t="str">
        <f t="shared" si="14"/>
        <v/>
      </c>
      <c r="P52" s="81" t="str">
        <f t="shared" si="15"/>
        <v/>
      </c>
      <c r="Q52" s="315" t="str">
        <f t="shared" ca="1" si="22"/>
        <v/>
      </c>
      <c r="R52" s="82" t="str">
        <f t="shared" ca="1" si="23"/>
        <v/>
      </c>
      <c r="S52" s="81" t="str">
        <f t="shared" ca="1" si="16"/>
        <v/>
      </c>
      <c r="T52" s="81" t="str">
        <f t="shared" ca="1" si="17"/>
        <v/>
      </c>
      <c r="U52" s="315" t="str">
        <f t="shared" ca="1" si="24"/>
        <v/>
      </c>
      <c r="V52" s="82" t="str">
        <f t="shared" ca="1" si="25"/>
        <v/>
      </c>
      <c r="W52" s="81" t="str">
        <f t="shared" ca="1" si="18"/>
        <v/>
      </c>
      <c r="X52" s="61"/>
      <c r="Y52" s="61"/>
    </row>
    <row r="53" spans="1:25" ht="18.75" customHeight="1" x14ac:dyDescent="0.25">
      <c r="A53" s="61"/>
      <c r="B53" s="6">
        <f t="shared" si="19"/>
        <v>46</v>
      </c>
      <c r="C53" s="6"/>
      <c r="D53" s="6"/>
      <c r="E53" s="23"/>
      <c r="F53" s="24"/>
      <c r="G53" s="173"/>
      <c r="H53" s="25"/>
      <c r="I53" s="12"/>
      <c r="J53" s="81" t="str">
        <f t="shared" si="20"/>
        <v/>
      </c>
      <c r="K53" s="6"/>
      <c r="L53" s="12"/>
      <c r="M53" s="81" t="str">
        <f t="shared" si="21"/>
        <v/>
      </c>
      <c r="N53" s="314" t="str">
        <f t="shared" si="13"/>
        <v/>
      </c>
      <c r="O53" s="81" t="str">
        <f t="shared" si="14"/>
        <v/>
      </c>
      <c r="P53" s="81" t="str">
        <f t="shared" si="15"/>
        <v/>
      </c>
      <c r="Q53" s="315" t="str">
        <f t="shared" ca="1" si="22"/>
        <v/>
      </c>
      <c r="R53" s="82" t="str">
        <f t="shared" ca="1" si="23"/>
        <v/>
      </c>
      <c r="S53" s="81" t="str">
        <f t="shared" ca="1" si="16"/>
        <v/>
      </c>
      <c r="T53" s="81" t="str">
        <f t="shared" ca="1" si="17"/>
        <v/>
      </c>
      <c r="U53" s="315" t="str">
        <f t="shared" ca="1" si="24"/>
        <v/>
      </c>
      <c r="V53" s="82" t="str">
        <f t="shared" ca="1" si="25"/>
        <v/>
      </c>
      <c r="W53" s="81" t="str">
        <f t="shared" ca="1" si="18"/>
        <v/>
      </c>
      <c r="X53" s="61"/>
      <c r="Y53" s="61"/>
    </row>
    <row r="54" spans="1:25" ht="18.75" customHeight="1" x14ac:dyDescent="0.25">
      <c r="A54" s="61"/>
      <c r="B54" s="6">
        <f t="shared" si="19"/>
        <v>47</v>
      </c>
      <c r="C54" s="6"/>
      <c r="D54" s="6"/>
      <c r="E54" s="23"/>
      <c r="F54" s="24"/>
      <c r="G54" s="173"/>
      <c r="H54" s="25"/>
      <c r="I54" s="12"/>
      <c r="J54" s="81" t="str">
        <f t="shared" si="20"/>
        <v/>
      </c>
      <c r="K54" s="6"/>
      <c r="L54" s="12"/>
      <c r="M54" s="81" t="str">
        <f t="shared" si="21"/>
        <v/>
      </c>
      <c r="N54" s="314" t="str">
        <f t="shared" si="13"/>
        <v/>
      </c>
      <c r="O54" s="81" t="str">
        <f t="shared" si="14"/>
        <v/>
      </c>
      <c r="P54" s="81" t="str">
        <f t="shared" si="15"/>
        <v/>
      </c>
      <c r="Q54" s="315" t="str">
        <f t="shared" ca="1" si="22"/>
        <v/>
      </c>
      <c r="R54" s="82" t="str">
        <f t="shared" ca="1" si="23"/>
        <v/>
      </c>
      <c r="S54" s="81" t="str">
        <f t="shared" ca="1" si="16"/>
        <v/>
      </c>
      <c r="T54" s="81" t="str">
        <f t="shared" ca="1" si="17"/>
        <v/>
      </c>
      <c r="U54" s="315" t="str">
        <f t="shared" ca="1" si="24"/>
        <v/>
      </c>
      <c r="V54" s="82" t="str">
        <f t="shared" ca="1" si="25"/>
        <v/>
      </c>
      <c r="W54" s="81" t="str">
        <f t="shared" ca="1" si="18"/>
        <v/>
      </c>
      <c r="X54" s="61"/>
      <c r="Y54" s="61"/>
    </row>
    <row r="55" spans="1:25" ht="18.75" customHeight="1" x14ac:dyDescent="0.25">
      <c r="A55" s="61"/>
      <c r="B55" s="6">
        <f t="shared" si="19"/>
        <v>48</v>
      </c>
      <c r="C55" s="6"/>
      <c r="D55" s="6"/>
      <c r="E55" s="23"/>
      <c r="F55" s="24"/>
      <c r="G55" s="173"/>
      <c r="H55" s="25"/>
      <c r="I55" s="12"/>
      <c r="J55" s="81" t="str">
        <f t="shared" si="20"/>
        <v/>
      </c>
      <c r="K55" s="6"/>
      <c r="L55" s="12"/>
      <c r="M55" s="81" t="str">
        <f t="shared" si="21"/>
        <v/>
      </c>
      <c r="N55" s="314" t="str">
        <f t="shared" si="13"/>
        <v/>
      </c>
      <c r="O55" s="81" t="str">
        <f t="shared" si="14"/>
        <v/>
      </c>
      <c r="P55" s="81" t="str">
        <f t="shared" si="15"/>
        <v/>
      </c>
      <c r="Q55" s="315" t="str">
        <f t="shared" ca="1" si="22"/>
        <v/>
      </c>
      <c r="R55" s="82" t="str">
        <f t="shared" ca="1" si="23"/>
        <v/>
      </c>
      <c r="S55" s="81" t="str">
        <f t="shared" ca="1" si="16"/>
        <v/>
      </c>
      <c r="T55" s="81" t="str">
        <f t="shared" ca="1" si="17"/>
        <v/>
      </c>
      <c r="U55" s="315" t="str">
        <f t="shared" ca="1" si="24"/>
        <v/>
      </c>
      <c r="V55" s="82" t="str">
        <f t="shared" ca="1" si="25"/>
        <v/>
      </c>
      <c r="W55" s="81" t="str">
        <f t="shared" ca="1" si="18"/>
        <v/>
      </c>
      <c r="X55" s="61"/>
      <c r="Y55" s="61"/>
    </row>
    <row r="56" spans="1:25" ht="18.75" customHeight="1" x14ac:dyDescent="0.25">
      <c r="A56" s="61"/>
      <c r="B56" s="6">
        <f t="shared" si="19"/>
        <v>49</v>
      </c>
      <c r="C56" s="6"/>
      <c r="D56" s="6"/>
      <c r="E56" s="23"/>
      <c r="F56" s="24"/>
      <c r="G56" s="173"/>
      <c r="H56" s="25"/>
      <c r="I56" s="12"/>
      <c r="J56" s="81" t="str">
        <f t="shared" si="20"/>
        <v/>
      </c>
      <c r="K56" s="6"/>
      <c r="L56" s="12"/>
      <c r="M56" s="81" t="str">
        <f t="shared" si="21"/>
        <v/>
      </c>
      <c r="N56" s="314" t="str">
        <f t="shared" si="13"/>
        <v/>
      </c>
      <c r="O56" s="81" t="str">
        <f t="shared" si="14"/>
        <v/>
      </c>
      <c r="P56" s="81" t="str">
        <f t="shared" si="15"/>
        <v/>
      </c>
      <c r="Q56" s="315" t="str">
        <f t="shared" ca="1" si="22"/>
        <v/>
      </c>
      <c r="R56" s="82" t="str">
        <f t="shared" ca="1" si="23"/>
        <v/>
      </c>
      <c r="S56" s="81" t="str">
        <f t="shared" ca="1" si="16"/>
        <v/>
      </c>
      <c r="T56" s="81" t="str">
        <f t="shared" ca="1" si="17"/>
        <v/>
      </c>
      <c r="U56" s="315" t="str">
        <f t="shared" ca="1" si="24"/>
        <v/>
      </c>
      <c r="V56" s="82" t="str">
        <f t="shared" ca="1" si="25"/>
        <v/>
      </c>
      <c r="W56" s="81" t="str">
        <f t="shared" ca="1" si="18"/>
        <v/>
      </c>
      <c r="X56" s="61"/>
      <c r="Y56" s="61"/>
    </row>
    <row r="57" spans="1:25" ht="18.75" customHeight="1" x14ac:dyDescent="0.25">
      <c r="A57" s="61"/>
      <c r="B57" s="6">
        <f t="shared" si="19"/>
        <v>50</v>
      </c>
      <c r="C57" s="6"/>
      <c r="D57" s="6"/>
      <c r="E57" s="23"/>
      <c r="F57" s="24"/>
      <c r="G57" s="173"/>
      <c r="H57" s="25"/>
      <c r="I57" s="12"/>
      <c r="J57" s="81" t="str">
        <f t="shared" si="20"/>
        <v/>
      </c>
      <c r="K57" s="6"/>
      <c r="L57" s="12"/>
      <c r="M57" s="81" t="str">
        <f t="shared" si="21"/>
        <v/>
      </c>
      <c r="N57" s="314" t="str">
        <f t="shared" si="13"/>
        <v/>
      </c>
      <c r="O57" s="81" t="str">
        <f t="shared" si="14"/>
        <v/>
      </c>
      <c r="P57" s="81" t="str">
        <f t="shared" si="15"/>
        <v/>
      </c>
      <c r="Q57" s="315" t="str">
        <f t="shared" ca="1" si="22"/>
        <v/>
      </c>
      <c r="R57" s="82" t="str">
        <f t="shared" ca="1" si="23"/>
        <v/>
      </c>
      <c r="S57" s="81" t="str">
        <f t="shared" ca="1" si="16"/>
        <v/>
      </c>
      <c r="T57" s="81" t="str">
        <f t="shared" ca="1" si="17"/>
        <v/>
      </c>
      <c r="U57" s="315" t="str">
        <f t="shared" ca="1" si="24"/>
        <v/>
      </c>
      <c r="V57" s="82" t="str">
        <f t="shared" ca="1" si="25"/>
        <v/>
      </c>
      <c r="W57" s="81" t="str">
        <f t="shared" ca="1" si="18"/>
        <v/>
      </c>
      <c r="X57" s="61"/>
      <c r="Y57" s="61"/>
    </row>
    <row r="58" spans="1:25" ht="18.75" customHeight="1" x14ac:dyDescent="0.25">
      <c r="A58" s="61"/>
      <c r="B58" s="6">
        <f t="shared" si="19"/>
        <v>51</v>
      </c>
      <c r="C58" s="6"/>
      <c r="D58" s="6"/>
      <c r="E58" s="23"/>
      <c r="F58" s="24"/>
      <c r="G58" s="173"/>
      <c r="H58" s="25"/>
      <c r="I58" s="12"/>
      <c r="J58" s="81" t="str">
        <f t="shared" si="20"/>
        <v/>
      </c>
      <c r="K58" s="6"/>
      <c r="L58" s="12"/>
      <c r="M58" s="81" t="str">
        <f t="shared" si="21"/>
        <v/>
      </c>
      <c r="N58" s="314" t="str">
        <f t="shared" si="13"/>
        <v/>
      </c>
      <c r="O58" s="81" t="str">
        <f t="shared" si="14"/>
        <v/>
      </c>
      <c r="P58" s="81" t="str">
        <f t="shared" si="15"/>
        <v/>
      </c>
      <c r="Q58" s="315" t="str">
        <f t="shared" ca="1" si="22"/>
        <v/>
      </c>
      <c r="R58" s="82" t="str">
        <f t="shared" ca="1" si="23"/>
        <v/>
      </c>
      <c r="S58" s="81" t="str">
        <f t="shared" ca="1" si="16"/>
        <v/>
      </c>
      <c r="T58" s="81" t="str">
        <f t="shared" ca="1" si="17"/>
        <v/>
      </c>
      <c r="U58" s="315" t="str">
        <f t="shared" ca="1" si="24"/>
        <v/>
      </c>
      <c r="V58" s="82" t="str">
        <f t="shared" ca="1" si="25"/>
        <v/>
      </c>
      <c r="W58" s="81" t="str">
        <f t="shared" ca="1" si="18"/>
        <v/>
      </c>
      <c r="X58" s="61"/>
      <c r="Y58" s="61"/>
    </row>
    <row r="59" spans="1:25" ht="18.75" customHeight="1" x14ac:dyDescent="0.25">
      <c r="A59" s="61"/>
      <c r="B59" s="6">
        <f t="shared" si="19"/>
        <v>52</v>
      </c>
      <c r="C59" s="6"/>
      <c r="D59" s="6"/>
      <c r="E59" s="23"/>
      <c r="F59" s="24"/>
      <c r="G59" s="173"/>
      <c r="H59" s="25"/>
      <c r="I59" s="12"/>
      <c r="J59" s="81" t="str">
        <f t="shared" si="20"/>
        <v/>
      </c>
      <c r="K59" s="6"/>
      <c r="L59" s="12"/>
      <c r="M59" s="81" t="str">
        <f t="shared" si="21"/>
        <v/>
      </c>
      <c r="N59" s="314" t="str">
        <f t="shared" si="13"/>
        <v/>
      </c>
      <c r="O59" s="81" t="str">
        <f t="shared" si="14"/>
        <v/>
      </c>
      <c r="P59" s="81" t="str">
        <f t="shared" si="15"/>
        <v/>
      </c>
      <c r="Q59" s="315" t="str">
        <f t="shared" ca="1" si="22"/>
        <v/>
      </c>
      <c r="R59" s="82" t="str">
        <f t="shared" ca="1" si="23"/>
        <v/>
      </c>
      <c r="S59" s="81" t="str">
        <f t="shared" ca="1" si="16"/>
        <v/>
      </c>
      <c r="T59" s="81" t="str">
        <f t="shared" ca="1" si="17"/>
        <v/>
      </c>
      <c r="U59" s="315" t="str">
        <f t="shared" ca="1" si="24"/>
        <v/>
      </c>
      <c r="V59" s="82" t="str">
        <f t="shared" ca="1" si="25"/>
        <v/>
      </c>
      <c r="W59" s="81" t="str">
        <f t="shared" ca="1" si="18"/>
        <v/>
      </c>
      <c r="X59" s="61"/>
      <c r="Y59" s="61"/>
    </row>
    <row r="60" spans="1:25" ht="18.75" customHeight="1" x14ac:dyDescent="0.25">
      <c r="A60" s="61"/>
      <c r="B60" s="6">
        <f t="shared" si="19"/>
        <v>53</v>
      </c>
      <c r="C60" s="6"/>
      <c r="D60" s="6"/>
      <c r="E60" s="23"/>
      <c r="F60" s="24"/>
      <c r="G60" s="173"/>
      <c r="H60" s="25"/>
      <c r="I60" s="12"/>
      <c r="J60" s="81" t="str">
        <f t="shared" si="20"/>
        <v/>
      </c>
      <c r="K60" s="6"/>
      <c r="L60" s="12"/>
      <c r="M60" s="81" t="str">
        <f t="shared" si="21"/>
        <v/>
      </c>
      <c r="N60" s="314" t="str">
        <f t="shared" si="13"/>
        <v/>
      </c>
      <c r="O60" s="81" t="str">
        <f t="shared" si="14"/>
        <v/>
      </c>
      <c r="P60" s="81" t="str">
        <f t="shared" si="15"/>
        <v/>
      </c>
      <c r="Q60" s="315" t="str">
        <f t="shared" ca="1" si="22"/>
        <v/>
      </c>
      <c r="R60" s="82" t="str">
        <f t="shared" ca="1" si="23"/>
        <v/>
      </c>
      <c r="S60" s="81" t="str">
        <f t="shared" ca="1" si="16"/>
        <v/>
      </c>
      <c r="T60" s="81" t="str">
        <f t="shared" ca="1" si="17"/>
        <v/>
      </c>
      <c r="U60" s="315" t="str">
        <f t="shared" ca="1" si="24"/>
        <v/>
      </c>
      <c r="V60" s="82" t="str">
        <f t="shared" ca="1" si="25"/>
        <v/>
      </c>
      <c r="W60" s="81" t="str">
        <f t="shared" ca="1" si="18"/>
        <v/>
      </c>
      <c r="X60" s="61"/>
      <c r="Y60" s="61"/>
    </row>
    <row r="61" spans="1:25" ht="18.75" customHeight="1" x14ac:dyDescent="0.25">
      <c r="A61" s="61"/>
      <c r="B61" s="6">
        <f t="shared" si="19"/>
        <v>54</v>
      </c>
      <c r="C61" s="6"/>
      <c r="D61" s="6"/>
      <c r="E61" s="23"/>
      <c r="F61" s="24"/>
      <c r="G61" s="173"/>
      <c r="H61" s="25"/>
      <c r="I61" s="12"/>
      <c r="J61" s="81" t="str">
        <f t="shared" si="20"/>
        <v/>
      </c>
      <c r="K61" s="6"/>
      <c r="L61" s="12"/>
      <c r="M61" s="81" t="str">
        <f t="shared" si="21"/>
        <v/>
      </c>
      <c r="N61" s="314" t="str">
        <f t="shared" si="13"/>
        <v/>
      </c>
      <c r="O61" s="81" t="str">
        <f t="shared" si="14"/>
        <v/>
      </c>
      <c r="P61" s="81" t="str">
        <f t="shared" si="15"/>
        <v/>
      </c>
      <c r="Q61" s="315" t="str">
        <f t="shared" ca="1" si="22"/>
        <v/>
      </c>
      <c r="R61" s="82" t="str">
        <f t="shared" ca="1" si="23"/>
        <v/>
      </c>
      <c r="S61" s="81" t="str">
        <f t="shared" ca="1" si="16"/>
        <v/>
      </c>
      <c r="T61" s="81" t="str">
        <f t="shared" ca="1" si="17"/>
        <v/>
      </c>
      <c r="U61" s="315" t="str">
        <f t="shared" ca="1" si="24"/>
        <v/>
      </c>
      <c r="V61" s="82" t="str">
        <f t="shared" ca="1" si="25"/>
        <v/>
      </c>
      <c r="W61" s="81" t="str">
        <f t="shared" ca="1" si="18"/>
        <v/>
      </c>
      <c r="X61" s="61"/>
      <c r="Y61" s="61"/>
    </row>
    <row r="62" spans="1:25" ht="18.75" customHeight="1" x14ac:dyDescent="0.25">
      <c r="A62" s="61"/>
      <c r="B62" s="6">
        <f t="shared" si="19"/>
        <v>55</v>
      </c>
      <c r="C62" s="6"/>
      <c r="D62" s="6"/>
      <c r="E62" s="23"/>
      <c r="F62" s="24"/>
      <c r="G62" s="173"/>
      <c r="H62" s="25"/>
      <c r="I62" s="12"/>
      <c r="J62" s="81" t="str">
        <f t="shared" si="20"/>
        <v/>
      </c>
      <c r="K62" s="6"/>
      <c r="L62" s="12"/>
      <c r="M62" s="81" t="str">
        <f t="shared" si="21"/>
        <v/>
      </c>
      <c r="N62" s="314" t="str">
        <f t="shared" si="13"/>
        <v/>
      </c>
      <c r="O62" s="81" t="str">
        <f t="shared" si="14"/>
        <v/>
      </c>
      <c r="P62" s="81" t="str">
        <f t="shared" si="15"/>
        <v/>
      </c>
      <c r="Q62" s="315" t="str">
        <f t="shared" ca="1" si="22"/>
        <v/>
      </c>
      <c r="R62" s="82" t="str">
        <f t="shared" ca="1" si="23"/>
        <v/>
      </c>
      <c r="S62" s="81" t="str">
        <f t="shared" ca="1" si="16"/>
        <v/>
      </c>
      <c r="T62" s="81" t="str">
        <f t="shared" ca="1" si="17"/>
        <v/>
      </c>
      <c r="U62" s="315" t="str">
        <f t="shared" ca="1" si="24"/>
        <v/>
      </c>
      <c r="V62" s="82" t="str">
        <f t="shared" ca="1" si="25"/>
        <v/>
      </c>
      <c r="W62" s="81" t="str">
        <f t="shared" ca="1" si="18"/>
        <v/>
      </c>
      <c r="X62" s="61"/>
      <c r="Y62" s="61"/>
    </row>
    <row r="63" spans="1:25" ht="18.75" customHeight="1" x14ac:dyDescent="0.25">
      <c r="A63" s="61"/>
      <c r="B63" s="6">
        <f t="shared" si="19"/>
        <v>56</v>
      </c>
      <c r="C63" s="6"/>
      <c r="D63" s="6"/>
      <c r="E63" s="23"/>
      <c r="F63" s="24"/>
      <c r="G63" s="173"/>
      <c r="H63" s="25"/>
      <c r="I63" s="12"/>
      <c r="J63" s="81" t="str">
        <f t="shared" si="20"/>
        <v/>
      </c>
      <c r="K63" s="6"/>
      <c r="L63" s="12"/>
      <c r="M63" s="81" t="str">
        <f t="shared" si="21"/>
        <v/>
      </c>
      <c r="N63" s="314" t="str">
        <f t="shared" si="13"/>
        <v/>
      </c>
      <c r="O63" s="81" t="str">
        <f t="shared" si="14"/>
        <v/>
      </c>
      <c r="P63" s="81" t="str">
        <f t="shared" si="15"/>
        <v/>
      </c>
      <c r="Q63" s="315" t="str">
        <f t="shared" ca="1" si="22"/>
        <v/>
      </c>
      <c r="R63" s="82" t="str">
        <f t="shared" ca="1" si="23"/>
        <v/>
      </c>
      <c r="S63" s="81" t="str">
        <f t="shared" ca="1" si="16"/>
        <v/>
      </c>
      <c r="T63" s="81" t="str">
        <f t="shared" ca="1" si="17"/>
        <v/>
      </c>
      <c r="U63" s="315" t="str">
        <f t="shared" ca="1" si="24"/>
        <v/>
      </c>
      <c r="V63" s="82" t="str">
        <f t="shared" ca="1" si="25"/>
        <v/>
      </c>
      <c r="W63" s="81" t="str">
        <f t="shared" ca="1" si="18"/>
        <v/>
      </c>
      <c r="X63" s="61"/>
      <c r="Y63" s="61"/>
    </row>
    <row r="64" spans="1:25" ht="18.75" customHeight="1" x14ac:dyDescent="0.25">
      <c r="A64" s="61"/>
      <c r="B64" s="6">
        <f t="shared" si="19"/>
        <v>57</v>
      </c>
      <c r="C64" s="6"/>
      <c r="D64" s="6"/>
      <c r="E64" s="23"/>
      <c r="F64" s="24"/>
      <c r="G64" s="173"/>
      <c r="H64" s="25"/>
      <c r="I64" s="12"/>
      <c r="J64" s="81" t="str">
        <f t="shared" si="20"/>
        <v/>
      </c>
      <c r="K64" s="6"/>
      <c r="L64" s="12"/>
      <c r="M64" s="81" t="str">
        <f t="shared" si="21"/>
        <v/>
      </c>
      <c r="N64" s="314" t="str">
        <f t="shared" si="13"/>
        <v/>
      </c>
      <c r="O64" s="81" t="str">
        <f t="shared" si="14"/>
        <v/>
      </c>
      <c r="P64" s="81" t="str">
        <f t="shared" si="15"/>
        <v/>
      </c>
      <c r="Q64" s="315" t="str">
        <f t="shared" ca="1" si="22"/>
        <v/>
      </c>
      <c r="R64" s="82" t="str">
        <f t="shared" ca="1" si="23"/>
        <v/>
      </c>
      <c r="S64" s="81" t="str">
        <f t="shared" ca="1" si="16"/>
        <v/>
      </c>
      <c r="T64" s="81" t="str">
        <f t="shared" ca="1" si="17"/>
        <v/>
      </c>
      <c r="U64" s="315" t="str">
        <f t="shared" ca="1" si="24"/>
        <v/>
      </c>
      <c r="V64" s="82" t="str">
        <f t="shared" ca="1" si="25"/>
        <v/>
      </c>
      <c r="W64" s="81" t="str">
        <f t="shared" ca="1" si="18"/>
        <v/>
      </c>
      <c r="X64" s="61"/>
      <c r="Y64" s="61"/>
    </row>
    <row r="65" spans="1:25" ht="18.75" customHeight="1" x14ac:dyDescent="0.25">
      <c r="A65" s="61"/>
      <c r="B65" s="6">
        <f t="shared" si="19"/>
        <v>58</v>
      </c>
      <c r="C65" s="6"/>
      <c r="D65" s="6"/>
      <c r="E65" s="23"/>
      <c r="F65" s="24"/>
      <c r="G65" s="173"/>
      <c r="H65" s="25"/>
      <c r="I65" s="12"/>
      <c r="J65" s="81" t="str">
        <f t="shared" si="20"/>
        <v/>
      </c>
      <c r="K65" s="6"/>
      <c r="L65" s="12"/>
      <c r="M65" s="81" t="str">
        <f t="shared" si="21"/>
        <v/>
      </c>
      <c r="N65" s="314" t="str">
        <f t="shared" si="13"/>
        <v/>
      </c>
      <c r="O65" s="81" t="str">
        <f t="shared" si="14"/>
        <v/>
      </c>
      <c r="P65" s="81" t="str">
        <f t="shared" si="15"/>
        <v/>
      </c>
      <c r="Q65" s="315" t="str">
        <f t="shared" ca="1" si="22"/>
        <v/>
      </c>
      <c r="R65" s="82" t="str">
        <f t="shared" ca="1" si="23"/>
        <v/>
      </c>
      <c r="S65" s="81" t="str">
        <f t="shared" ca="1" si="16"/>
        <v/>
      </c>
      <c r="T65" s="81" t="str">
        <f t="shared" ca="1" si="17"/>
        <v/>
      </c>
      <c r="U65" s="315" t="str">
        <f t="shared" ca="1" si="24"/>
        <v/>
      </c>
      <c r="V65" s="82" t="str">
        <f t="shared" ca="1" si="25"/>
        <v/>
      </c>
      <c r="W65" s="81" t="str">
        <f t="shared" ca="1" si="18"/>
        <v/>
      </c>
      <c r="X65" s="61"/>
      <c r="Y65" s="61"/>
    </row>
    <row r="66" spans="1:25" ht="18.75" customHeight="1" x14ac:dyDescent="0.25">
      <c r="A66" s="61"/>
      <c r="B66" s="6">
        <f t="shared" si="19"/>
        <v>59</v>
      </c>
      <c r="C66" s="6"/>
      <c r="D66" s="6"/>
      <c r="E66" s="23"/>
      <c r="F66" s="24"/>
      <c r="G66" s="173"/>
      <c r="H66" s="25"/>
      <c r="I66" s="12"/>
      <c r="J66" s="81" t="str">
        <f t="shared" si="20"/>
        <v/>
      </c>
      <c r="K66" s="6"/>
      <c r="L66" s="12"/>
      <c r="M66" s="81" t="str">
        <f t="shared" si="21"/>
        <v/>
      </c>
      <c r="N66" s="314" t="str">
        <f t="shared" si="13"/>
        <v/>
      </c>
      <c r="O66" s="81" t="str">
        <f t="shared" si="14"/>
        <v/>
      </c>
      <c r="P66" s="81" t="str">
        <f t="shared" si="15"/>
        <v/>
      </c>
      <c r="Q66" s="315" t="str">
        <f t="shared" ca="1" si="22"/>
        <v/>
      </c>
      <c r="R66" s="82" t="str">
        <f t="shared" ca="1" si="23"/>
        <v/>
      </c>
      <c r="S66" s="81" t="str">
        <f t="shared" ca="1" si="16"/>
        <v/>
      </c>
      <c r="T66" s="81" t="str">
        <f t="shared" ca="1" si="17"/>
        <v/>
      </c>
      <c r="U66" s="315" t="str">
        <f t="shared" ca="1" si="24"/>
        <v/>
      </c>
      <c r="V66" s="82" t="str">
        <f t="shared" ca="1" si="25"/>
        <v/>
      </c>
      <c r="W66" s="81" t="str">
        <f t="shared" ca="1" si="18"/>
        <v/>
      </c>
      <c r="X66" s="61"/>
      <c r="Y66" s="61"/>
    </row>
    <row r="67" spans="1:25" ht="18.75" customHeight="1" x14ac:dyDescent="0.25">
      <c r="A67" s="61"/>
      <c r="B67" s="6">
        <f t="shared" si="19"/>
        <v>60</v>
      </c>
      <c r="C67" s="6"/>
      <c r="D67" s="6"/>
      <c r="E67" s="23"/>
      <c r="F67" s="24"/>
      <c r="G67" s="173"/>
      <c r="H67" s="25"/>
      <c r="I67" s="12"/>
      <c r="J67" s="81" t="str">
        <f t="shared" si="20"/>
        <v/>
      </c>
      <c r="K67" s="6"/>
      <c r="L67" s="12"/>
      <c r="M67" s="81" t="str">
        <f t="shared" si="21"/>
        <v/>
      </c>
      <c r="N67" s="314" t="str">
        <f t="shared" si="13"/>
        <v/>
      </c>
      <c r="O67" s="81" t="str">
        <f t="shared" si="14"/>
        <v/>
      </c>
      <c r="P67" s="81" t="str">
        <f t="shared" si="15"/>
        <v/>
      </c>
      <c r="Q67" s="315" t="str">
        <f t="shared" ca="1" si="22"/>
        <v/>
      </c>
      <c r="R67" s="82" t="str">
        <f t="shared" ca="1" si="23"/>
        <v/>
      </c>
      <c r="S67" s="81" t="str">
        <f t="shared" ca="1" si="16"/>
        <v/>
      </c>
      <c r="T67" s="81" t="str">
        <f t="shared" ca="1" si="17"/>
        <v/>
      </c>
      <c r="U67" s="315" t="str">
        <f t="shared" ca="1" si="24"/>
        <v/>
      </c>
      <c r="V67" s="82" t="str">
        <f t="shared" ca="1" si="25"/>
        <v/>
      </c>
      <c r="W67" s="81" t="str">
        <f t="shared" ca="1" si="18"/>
        <v/>
      </c>
      <c r="X67" s="61"/>
      <c r="Y67" s="61"/>
    </row>
    <row r="68" spans="1:25" ht="18.75" customHeight="1" x14ac:dyDescent="0.25">
      <c r="A68" s="61"/>
      <c r="B68" s="6">
        <f t="shared" si="19"/>
        <v>61</v>
      </c>
      <c r="C68" s="6"/>
      <c r="D68" s="6"/>
      <c r="E68" s="23"/>
      <c r="F68" s="24"/>
      <c r="G68" s="173"/>
      <c r="H68" s="25"/>
      <c r="I68" s="12"/>
      <c r="J68" s="81" t="str">
        <f t="shared" si="20"/>
        <v/>
      </c>
      <c r="K68" s="6"/>
      <c r="L68" s="12"/>
      <c r="M68" s="81" t="str">
        <f t="shared" si="21"/>
        <v/>
      </c>
      <c r="N68" s="314" t="str">
        <f t="shared" si="13"/>
        <v/>
      </c>
      <c r="O68" s="81" t="str">
        <f t="shared" si="14"/>
        <v/>
      </c>
      <c r="P68" s="81" t="str">
        <f t="shared" si="15"/>
        <v/>
      </c>
      <c r="Q68" s="315" t="str">
        <f t="shared" ca="1" si="22"/>
        <v/>
      </c>
      <c r="R68" s="82" t="str">
        <f t="shared" ca="1" si="23"/>
        <v/>
      </c>
      <c r="S68" s="81" t="str">
        <f t="shared" ca="1" si="16"/>
        <v/>
      </c>
      <c r="T68" s="81" t="str">
        <f t="shared" ca="1" si="17"/>
        <v/>
      </c>
      <c r="U68" s="315" t="str">
        <f t="shared" ca="1" si="24"/>
        <v/>
      </c>
      <c r="V68" s="82" t="str">
        <f t="shared" ca="1" si="25"/>
        <v/>
      </c>
      <c r="W68" s="81" t="str">
        <f t="shared" ca="1" si="18"/>
        <v/>
      </c>
      <c r="X68" s="61"/>
      <c r="Y68" s="61"/>
    </row>
    <row r="69" spans="1:25" ht="18.75" customHeight="1" x14ac:dyDescent="0.25">
      <c r="A69" s="61"/>
      <c r="B69" s="6">
        <f t="shared" si="19"/>
        <v>62</v>
      </c>
      <c r="C69" s="6"/>
      <c r="D69" s="6"/>
      <c r="E69" s="23"/>
      <c r="F69" s="24"/>
      <c r="G69" s="173"/>
      <c r="H69" s="25"/>
      <c r="I69" s="12"/>
      <c r="J69" s="81" t="str">
        <f t="shared" si="20"/>
        <v/>
      </c>
      <c r="K69" s="6"/>
      <c r="L69" s="12"/>
      <c r="M69" s="81" t="str">
        <f t="shared" si="21"/>
        <v/>
      </c>
      <c r="N69" s="314" t="str">
        <f t="shared" si="13"/>
        <v/>
      </c>
      <c r="O69" s="81" t="str">
        <f t="shared" si="14"/>
        <v/>
      </c>
      <c r="P69" s="81" t="str">
        <f t="shared" si="15"/>
        <v/>
      </c>
      <c r="Q69" s="315" t="str">
        <f t="shared" ca="1" si="22"/>
        <v/>
      </c>
      <c r="R69" s="82" t="str">
        <f t="shared" ca="1" si="23"/>
        <v/>
      </c>
      <c r="S69" s="81" t="str">
        <f t="shared" ca="1" si="16"/>
        <v/>
      </c>
      <c r="T69" s="81" t="str">
        <f t="shared" ca="1" si="17"/>
        <v/>
      </c>
      <c r="U69" s="315" t="str">
        <f t="shared" ca="1" si="24"/>
        <v/>
      </c>
      <c r="V69" s="82" t="str">
        <f t="shared" ca="1" si="25"/>
        <v/>
      </c>
      <c r="W69" s="81" t="str">
        <f t="shared" ca="1" si="18"/>
        <v/>
      </c>
      <c r="X69" s="61"/>
      <c r="Y69" s="61"/>
    </row>
    <row r="70" spans="1:25" ht="18.75" customHeight="1" x14ac:dyDescent="0.25">
      <c r="A70" s="61"/>
      <c r="B70" s="6">
        <f t="shared" si="19"/>
        <v>63</v>
      </c>
      <c r="C70" s="6"/>
      <c r="D70" s="6"/>
      <c r="E70" s="23"/>
      <c r="F70" s="24"/>
      <c r="G70" s="173"/>
      <c r="H70" s="25"/>
      <c r="I70" s="12"/>
      <c r="J70" s="81" t="str">
        <f t="shared" si="20"/>
        <v/>
      </c>
      <c r="K70" s="6"/>
      <c r="L70" s="12"/>
      <c r="M70" s="81" t="str">
        <f t="shared" si="21"/>
        <v/>
      </c>
      <c r="N70" s="314" t="str">
        <f t="shared" si="13"/>
        <v/>
      </c>
      <c r="O70" s="81" t="str">
        <f t="shared" si="14"/>
        <v/>
      </c>
      <c r="P70" s="81" t="str">
        <f t="shared" si="15"/>
        <v/>
      </c>
      <c r="Q70" s="315" t="str">
        <f t="shared" ca="1" si="22"/>
        <v/>
      </c>
      <c r="R70" s="82" t="str">
        <f t="shared" ca="1" si="23"/>
        <v/>
      </c>
      <c r="S70" s="81" t="str">
        <f t="shared" ca="1" si="16"/>
        <v/>
      </c>
      <c r="T70" s="81" t="str">
        <f t="shared" ca="1" si="17"/>
        <v/>
      </c>
      <c r="U70" s="315" t="str">
        <f t="shared" ca="1" si="24"/>
        <v/>
      </c>
      <c r="V70" s="82" t="str">
        <f t="shared" ca="1" si="25"/>
        <v/>
      </c>
      <c r="W70" s="81" t="str">
        <f t="shared" ca="1" si="18"/>
        <v/>
      </c>
      <c r="X70" s="61"/>
      <c r="Y70" s="61"/>
    </row>
    <row r="71" spans="1:25" ht="18.75" customHeight="1" x14ac:dyDescent="0.25">
      <c r="A71" s="61"/>
      <c r="B71" s="6">
        <f t="shared" si="19"/>
        <v>64</v>
      </c>
      <c r="C71" s="6"/>
      <c r="D71" s="6"/>
      <c r="E71" s="23"/>
      <c r="F71" s="24"/>
      <c r="G71" s="173"/>
      <c r="H71" s="25"/>
      <c r="I71" s="12"/>
      <c r="J71" s="81" t="str">
        <f t="shared" si="20"/>
        <v/>
      </c>
      <c r="K71" s="6"/>
      <c r="L71" s="12"/>
      <c r="M71" s="81" t="str">
        <f t="shared" si="21"/>
        <v/>
      </c>
      <c r="N71" s="314" t="str">
        <f t="shared" si="13"/>
        <v/>
      </c>
      <c r="O71" s="81" t="str">
        <f t="shared" si="14"/>
        <v/>
      </c>
      <c r="P71" s="81" t="str">
        <f t="shared" si="15"/>
        <v/>
      </c>
      <c r="Q71" s="315" t="str">
        <f t="shared" ca="1" si="22"/>
        <v/>
      </c>
      <c r="R71" s="82" t="str">
        <f t="shared" ca="1" si="23"/>
        <v/>
      </c>
      <c r="S71" s="81" t="str">
        <f t="shared" ca="1" si="16"/>
        <v/>
      </c>
      <c r="T71" s="81" t="str">
        <f t="shared" ca="1" si="17"/>
        <v/>
      </c>
      <c r="U71" s="315" t="str">
        <f t="shared" ca="1" si="24"/>
        <v/>
      </c>
      <c r="V71" s="82" t="str">
        <f t="shared" ca="1" si="25"/>
        <v/>
      </c>
      <c r="W71" s="81" t="str">
        <f t="shared" ca="1" si="18"/>
        <v/>
      </c>
      <c r="X71" s="61"/>
      <c r="Y71" s="61"/>
    </row>
    <row r="72" spans="1:25" ht="18.75" customHeight="1" x14ac:dyDescent="0.25">
      <c r="A72" s="61"/>
      <c r="B72" s="6">
        <f t="shared" si="19"/>
        <v>65</v>
      </c>
      <c r="C72" s="6"/>
      <c r="D72" s="6"/>
      <c r="E72" s="23"/>
      <c r="F72" s="24"/>
      <c r="G72" s="173"/>
      <c r="H72" s="25"/>
      <c r="I72" s="12"/>
      <c r="J72" s="81" t="str">
        <f t="shared" si="20"/>
        <v/>
      </c>
      <c r="K72" s="6"/>
      <c r="L72" s="12"/>
      <c r="M72" s="81" t="str">
        <f t="shared" ref="M72:M103" si="26">IF(BULAN=PR,IF(J72="","",J72-L72),RIGHT)</f>
        <v/>
      </c>
      <c r="N72" s="314" t="str">
        <f t="shared" si="13"/>
        <v/>
      </c>
      <c r="O72" s="81" t="str">
        <f t="shared" si="14"/>
        <v/>
      </c>
      <c r="P72" s="81" t="str">
        <f t="shared" si="15"/>
        <v/>
      </c>
      <c r="Q72" s="315" t="str">
        <f t="shared" ref="Q72:Q107" ca="1" si="27">IF(TODAY()&gt;EXP,"0",IF(G72="","",IF(G72&gt;$Q$6,0,(DATEDIF(G72,$Q$6,"M")))))</f>
        <v/>
      </c>
      <c r="R72" s="82" t="str">
        <f t="shared" ref="R72:R103" ca="1" si="28">IF(TODAY()&gt;EXP,"0",IF(AND(P72&lt;&gt;"",Q72&lt;&gt;""),IF(P72*Q72&gt;M72,M72,P72*Q72),""))</f>
        <v/>
      </c>
      <c r="S72" s="81" t="str">
        <f t="shared" ca="1" si="16"/>
        <v/>
      </c>
      <c r="T72" s="81" t="str">
        <f t="shared" ca="1" si="17"/>
        <v/>
      </c>
      <c r="U72" s="315" t="str">
        <f t="shared" ref="U72:U107" ca="1" si="29">IF(TODAY()&gt;EXP,"0",IF(G72="","",IF(G72&gt;$U$6,0,(DATEDIF(G72,$U$6,"M")))))</f>
        <v/>
      </c>
      <c r="V72" s="82" t="str">
        <f t="shared" ref="V72:V103" ca="1" si="30">IF(TODAY()&gt;EXP,"0",IF(AND(P72&lt;&gt;"",U72&lt;&gt;""),IF(P72*U72&gt;M72,M72,P72*U72),""))</f>
        <v/>
      </c>
      <c r="W72" s="81" t="str">
        <f t="shared" ca="1" si="18"/>
        <v/>
      </c>
      <c r="X72" s="61"/>
      <c r="Y72" s="61"/>
    </row>
    <row r="73" spans="1:25" ht="18.75" customHeight="1" x14ac:dyDescent="0.25">
      <c r="A73" s="61"/>
      <c r="B73" s="6">
        <f t="shared" si="19"/>
        <v>66</v>
      </c>
      <c r="C73" s="6"/>
      <c r="D73" s="6"/>
      <c r="E73" s="23"/>
      <c r="F73" s="24"/>
      <c r="G73" s="173"/>
      <c r="H73" s="25"/>
      <c r="I73" s="12"/>
      <c r="J73" s="81" t="str">
        <f t="shared" si="20"/>
        <v/>
      </c>
      <c r="K73" s="6"/>
      <c r="L73" s="12"/>
      <c r="M73" s="81" t="str">
        <f t="shared" si="26"/>
        <v/>
      </c>
      <c r="N73" s="314" t="str">
        <f t="shared" ref="N73:N104" si="31">IF(K73="","",1/K73)</f>
        <v/>
      </c>
      <c r="O73" s="81" t="str">
        <f t="shared" ref="O73:O104" si="32">IF(N73="","",M73*N73)</f>
        <v/>
      </c>
      <c r="P73" s="81" t="str">
        <f t="shared" ref="P73:P104" si="33">IF(N73="","",O73/12)</f>
        <v/>
      </c>
      <c r="Q73" s="315" t="str">
        <f t="shared" ca="1" si="27"/>
        <v/>
      </c>
      <c r="R73" s="82" t="str">
        <f t="shared" ca="1" si="28"/>
        <v/>
      </c>
      <c r="S73" s="81" t="str">
        <f t="shared" ref="S73:S107" ca="1" si="34">IF(AND(U73&lt;&gt;"",Q73&lt;&gt;""),U73-Q73,"")</f>
        <v/>
      </c>
      <c r="T73" s="81" t="str">
        <f t="shared" ref="T73:T107" ca="1" si="35">IF(AND(V73&lt;&gt;"",R73&lt;&gt;""),V73-R73,"")</f>
        <v/>
      </c>
      <c r="U73" s="315" t="str">
        <f t="shared" ca="1" si="29"/>
        <v/>
      </c>
      <c r="V73" s="82" t="str">
        <f t="shared" ca="1" si="30"/>
        <v/>
      </c>
      <c r="W73" s="81" t="str">
        <f t="shared" ref="W73:W104" ca="1" si="36">IF(AND(M73&lt;&gt;"",V73&lt;&gt;""),M73-V73,M73)</f>
        <v/>
      </c>
      <c r="X73" s="61"/>
      <c r="Y73" s="61"/>
    </row>
    <row r="74" spans="1:25" ht="18.75" customHeight="1" x14ac:dyDescent="0.25">
      <c r="A74" s="61"/>
      <c r="B74" s="6">
        <f t="shared" ref="B74:B107" si="37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20"/>
        <v/>
      </c>
      <c r="K74" s="6"/>
      <c r="L74" s="12"/>
      <c r="M74" s="81" t="str">
        <f t="shared" si="26"/>
        <v/>
      </c>
      <c r="N74" s="314" t="str">
        <f t="shared" si="31"/>
        <v/>
      </c>
      <c r="O74" s="81" t="str">
        <f t="shared" si="32"/>
        <v/>
      </c>
      <c r="P74" s="81" t="str">
        <f t="shared" si="33"/>
        <v/>
      </c>
      <c r="Q74" s="315" t="str">
        <f t="shared" ca="1" si="27"/>
        <v/>
      </c>
      <c r="R74" s="82" t="str">
        <f t="shared" ca="1" si="28"/>
        <v/>
      </c>
      <c r="S74" s="81" t="str">
        <f t="shared" ca="1" si="34"/>
        <v/>
      </c>
      <c r="T74" s="81" t="str">
        <f t="shared" ca="1" si="35"/>
        <v/>
      </c>
      <c r="U74" s="315" t="str">
        <f t="shared" ca="1" si="29"/>
        <v/>
      </c>
      <c r="V74" s="82" t="str">
        <f t="shared" ca="1" si="30"/>
        <v/>
      </c>
      <c r="W74" s="81" t="str">
        <f t="shared" ca="1" si="36"/>
        <v/>
      </c>
      <c r="X74" s="61"/>
      <c r="Y74" s="61"/>
    </row>
    <row r="75" spans="1:25" ht="18.75" customHeight="1" x14ac:dyDescent="0.25">
      <c r="A75" s="61"/>
      <c r="B75" s="6">
        <f t="shared" si="37"/>
        <v>68</v>
      </c>
      <c r="C75" s="6"/>
      <c r="D75" s="6"/>
      <c r="E75" s="23"/>
      <c r="F75" s="24"/>
      <c r="G75" s="173"/>
      <c r="H75" s="25"/>
      <c r="I75" s="12"/>
      <c r="J75" s="81" t="str">
        <f t="shared" si="20"/>
        <v/>
      </c>
      <c r="K75" s="6"/>
      <c r="L75" s="12"/>
      <c r="M75" s="81" t="str">
        <f t="shared" si="26"/>
        <v/>
      </c>
      <c r="N75" s="314" t="str">
        <f t="shared" si="31"/>
        <v/>
      </c>
      <c r="O75" s="81" t="str">
        <f t="shared" si="32"/>
        <v/>
      </c>
      <c r="P75" s="81" t="str">
        <f t="shared" si="33"/>
        <v/>
      </c>
      <c r="Q75" s="315" t="str">
        <f t="shared" ca="1" si="27"/>
        <v/>
      </c>
      <c r="R75" s="82" t="str">
        <f t="shared" ca="1" si="28"/>
        <v/>
      </c>
      <c r="S75" s="81" t="str">
        <f t="shared" ca="1" si="34"/>
        <v/>
      </c>
      <c r="T75" s="81" t="str">
        <f t="shared" ca="1" si="35"/>
        <v/>
      </c>
      <c r="U75" s="315" t="str">
        <f t="shared" ca="1" si="29"/>
        <v/>
      </c>
      <c r="V75" s="82" t="str">
        <f t="shared" ca="1" si="30"/>
        <v/>
      </c>
      <c r="W75" s="81" t="str">
        <f t="shared" ca="1" si="36"/>
        <v/>
      </c>
      <c r="X75" s="61"/>
      <c r="Y75" s="61"/>
    </row>
    <row r="76" spans="1:25" ht="18.75" customHeight="1" x14ac:dyDescent="0.25">
      <c r="A76" s="61"/>
      <c r="B76" s="6">
        <f t="shared" si="37"/>
        <v>69</v>
      </c>
      <c r="C76" s="6"/>
      <c r="D76" s="6"/>
      <c r="E76" s="23"/>
      <c r="F76" s="24"/>
      <c r="G76" s="173"/>
      <c r="H76" s="25"/>
      <c r="I76" s="12"/>
      <c r="J76" s="81" t="str">
        <f t="shared" si="20"/>
        <v/>
      </c>
      <c r="K76" s="6"/>
      <c r="L76" s="12"/>
      <c r="M76" s="81" t="str">
        <f t="shared" si="26"/>
        <v/>
      </c>
      <c r="N76" s="314" t="str">
        <f t="shared" si="31"/>
        <v/>
      </c>
      <c r="O76" s="81" t="str">
        <f t="shared" si="32"/>
        <v/>
      </c>
      <c r="P76" s="81" t="str">
        <f t="shared" si="33"/>
        <v/>
      </c>
      <c r="Q76" s="315" t="str">
        <f t="shared" ca="1" si="27"/>
        <v/>
      </c>
      <c r="R76" s="82" t="str">
        <f t="shared" ca="1" si="28"/>
        <v/>
      </c>
      <c r="S76" s="81" t="str">
        <f t="shared" ca="1" si="34"/>
        <v/>
      </c>
      <c r="T76" s="81" t="str">
        <f t="shared" ca="1" si="35"/>
        <v/>
      </c>
      <c r="U76" s="315" t="str">
        <f t="shared" ca="1" si="29"/>
        <v/>
      </c>
      <c r="V76" s="82" t="str">
        <f t="shared" ca="1" si="30"/>
        <v/>
      </c>
      <c r="W76" s="81" t="str">
        <f t="shared" ca="1" si="36"/>
        <v/>
      </c>
      <c r="X76" s="61"/>
      <c r="Y76" s="61"/>
    </row>
    <row r="77" spans="1:25" ht="18.75" customHeight="1" x14ac:dyDescent="0.25">
      <c r="A77" s="61"/>
      <c r="B77" s="6">
        <f t="shared" si="37"/>
        <v>70</v>
      </c>
      <c r="C77" s="6"/>
      <c r="D77" s="6"/>
      <c r="E77" s="23"/>
      <c r="F77" s="24"/>
      <c r="G77" s="173"/>
      <c r="H77" s="25"/>
      <c r="I77" s="12"/>
      <c r="J77" s="81" t="str">
        <f t="shared" si="20"/>
        <v/>
      </c>
      <c r="K77" s="6"/>
      <c r="L77" s="12"/>
      <c r="M77" s="81" t="str">
        <f t="shared" si="26"/>
        <v/>
      </c>
      <c r="N77" s="314" t="str">
        <f t="shared" si="31"/>
        <v/>
      </c>
      <c r="O77" s="81" t="str">
        <f t="shared" si="32"/>
        <v/>
      </c>
      <c r="P77" s="81" t="str">
        <f t="shared" si="33"/>
        <v/>
      </c>
      <c r="Q77" s="315" t="str">
        <f t="shared" ca="1" si="27"/>
        <v/>
      </c>
      <c r="R77" s="82" t="str">
        <f t="shared" ca="1" si="28"/>
        <v/>
      </c>
      <c r="S77" s="81" t="str">
        <f t="shared" ca="1" si="34"/>
        <v/>
      </c>
      <c r="T77" s="81" t="str">
        <f t="shared" ca="1" si="35"/>
        <v/>
      </c>
      <c r="U77" s="315" t="str">
        <f t="shared" ca="1" si="29"/>
        <v/>
      </c>
      <c r="V77" s="82" t="str">
        <f t="shared" ca="1" si="30"/>
        <v/>
      </c>
      <c r="W77" s="81" t="str">
        <f t="shared" ca="1" si="36"/>
        <v/>
      </c>
      <c r="X77" s="61"/>
      <c r="Y77" s="61"/>
    </row>
    <row r="78" spans="1:25" ht="18.75" customHeight="1" x14ac:dyDescent="0.25">
      <c r="A78" s="61"/>
      <c r="B78" s="6">
        <f t="shared" si="37"/>
        <v>71</v>
      </c>
      <c r="C78" s="6"/>
      <c r="D78" s="6"/>
      <c r="E78" s="23"/>
      <c r="F78" s="24"/>
      <c r="G78" s="173"/>
      <c r="H78" s="25"/>
      <c r="I78" s="12"/>
      <c r="J78" s="81" t="str">
        <f t="shared" si="20"/>
        <v/>
      </c>
      <c r="K78" s="6"/>
      <c r="L78" s="12"/>
      <c r="M78" s="81" t="str">
        <f t="shared" si="26"/>
        <v/>
      </c>
      <c r="N78" s="314" t="str">
        <f t="shared" si="31"/>
        <v/>
      </c>
      <c r="O78" s="81" t="str">
        <f t="shared" si="32"/>
        <v/>
      </c>
      <c r="P78" s="81" t="str">
        <f t="shared" si="33"/>
        <v/>
      </c>
      <c r="Q78" s="315" t="str">
        <f t="shared" ca="1" si="27"/>
        <v/>
      </c>
      <c r="R78" s="82" t="str">
        <f t="shared" ca="1" si="28"/>
        <v/>
      </c>
      <c r="S78" s="81" t="str">
        <f t="shared" ca="1" si="34"/>
        <v/>
      </c>
      <c r="T78" s="81" t="str">
        <f t="shared" ca="1" si="35"/>
        <v/>
      </c>
      <c r="U78" s="315" t="str">
        <f t="shared" ca="1" si="29"/>
        <v/>
      </c>
      <c r="V78" s="82" t="str">
        <f t="shared" ca="1" si="30"/>
        <v/>
      </c>
      <c r="W78" s="81" t="str">
        <f t="shared" ca="1" si="36"/>
        <v/>
      </c>
      <c r="X78" s="61"/>
      <c r="Y78" s="61"/>
    </row>
    <row r="79" spans="1:25" ht="18.75" customHeight="1" x14ac:dyDescent="0.25">
      <c r="A79" s="61"/>
      <c r="B79" s="6">
        <f t="shared" si="37"/>
        <v>72</v>
      </c>
      <c r="C79" s="6"/>
      <c r="D79" s="6"/>
      <c r="E79" s="23"/>
      <c r="F79" s="24"/>
      <c r="G79" s="173"/>
      <c r="H79" s="25"/>
      <c r="I79" s="12"/>
      <c r="J79" s="81" t="str">
        <f t="shared" si="20"/>
        <v/>
      </c>
      <c r="K79" s="6"/>
      <c r="L79" s="12"/>
      <c r="M79" s="81" t="str">
        <f t="shared" si="26"/>
        <v/>
      </c>
      <c r="N79" s="314" t="str">
        <f t="shared" si="31"/>
        <v/>
      </c>
      <c r="O79" s="81" t="str">
        <f t="shared" si="32"/>
        <v/>
      </c>
      <c r="P79" s="81" t="str">
        <f t="shared" si="33"/>
        <v/>
      </c>
      <c r="Q79" s="315" t="str">
        <f t="shared" ca="1" si="27"/>
        <v/>
      </c>
      <c r="R79" s="82" t="str">
        <f t="shared" ca="1" si="28"/>
        <v/>
      </c>
      <c r="S79" s="81" t="str">
        <f t="shared" ca="1" si="34"/>
        <v/>
      </c>
      <c r="T79" s="81" t="str">
        <f t="shared" ca="1" si="35"/>
        <v/>
      </c>
      <c r="U79" s="315" t="str">
        <f t="shared" ca="1" si="29"/>
        <v/>
      </c>
      <c r="V79" s="82" t="str">
        <f t="shared" ca="1" si="30"/>
        <v/>
      </c>
      <c r="W79" s="81" t="str">
        <f t="shared" ca="1" si="36"/>
        <v/>
      </c>
      <c r="X79" s="61"/>
      <c r="Y79" s="61"/>
    </row>
    <row r="80" spans="1:25" ht="18.75" customHeight="1" x14ac:dyDescent="0.25">
      <c r="A80" s="61"/>
      <c r="B80" s="6">
        <f t="shared" si="37"/>
        <v>73</v>
      </c>
      <c r="C80" s="6"/>
      <c r="D80" s="6"/>
      <c r="E80" s="23"/>
      <c r="F80" s="24"/>
      <c r="G80" s="173"/>
      <c r="H80" s="25"/>
      <c r="I80" s="12"/>
      <c r="J80" s="81" t="str">
        <f t="shared" si="20"/>
        <v/>
      </c>
      <c r="K80" s="6"/>
      <c r="L80" s="12"/>
      <c r="M80" s="81" t="str">
        <f t="shared" si="26"/>
        <v/>
      </c>
      <c r="N80" s="314" t="str">
        <f t="shared" si="31"/>
        <v/>
      </c>
      <c r="O80" s="81" t="str">
        <f t="shared" si="32"/>
        <v/>
      </c>
      <c r="P80" s="81" t="str">
        <f t="shared" si="33"/>
        <v/>
      </c>
      <c r="Q80" s="315" t="str">
        <f t="shared" ca="1" si="27"/>
        <v/>
      </c>
      <c r="R80" s="82" t="str">
        <f t="shared" ca="1" si="28"/>
        <v/>
      </c>
      <c r="S80" s="81" t="str">
        <f t="shared" ca="1" si="34"/>
        <v/>
      </c>
      <c r="T80" s="81" t="str">
        <f t="shared" ca="1" si="35"/>
        <v/>
      </c>
      <c r="U80" s="315" t="str">
        <f t="shared" ca="1" si="29"/>
        <v/>
      </c>
      <c r="V80" s="82" t="str">
        <f t="shared" ca="1" si="30"/>
        <v/>
      </c>
      <c r="W80" s="81" t="str">
        <f t="shared" ca="1" si="36"/>
        <v/>
      </c>
      <c r="X80" s="61"/>
      <c r="Y80" s="61"/>
    </row>
    <row r="81" spans="1:25" ht="18.75" customHeight="1" x14ac:dyDescent="0.25">
      <c r="A81" s="61"/>
      <c r="B81" s="6">
        <f t="shared" si="37"/>
        <v>74</v>
      </c>
      <c r="C81" s="6"/>
      <c r="D81" s="6"/>
      <c r="E81" s="23"/>
      <c r="F81" s="24"/>
      <c r="G81" s="173"/>
      <c r="H81" s="25"/>
      <c r="I81" s="12"/>
      <c r="J81" s="81" t="str">
        <f t="shared" si="20"/>
        <v/>
      </c>
      <c r="K81" s="6"/>
      <c r="L81" s="12"/>
      <c r="M81" s="81" t="str">
        <f t="shared" si="26"/>
        <v/>
      </c>
      <c r="N81" s="314" t="str">
        <f t="shared" si="31"/>
        <v/>
      </c>
      <c r="O81" s="81" t="str">
        <f t="shared" si="32"/>
        <v/>
      </c>
      <c r="P81" s="81" t="str">
        <f t="shared" si="33"/>
        <v/>
      </c>
      <c r="Q81" s="315" t="str">
        <f t="shared" ca="1" si="27"/>
        <v/>
      </c>
      <c r="R81" s="82" t="str">
        <f t="shared" ca="1" si="28"/>
        <v/>
      </c>
      <c r="S81" s="81" t="str">
        <f t="shared" ca="1" si="34"/>
        <v/>
      </c>
      <c r="T81" s="81" t="str">
        <f t="shared" ca="1" si="35"/>
        <v/>
      </c>
      <c r="U81" s="315" t="str">
        <f t="shared" ca="1" si="29"/>
        <v/>
      </c>
      <c r="V81" s="82" t="str">
        <f t="shared" ca="1" si="30"/>
        <v/>
      </c>
      <c r="W81" s="81" t="str">
        <f t="shared" ca="1" si="36"/>
        <v/>
      </c>
      <c r="X81" s="61"/>
      <c r="Y81" s="61"/>
    </row>
    <row r="82" spans="1:25" ht="18.75" customHeight="1" x14ac:dyDescent="0.25">
      <c r="A82" s="61"/>
      <c r="B82" s="6">
        <f t="shared" si="37"/>
        <v>75</v>
      </c>
      <c r="C82" s="6"/>
      <c r="D82" s="6"/>
      <c r="E82" s="23"/>
      <c r="F82" s="24"/>
      <c r="G82" s="173"/>
      <c r="H82" s="25"/>
      <c r="I82" s="12"/>
      <c r="J82" s="81" t="str">
        <f t="shared" si="20"/>
        <v/>
      </c>
      <c r="K82" s="6"/>
      <c r="L82" s="12"/>
      <c r="M82" s="81" t="str">
        <f t="shared" si="26"/>
        <v/>
      </c>
      <c r="N82" s="314" t="str">
        <f t="shared" si="31"/>
        <v/>
      </c>
      <c r="O82" s="81" t="str">
        <f t="shared" si="32"/>
        <v/>
      </c>
      <c r="P82" s="81" t="str">
        <f t="shared" si="33"/>
        <v/>
      </c>
      <c r="Q82" s="315" t="str">
        <f t="shared" ca="1" si="27"/>
        <v/>
      </c>
      <c r="R82" s="82" t="str">
        <f t="shared" ca="1" si="28"/>
        <v/>
      </c>
      <c r="S82" s="81" t="str">
        <f t="shared" ca="1" si="34"/>
        <v/>
      </c>
      <c r="T82" s="81" t="str">
        <f t="shared" ca="1" si="35"/>
        <v/>
      </c>
      <c r="U82" s="315" t="str">
        <f t="shared" ca="1" si="29"/>
        <v/>
      </c>
      <c r="V82" s="82" t="str">
        <f t="shared" ca="1" si="30"/>
        <v/>
      </c>
      <c r="W82" s="81" t="str">
        <f t="shared" ca="1" si="36"/>
        <v/>
      </c>
      <c r="X82" s="61"/>
      <c r="Y82" s="61"/>
    </row>
    <row r="83" spans="1:25" ht="18.75" customHeight="1" x14ac:dyDescent="0.25">
      <c r="A83" s="61"/>
      <c r="B83" s="6">
        <f t="shared" si="37"/>
        <v>76</v>
      </c>
      <c r="C83" s="6"/>
      <c r="D83" s="6"/>
      <c r="E83" s="23"/>
      <c r="F83" s="24"/>
      <c r="G83" s="173"/>
      <c r="H83" s="25"/>
      <c r="I83" s="12"/>
      <c r="J83" s="81" t="str">
        <f t="shared" si="20"/>
        <v/>
      </c>
      <c r="K83" s="6"/>
      <c r="L83" s="12"/>
      <c r="M83" s="81" t="str">
        <f t="shared" si="26"/>
        <v/>
      </c>
      <c r="N83" s="314" t="str">
        <f t="shared" si="31"/>
        <v/>
      </c>
      <c r="O83" s="81" t="str">
        <f t="shared" si="32"/>
        <v/>
      </c>
      <c r="P83" s="81" t="str">
        <f t="shared" si="33"/>
        <v/>
      </c>
      <c r="Q83" s="315" t="str">
        <f t="shared" ca="1" si="27"/>
        <v/>
      </c>
      <c r="R83" s="82" t="str">
        <f t="shared" ca="1" si="28"/>
        <v/>
      </c>
      <c r="S83" s="81" t="str">
        <f t="shared" ca="1" si="34"/>
        <v/>
      </c>
      <c r="T83" s="81" t="str">
        <f t="shared" ca="1" si="35"/>
        <v/>
      </c>
      <c r="U83" s="315" t="str">
        <f t="shared" ca="1" si="29"/>
        <v/>
      </c>
      <c r="V83" s="82" t="str">
        <f t="shared" ca="1" si="30"/>
        <v/>
      </c>
      <c r="W83" s="81" t="str">
        <f t="shared" ca="1" si="36"/>
        <v/>
      </c>
      <c r="X83" s="61"/>
      <c r="Y83" s="61"/>
    </row>
    <row r="84" spans="1:25" ht="18.75" customHeight="1" x14ac:dyDescent="0.25">
      <c r="A84" s="61"/>
      <c r="B84" s="6">
        <f t="shared" si="37"/>
        <v>77</v>
      </c>
      <c r="C84" s="6"/>
      <c r="D84" s="6"/>
      <c r="E84" s="23"/>
      <c r="F84" s="24"/>
      <c r="G84" s="173"/>
      <c r="H84" s="25"/>
      <c r="I84" s="12"/>
      <c r="J84" s="81" t="str">
        <f t="shared" si="20"/>
        <v/>
      </c>
      <c r="K84" s="6"/>
      <c r="L84" s="12"/>
      <c r="M84" s="81" t="str">
        <f t="shared" si="26"/>
        <v/>
      </c>
      <c r="N84" s="314" t="str">
        <f t="shared" si="31"/>
        <v/>
      </c>
      <c r="O84" s="81" t="str">
        <f t="shared" si="32"/>
        <v/>
      </c>
      <c r="P84" s="81" t="str">
        <f t="shared" si="33"/>
        <v/>
      </c>
      <c r="Q84" s="315" t="str">
        <f t="shared" ca="1" si="27"/>
        <v/>
      </c>
      <c r="R84" s="82" t="str">
        <f t="shared" ca="1" si="28"/>
        <v/>
      </c>
      <c r="S84" s="81" t="str">
        <f t="shared" ca="1" si="34"/>
        <v/>
      </c>
      <c r="T84" s="81" t="str">
        <f t="shared" ca="1" si="35"/>
        <v/>
      </c>
      <c r="U84" s="315" t="str">
        <f t="shared" ca="1" si="29"/>
        <v/>
      </c>
      <c r="V84" s="82" t="str">
        <f t="shared" ca="1" si="30"/>
        <v/>
      </c>
      <c r="W84" s="81" t="str">
        <f t="shared" ca="1" si="36"/>
        <v/>
      </c>
      <c r="X84" s="61"/>
      <c r="Y84" s="61"/>
    </row>
    <row r="85" spans="1:25" ht="18.75" customHeight="1" x14ac:dyDescent="0.25">
      <c r="A85" s="61"/>
      <c r="B85" s="6">
        <f t="shared" si="37"/>
        <v>78</v>
      </c>
      <c r="C85" s="6"/>
      <c r="D85" s="6"/>
      <c r="E85" s="23"/>
      <c r="F85" s="24"/>
      <c r="G85" s="173"/>
      <c r="H85" s="25"/>
      <c r="I85" s="12"/>
      <c r="J85" s="81" t="str">
        <f t="shared" si="20"/>
        <v/>
      </c>
      <c r="K85" s="6"/>
      <c r="L85" s="12"/>
      <c r="M85" s="81" t="str">
        <f t="shared" si="26"/>
        <v/>
      </c>
      <c r="N85" s="314" t="str">
        <f t="shared" si="31"/>
        <v/>
      </c>
      <c r="O85" s="81" t="str">
        <f t="shared" si="32"/>
        <v/>
      </c>
      <c r="P85" s="81" t="str">
        <f t="shared" si="33"/>
        <v/>
      </c>
      <c r="Q85" s="315" t="str">
        <f t="shared" ca="1" si="27"/>
        <v/>
      </c>
      <c r="R85" s="82" t="str">
        <f t="shared" ca="1" si="28"/>
        <v/>
      </c>
      <c r="S85" s="81" t="str">
        <f t="shared" ca="1" si="34"/>
        <v/>
      </c>
      <c r="T85" s="81" t="str">
        <f t="shared" ca="1" si="35"/>
        <v/>
      </c>
      <c r="U85" s="315" t="str">
        <f t="shared" ca="1" si="29"/>
        <v/>
      </c>
      <c r="V85" s="82" t="str">
        <f t="shared" ca="1" si="30"/>
        <v/>
      </c>
      <c r="W85" s="81" t="str">
        <f t="shared" ca="1" si="36"/>
        <v/>
      </c>
      <c r="X85" s="61"/>
      <c r="Y85" s="61"/>
    </row>
    <row r="86" spans="1:25" ht="18.75" customHeight="1" x14ac:dyDescent="0.25">
      <c r="A86" s="61"/>
      <c r="B86" s="6">
        <f t="shared" si="37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8">IF(I86="","",H86*I86)</f>
        <v/>
      </c>
      <c r="K86" s="6"/>
      <c r="L86" s="12"/>
      <c r="M86" s="81" t="str">
        <f t="shared" si="26"/>
        <v/>
      </c>
      <c r="N86" s="314" t="str">
        <f t="shared" si="31"/>
        <v/>
      </c>
      <c r="O86" s="81" t="str">
        <f t="shared" si="32"/>
        <v/>
      </c>
      <c r="P86" s="81" t="str">
        <f t="shared" si="33"/>
        <v/>
      </c>
      <c r="Q86" s="315" t="str">
        <f t="shared" ca="1" si="27"/>
        <v/>
      </c>
      <c r="R86" s="82" t="str">
        <f t="shared" ca="1" si="28"/>
        <v/>
      </c>
      <c r="S86" s="81" t="str">
        <f t="shared" ca="1" si="34"/>
        <v/>
      </c>
      <c r="T86" s="81" t="str">
        <f t="shared" ca="1" si="35"/>
        <v/>
      </c>
      <c r="U86" s="315" t="str">
        <f t="shared" ca="1" si="29"/>
        <v/>
      </c>
      <c r="V86" s="82" t="str">
        <f t="shared" ca="1" si="30"/>
        <v/>
      </c>
      <c r="W86" s="81" t="str">
        <f t="shared" ca="1" si="36"/>
        <v/>
      </c>
      <c r="X86" s="61"/>
      <c r="Y86" s="61"/>
    </row>
    <row r="87" spans="1:25" ht="18.75" customHeight="1" x14ac:dyDescent="0.25">
      <c r="A87" s="61"/>
      <c r="B87" s="6">
        <f t="shared" si="37"/>
        <v>80</v>
      </c>
      <c r="C87" s="6"/>
      <c r="D87" s="6"/>
      <c r="E87" s="23"/>
      <c r="F87" s="24"/>
      <c r="G87" s="173"/>
      <c r="H87" s="25"/>
      <c r="I87" s="12"/>
      <c r="J87" s="81" t="str">
        <f t="shared" si="38"/>
        <v/>
      </c>
      <c r="K87" s="6"/>
      <c r="L87" s="12"/>
      <c r="M87" s="81" t="str">
        <f t="shared" si="26"/>
        <v/>
      </c>
      <c r="N87" s="314" t="str">
        <f t="shared" si="31"/>
        <v/>
      </c>
      <c r="O87" s="81" t="str">
        <f t="shared" si="32"/>
        <v/>
      </c>
      <c r="P87" s="81" t="str">
        <f t="shared" si="33"/>
        <v/>
      </c>
      <c r="Q87" s="315" t="str">
        <f t="shared" ca="1" si="27"/>
        <v/>
      </c>
      <c r="R87" s="82" t="str">
        <f t="shared" ca="1" si="28"/>
        <v/>
      </c>
      <c r="S87" s="81" t="str">
        <f t="shared" ca="1" si="34"/>
        <v/>
      </c>
      <c r="T87" s="81" t="str">
        <f t="shared" ca="1" si="35"/>
        <v/>
      </c>
      <c r="U87" s="315" t="str">
        <f t="shared" ca="1" si="29"/>
        <v/>
      </c>
      <c r="V87" s="82" t="str">
        <f t="shared" ca="1" si="30"/>
        <v/>
      </c>
      <c r="W87" s="81" t="str">
        <f t="shared" ca="1" si="36"/>
        <v/>
      </c>
      <c r="X87" s="61"/>
      <c r="Y87" s="61"/>
    </row>
    <row r="88" spans="1:25" ht="18.75" customHeight="1" x14ac:dyDescent="0.25">
      <c r="A88" s="61"/>
      <c r="B88" s="6">
        <f t="shared" si="37"/>
        <v>81</v>
      </c>
      <c r="C88" s="6"/>
      <c r="D88" s="6"/>
      <c r="E88" s="23"/>
      <c r="F88" s="24"/>
      <c r="G88" s="173"/>
      <c r="H88" s="25"/>
      <c r="I88" s="12"/>
      <c r="J88" s="81" t="str">
        <f t="shared" si="38"/>
        <v/>
      </c>
      <c r="K88" s="6"/>
      <c r="L88" s="12"/>
      <c r="M88" s="81" t="str">
        <f t="shared" si="26"/>
        <v/>
      </c>
      <c r="N88" s="314" t="str">
        <f t="shared" si="31"/>
        <v/>
      </c>
      <c r="O88" s="81" t="str">
        <f t="shared" si="32"/>
        <v/>
      </c>
      <c r="P88" s="81" t="str">
        <f t="shared" si="33"/>
        <v/>
      </c>
      <c r="Q88" s="315" t="str">
        <f t="shared" ca="1" si="27"/>
        <v/>
      </c>
      <c r="R88" s="82" t="str">
        <f t="shared" ca="1" si="28"/>
        <v/>
      </c>
      <c r="S88" s="81" t="str">
        <f t="shared" ca="1" si="34"/>
        <v/>
      </c>
      <c r="T88" s="81" t="str">
        <f t="shared" ca="1" si="35"/>
        <v/>
      </c>
      <c r="U88" s="315" t="str">
        <f t="shared" ca="1" si="29"/>
        <v/>
      </c>
      <c r="V88" s="82" t="str">
        <f t="shared" ca="1" si="30"/>
        <v/>
      </c>
      <c r="W88" s="81" t="str">
        <f t="shared" ca="1" si="36"/>
        <v/>
      </c>
      <c r="X88" s="61"/>
      <c r="Y88" s="61"/>
    </row>
    <row r="89" spans="1:25" ht="18.75" customHeight="1" x14ac:dyDescent="0.25">
      <c r="A89" s="61"/>
      <c r="B89" s="6">
        <f t="shared" si="37"/>
        <v>82</v>
      </c>
      <c r="C89" s="6"/>
      <c r="D89" s="6"/>
      <c r="E89" s="23"/>
      <c r="F89" s="24"/>
      <c r="G89" s="173"/>
      <c r="H89" s="25"/>
      <c r="I89" s="12"/>
      <c r="J89" s="81" t="str">
        <f t="shared" si="38"/>
        <v/>
      </c>
      <c r="K89" s="6"/>
      <c r="L89" s="12"/>
      <c r="M89" s="81" t="str">
        <f t="shared" si="26"/>
        <v/>
      </c>
      <c r="N89" s="314" t="str">
        <f t="shared" si="31"/>
        <v/>
      </c>
      <c r="O89" s="81" t="str">
        <f t="shared" si="32"/>
        <v/>
      </c>
      <c r="P89" s="81" t="str">
        <f t="shared" si="33"/>
        <v/>
      </c>
      <c r="Q89" s="315" t="str">
        <f t="shared" ca="1" si="27"/>
        <v/>
      </c>
      <c r="R89" s="82" t="str">
        <f t="shared" ca="1" si="28"/>
        <v/>
      </c>
      <c r="S89" s="81" t="str">
        <f t="shared" ca="1" si="34"/>
        <v/>
      </c>
      <c r="T89" s="81" t="str">
        <f t="shared" ca="1" si="35"/>
        <v/>
      </c>
      <c r="U89" s="315" t="str">
        <f t="shared" ca="1" si="29"/>
        <v/>
      </c>
      <c r="V89" s="82" t="str">
        <f t="shared" ca="1" si="30"/>
        <v/>
      </c>
      <c r="W89" s="81" t="str">
        <f t="shared" ca="1" si="36"/>
        <v/>
      </c>
      <c r="X89" s="61"/>
      <c r="Y89" s="61"/>
    </row>
    <row r="90" spans="1:25" ht="18.75" customHeight="1" x14ac:dyDescent="0.25">
      <c r="A90" s="61"/>
      <c r="B90" s="6">
        <f t="shared" si="37"/>
        <v>83</v>
      </c>
      <c r="C90" s="6"/>
      <c r="D90" s="6"/>
      <c r="E90" s="23"/>
      <c r="F90" s="24"/>
      <c r="G90" s="173"/>
      <c r="H90" s="25"/>
      <c r="I90" s="12"/>
      <c r="J90" s="81" t="str">
        <f t="shared" si="38"/>
        <v/>
      </c>
      <c r="K90" s="6"/>
      <c r="L90" s="12"/>
      <c r="M90" s="81" t="str">
        <f t="shared" si="26"/>
        <v/>
      </c>
      <c r="N90" s="314" t="str">
        <f t="shared" si="31"/>
        <v/>
      </c>
      <c r="O90" s="81" t="str">
        <f t="shared" si="32"/>
        <v/>
      </c>
      <c r="P90" s="81" t="str">
        <f t="shared" si="33"/>
        <v/>
      </c>
      <c r="Q90" s="315" t="str">
        <f t="shared" ca="1" si="27"/>
        <v/>
      </c>
      <c r="R90" s="82" t="str">
        <f t="shared" ca="1" si="28"/>
        <v/>
      </c>
      <c r="S90" s="81" t="str">
        <f t="shared" ca="1" si="34"/>
        <v/>
      </c>
      <c r="T90" s="81" t="str">
        <f t="shared" ca="1" si="35"/>
        <v/>
      </c>
      <c r="U90" s="315" t="str">
        <f t="shared" ca="1" si="29"/>
        <v/>
      </c>
      <c r="V90" s="82" t="str">
        <f t="shared" ca="1" si="30"/>
        <v/>
      </c>
      <c r="W90" s="81" t="str">
        <f t="shared" ca="1" si="36"/>
        <v/>
      </c>
      <c r="X90" s="61"/>
      <c r="Y90" s="61"/>
    </row>
    <row r="91" spans="1:25" ht="18.75" customHeight="1" x14ac:dyDescent="0.25">
      <c r="A91" s="61"/>
      <c r="B91" s="6">
        <f t="shared" si="37"/>
        <v>84</v>
      </c>
      <c r="C91" s="6"/>
      <c r="D91" s="6"/>
      <c r="E91" s="23"/>
      <c r="F91" s="24"/>
      <c r="G91" s="173"/>
      <c r="H91" s="25"/>
      <c r="I91" s="12"/>
      <c r="J91" s="81" t="str">
        <f t="shared" si="38"/>
        <v/>
      </c>
      <c r="K91" s="6"/>
      <c r="L91" s="12"/>
      <c r="M91" s="81" t="str">
        <f t="shared" si="26"/>
        <v/>
      </c>
      <c r="N91" s="314" t="str">
        <f t="shared" si="31"/>
        <v/>
      </c>
      <c r="O91" s="81" t="str">
        <f t="shared" si="32"/>
        <v/>
      </c>
      <c r="P91" s="81" t="str">
        <f t="shared" si="33"/>
        <v/>
      </c>
      <c r="Q91" s="315" t="str">
        <f t="shared" ca="1" si="27"/>
        <v/>
      </c>
      <c r="R91" s="82" t="str">
        <f t="shared" ca="1" si="28"/>
        <v/>
      </c>
      <c r="S91" s="81" t="str">
        <f t="shared" ca="1" si="34"/>
        <v/>
      </c>
      <c r="T91" s="81" t="str">
        <f t="shared" ca="1" si="35"/>
        <v/>
      </c>
      <c r="U91" s="315" t="str">
        <f t="shared" ca="1" si="29"/>
        <v/>
      </c>
      <c r="V91" s="82" t="str">
        <f t="shared" ca="1" si="30"/>
        <v/>
      </c>
      <c r="W91" s="81" t="str">
        <f t="shared" ca="1" si="36"/>
        <v/>
      </c>
      <c r="X91" s="61"/>
      <c r="Y91" s="61"/>
    </row>
    <row r="92" spans="1:25" ht="18.75" customHeight="1" x14ac:dyDescent="0.25">
      <c r="A92" s="61"/>
      <c r="B92" s="6">
        <f t="shared" si="37"/>
        <v>85</v>
      </c>
      <c r="C92" s="6"/>
      <c r="D92" s="6"/>
      <c r="E92" s="23"/>
      <c r="F92" s="24"/>
      <c r="G92" s="173"/>
      <c r="H92" s="25"/>
      <c r="I92" s="12"/>
      <c r="J92" s="81" t="str">
        <f t="shared" si="38"/>
        <v/>
      </c>
      <c r="K92" s="6"/>
      <c r="L92" s="12"/>
      <c r="M92" s="81" t="str">
        <f t="shared" si="26"/>
        <v/>
      </c>
      <c r="N92" s="314" t="str">
        <f t="shared" si="31"/>
        <v/>
      </c>
      <c r="O92" s="81" t="str">
        <f t="shared" si="32"/>
        <v/>
      </c>
      <c r="P92" s="81" t="str">
        <f t="shared" si="33"/>
        <v/>
      </c>
      <c r="Q92" s="315" t="str">
        <f t="shared" ca="1" si="27"/>
        <v/>
      </c>
      <c r="R92" s="82" t="str">
        <f t="shared" ca="1" si="28"/>
        <v/>
      </c>
      <c r="S92" s="81" t="str">
        <f t="shared" ca="1" si="34"/>
        <v/>
      </c>
      <c r="T92" s="81" t="str">
        <f t="shared" ca="1" si="35"/>
        <v/>
      </c>
      <c r="U92" s="315" t="str">
        <f t="shared" ca="1" si="29"/>
        <v/>
      </c>
      <c r="V92" s="82" t="str">
        <f t="shared" ca="1" si="30"/>
        <v/>
      </c>
      <c r="W92" s="81" t="str">
        <f t="shared" ca="1" si="36"/>
        <v/>
      </c>
      <c r="X92" s="61"/>
      <c r="Y92" s="61"/>
    </row>
    <row r="93" spans="1:25" ht="18.75" customHeight="1" x14ac:dyDescent="0.25">
      <c r="A93" s="61"/>
      <c r="B93" s="6">
        <f t="shared" si="37"/>
        <v>86</v>
      </c>
      <c r="C93" s="6"/>
      <c r="D93" s="6"/>
      <c r="E93" s="23"/>
      <c r="F93" s="24"/>
      <c r="G93" s="173"/>
      <c r="H93" s="25"/>
      <c r="I93" s="12"/>
      <c r="J93" s="81" t="str">
        <f t="shared" si="38"/>
        <v/>
      </c>
      <c r="K93" s="6"/>
      <c r="L93" s="12"/>
      <c r="M93" s="81" t="str">
        <f t="shared" si="26"/>
        <v/>
      </c>
      <c r="N93" s="314" t="str">
        <f t="shared" si="31"/>
        <v/>
      </c>
      <c r="O93" s="81" t="str">
        <f t="shared" si="32"/>
        <v/>
      </c>
      <c r="P93" s="81" t="str">
        <f t="shared" si="33"/>
        <v/>
      </c>
      <c r="Q93" s="315" t="str">
        <f t="shared" ca="1" si="27"/>
        <v/>
      </c>
      <c r="R93" s="82" t="str">
        <f t="shared" ca="1" si="28"/>
        <v/>
      </c>
      <c r="S93" s="81" t="str">
        <f t="shared" ca="1" si="34"/>
        <v/>
      </c>
      <c r="T93" s="81" t="str">
        <f t="shared" ca="1" si="35"/>
        <v/>
      </c>
      <c r="U93" s="315" t="str">
        <f t="shared" ca="1" si="29"/>
        <v/>
      </c>
      <c r="V93" s="82" t="str">
        <f t="shared" ca="1" si="30"/>
        <v/>
      </c>
      <c r="W93" s="81" t="str">
        <f t="shared" ca="1" si="36"/>
        <v/>
      </c>
      <c r="X93" s="61"/>
      <c r="Y93" s="61"/>
    </row>
    <row r="94" spans="1:25" ht="18.75" customHeight="1" x14ac:dyDescent="0.25">
      <c r="A94" s="61"/>
      <c r="B94" s="6">
        <f t="shared" si="37"/>
        <v>87</v>
      </c>
      <c r="C94" s="6"/>
      <c r="D94" s="6"/>
      <c r="E94" s="23"/>
      <c r="F94" s="24"/>
      <c r="G94" s="173"/>
      <c r="H94" s="25"/>
      <c r="I94" s="12"/>
      <c r="J94" s="81" t="str">
        <f t="shared" si="38"/>
        <v/>
      </c>
      <c r="K94" s="6"/>
      <c r="L94" s="12"/>
      <c r="M94" s="81" t="str">
        <f t="shared" si="26"/>
        <v/>
      </c>
      <c r="N94" s="314" t="str">
        <f t="shared" si="31"/>
        <v/>
      </c>
      <c r="O94" s="81" t="str">
        <f t="shared" si="32"/>
        <v/>
      </c>
      <c r="P94" s="81" t="str">
        <f t="shared" si="33"/>
        <v/>
      </c>
      <c r="Q94" s="315" t="str">
        <f t="shared" ca="1" si="27"/>
        <v/>
      </c>
      <c r="R94" s="82" t="str">
        <f t="shared" ca="1" si="28"/>
        <v/>
      </c>
      <c r="S94" s="81" t="str">
        <f t="shared" ca="1" si="34"/>
        <v/>
      </c>
      <c r="T94" s="81" t="str">
        <f t="shared" ca="1" si="35"/>
        <v/>
      </c>
      <c r="U94" s="315" t="str">
        <f t="shared" ca="1" si="29"/>
        <v/>
      </c>
      <c r="V94" s="82" t="str">
        <f t="shared" ca="1" si="30"/>
        <v/>
      </c>
      <c r="W94" s="81" t="str">
        <f t="shared" ca="1" si="36"/>
        <v/>
      </c>
      <c r="X94" s="61"/>
      <c r="Y94" s="61"/>
    </row>
    <row r="95" spans="1:25" ht="18.75" customHeight="1" x14ac:dyDescent="0.25">
      <c r="A95" s="61"/>
      <c r="B95" s="6">
        <f t="shared" si="37"/>
        <v>88</v>
      </c>
      <c r="C95" s="6"/>
      <c r="D95" s="6"/>
      <c r="E95" s="23"/>
      <c r="F95" s="24"/>
      <c r="G95" s="173"/>
      <c r="H95" s="25"/>
      <c r="I95" s="12"/>
      <c r="J95" s="81" t="str">
        <f t="shared" si="38"/>
        <v/>
      </c>
      <c r="K95" s="6"/>
      <c r="L95" s="12"/>
      <c r="M95" s="81" t="str">
        <f t="shared" si="26"/>
        <v/>
      </c>
      <c r="N95" s="314" t="str">
        <f t="shared" si="31"/>
        <v/>
      </c>
      <c r="O95" s="81" t="str">
        <f t="shared" si="32"/>
        <v/>
      </c>
      <c r="P95" s="81" t="str">
        <f t="shared" si="33"/>
        <v/>
      </c>
      <c r="Q95" s="315" t="str">
        <f t="shared" ca="1" si="27"/>
        <v/>
      </c>
      <c r="R95" s="82" t="str">
        <f t="shared" ca="1" si="28"/>
        <v/>
      </c>
      <c r="S95" s="81" t="str">
        <f t="shared" ca="1" si="34"/>
        <v/>
      </c>
      <c r="T95" s="81" t="str">
        <f t="shared" ca="1" si="35"/>
        <v/>
      </c>
      <c r="U95" s="315" t="str">
        <f t="shared" ca="1" si="29"/>
        <v/>
      </c>
      <c r="V95" s="82" t="str">
        <f t="shared" ca="1" si="30"/>
        <v/>
      </c>
      <c r="W95" s="81" t="str">
        <f t="shared" ca="1" si="36"/>
        <v/>
      </c>
      <c r="X95" s="61"/>
      <c r="Y95" s="61"/>
    </row>
    <row r="96" spans="1:25" ht="18.75" customHeight="1" x14ac:dyDescent="0.25">
      <c r="A96" s="61"/>
      <c r="B96" s="6">
        <f t="shared" si="37"/>
        <v>89</v>
      </c>
      <c r="C96" s="6"/>
      <c r="D96" s="6"/>
      <c r="E96" s="23"/>
      <c r="F96" s="24"/>
      <c r="G96" s="173"/>
      <c r="H96" s="25"/>
      <c r="I96" s="12"/>
      <c r="J96" s="81" t="str">
        <f t="shared" si="38"/>
        <v/>
      </c>
      <c r="K96" s="6"/>
      <c r="L96" s="12"/>
      <c r="M96" s="81" t="str">
        <f t="shared" si="26"/>
        <v/>
      </c>
      <c r="N96" s="314" t="str">
        <f t="shared" si="31"/>
        <v/>
      </c>
      <c r="O96" s="81" t="str">
        <f t="shared" si="32"/>
        <v/>
      </c>
      <c r="P96" s="81" t="str">
        <f t="shared" si="33"/>
        <v/>
      </c>
      <c r="Q96" s="315" t="str">
        <f t="shared" ca="1" si="27"/>
        <v/>
      </c>
      <c r="R96" s="82" t="str">
        <f t="shared" ca="1" si="28"/>
        <v/>
      </c>
      <c r="S96" s="81" t="str">
        <f t="shared" ca="1" si="34"/>
        <v/>
      </c>
      <c r="T96" s="81" t="str">
        <f t="shared" ca="1" si="35"/>
        <v/>
      </c>
      <c r="U96" s="315" t="str">
        <f t="shared" ca="1" si="29"/>
        <v/>
      </c>
      <c r="V96" s="82" t="str">
        <f t="shared" ca="1" si="30"/>
        <v/>
      </c>
      <c r="W96" s="81" t="str">
        <f t="shared" ca="1" si="36"/>
        <v/>
      </c>
      <c r="X96" s="61"/>
      <c r="Y96" s="61"/>
    </row>
    <row r="97" spans="1:25" ht="18.75" customHeight="1" x14ac:dyDescent="0.25">
      <c r="A97" s="61"/>
      <c r="B97" s="6">
        <f t="shared" si="37"/>
        <v>90</v>
      </c>
      <c r="C97" s="6"/>
      <c r="D97" s="6"/>
      <c r="E97" s="23"/>
      <c r="F97" s="24"/>
      <c r="G97" s="173"/>
      <c r="H97" s="25"/>
      <c r="I97" s="12"/>
      <c r="J97" s="81" t="str">
        <f t="shared" si="38"/>
        <v/>
      </c>
      <c r="K97" s="6"/>
      <c r="L97" s="12"/>
      <c r="M97" s="81" t="str">
        <f t="shared" si="26"/>
        <v/>
      </c>
      <c r="N97" s="314" t="str">
        <f t="shared" si="31"/>
        <v/>
      </c>
      <c r="O97" s="81" t="str">
        <f t="shared" si="32"/>
        <v/>
      </c>
      <c r="P97" s="81" t="str">
        <f t="shared" si="33"/>
        <v/>
      </c>
      <c r="Q97" s="315" t="str">
        <f t="shared" ca="1" si="27"/>
        <v/>
      </c>
      <c r="R97" s="82" t="str">
        <f t="shared" ca="1" si="28"/>
        <v/>
      </c>
      <c r="S97" s="81" t="str">
        <f t="shared" ca="1" si="34"/>
        <v/>
      </c>
      <c r="T97" s="81" t="str">
        <f t="shared" ca="1" si="35"/>
        <v/>
      </c>
      <c r="U97" s="315" t="str">
        <f t="shared" ca="1" si="29"/>
        <v/>
      </c>
      <c r="V97" s="82" t="str">
        <f t="shared" ca="1" si="30"/>
        <v/>
      </c>
      <c r="W97" s="81" t="str">
        <f t="shared" ca="1" si="36"/>
        <v/>
      </c>
      <c r="X97" s="61"/>
      <c r="Y97" s="61"/>
    </row>
    <row r="98" spans="1:25" ht="18.75" customHeight="1" x14ac:dyDescent="0.25">
      <c r="A98" s="61"/>
      <c r="B98" s="6">
        <f t="shared" si="37"/>
        <v>91</v>
      </c>
      <c r="C98" s="6"/>
      <c r="D98" s="6"/>
      <c r="E98" s="23"/>
      <c r="F98" s="24"/>
      <c r="G98" s="173"/>
      <c r="H98" s="25"/>
      <c r="I98" s="12"/>
      <c r="J98" s="81" t="str">
        <f t="shared" si="38"/>
        <v/>
      </c>
      <c r="K98" s="6"/>
      <c r="L98" s="12"/>
      <c r="M98" s="81" t="str">
        <f t="shared" si="26"/>
        <v/>
      </c>
      <c r="N98" s="314" t="str">
        <f t="shared" si="31"/>
        <v/>
      </c>
      <c r="O98" s="81" t="str">
        <f t="shared" si="32"/>
        <v/>
      </c>
      <c r="P98" s="81" t="str">
        <f t="shared" si="33"/>
        <v/>
      </c>
      <c r="Q98" s="315" t="str">
        <f t="shared" ca="1" si="27"/>
        <v/>
      </c>
      <c r="R98" s="82" t="str">
        <f t="shared" ca="1" si="28"/>
        <v/>
      </c>
      <c r="S98" s="81" t="str">
        <f t="shared" ca="1" si="34"/>
        <v/>
      </c>
      <c r="T98" s="81" t="str">
        <f t="shared" ca="1" si="35"/>
        <v/>
      </c>
      <c r="U98" s="315" t="str">
        <f t="shared" ca="1" si="29"/>
        <v/>
      </c>
      <c r="V98" s="82" t="str">
        <f t="shared" ca="1" si="30"/>
        <v/>
      </c>
      <c r="W98" s="81" t="str">
        <f t="shared" ca="1" si="36"/>
        <v/>
      </c>
      <c r="X98" s="61"/>
      <c r="Y98" s="61"/>
    </row>
    <row r="99" spans="1:25" ht="18.75" customHeight="1" x14ac:dyDescent="0.25">
      <c r="A99" s="61"/>
      <c r="B99" s="6">
        <f t="shared" si="37"/>
        <v>92</v>
      </c>
      <c r="C99" s="6"/>
      <c r="D99" s="6"/>
      <c r="E99" s="23"/>
      <c r="F99" s="24"/>
      <c r="G99" s="173"/>
      <c r="H99" s="25"/>
      <c r="I99" s="12"/>
      <c r="J99" s="81" t="str">
        <f t="shared" si="38"/>
        <v/>
      </c>
      <c r="K99" s="6"/>
      <c r="L99" s="12"/>
      <c r="M99" s="81" t="str">
        <f t="shared" si="26"/>
        <v/>
      </c>
      <c r="N99" s="314" t="str">
        <f t="shared" si="31"/>
        <v/>
      </c>
      <c r="O99" s="81" t="str">
        <f t="shared" si="32"/>
        <v/>
      </c>
      <c r="P99" s="81" t="str">
        <f t="shared" si="33"/>
        <v/>
      </c>
      <c r="Q99" s="315" t="str">
        <f t="shared" ca="1" si="27"/>
        <v/>
      </c>
      <c r="R99" s="82" t="str">
        <f t="shared" ca="1" si="28"/>
        <v/>
      </c>
      <c r="S99" s="81" t="str">
        <f t="shared" ca="1" si="34"/>
        <v/>
      </c>
      <c r="T99" s="81" t="str">
        <f t="shared" ca="1" si="35"/>
        <v/>
      </c>
      <c r="U99" s="315" t="str">
        <f t="shared" ca="1" si="29"/>
        <v/>
      </c>
      <c r="V99" s="82" t="str">
        <f t="shared" ca="1" si="30"/>
        <v/>
      </c>
      <c r="W99" s="81" t="str">
        <f t="shared" ca="1" si="36"/>
        <v/>
      </c>
      <c r="X99" s="61"/>
      <c r="Y99" s="61"/>
    </row>
    <row r="100" spans="1:25" ht="18.75" customHeight="1" x14ac:dyDescent="0.25">
      <c r="A100" s="61"/>
      <c r="B100" s="6">
        <f t="shared" si="37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8"/>
        <v/>
      </c>
      <c r="K100" s="6"/>
      <c r="L100" s="12"/>
      <c r="M100" s="81" t="str">
        <f t="shared" si="26"/>
        <v/>
      </c>
      <c r="N100" s="314" t="str">
        <f t="shared" si="31"/>
        <v/>
      </c>
      <c r="O100" s="81" t="str">
        <f t="shared" si="32"/>
        <v/>
      </c>
      <c r="P100" s="81" t="str">
        <f t="shared" si="33"/>
        <v/>
      </c>
      <c r="Q100" s="315" t="str">
        <f t="shared" ca="1" si="27"/>
        <v/>
      </c>
      <c r="R100" s="82" t="str">
        <f t="shared" ca="1" si="28"/>
        <v/>
      </c>
      <c r="S100" s="81" t="str">
        <f t="shared" ca="1" si="34"/>
        <v/>
      </c>
      <c r="T100" s="81" t="str">
        <f t="shared" ca="1" si="35"/>
        <v/>
      </c>
      <c r="U100" s="315" t="str">
        <f t="shared" ca="1" si="29"/>
        <v/>
      </c>
      <c r="V100" s="82" t="str">
        <f t="shared" ca="1" si="30"/>
        <v/>
      </c>
      <c r="W100" s="81" t="str">
        <f t="shared" ca="1" si="36"/>
        <v/>
      </c>
      <c r="X100" s="61"/>
      <c r="Y100" s="61"/>
    </row>
    <row r="101" spans="1:25" ht="18.75" customHeight="1" x14ac:dyDescent="0.25">
      <c r="A101" s="61"/>
      <c r="B101" s="6">
        <f t="shared" si="37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8"/>
        <v/>
      </c>
      <c r="K101" s="6"/>
      <c r="L101" s="12"/>
      <c r="M101" s="81" t="str">
        <f t="shared" si="26"/>
        <v/>
      </c>
      <c r="N101" s="314" t="str">
        <f t="shared" si="31"/>
        <v/>
      </c>
      <c r="O101" s="81" t="str">
        <f t="shared" si="32"/>
        <v/>
      </c>
      <c r="P101" s="81" t="str">
        <f t="shared" si="33"/>
        <v/>
      </c>
      <c r="Q101" s="315" t="str">
        <f t="shared" ca="1" si="27"/>
        <v/>
      </c>
      <c r="R101" s="82" t="str">
        <f t="shared" ca="1" si="28"/>
        <v/>
      </c>
      <c r="S101" s="81" t="str">
        <f t="shared" ca="1" si="34"/>
        <v/>
      </c>
      <c r="T101" s="81" t="str">
        <f t="shared" ca="1" si="35"/>
        <v/>
      </c>
      <c r="U101" s="315" t="str">
        <f t="shared" ca="1" si="29"/>
        <v/>
      </c>
      <c r="V101" s="82" t="str">
        <f t="shared" ca="1" si="30"/>
        <v/>
      </c>
      <c r="W101" s="81" t="str">
        <f t="shared" ca="1" si="36"/>
        <v/>
      </c>
      <c r="X101" s="61"/>
      <c r="Y101" s="61"/>
    </row>
    <row r="102" spans="1:25" ht="18.75" customHeight="1" x14ac:dyDescent="0.25">
      <c r="A102" s="61"/>
      <c r="B102" s="6">
        <f t="shared" si="37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8"/>
        <v/>
      </c>
      <c r="K102" s="6"/>
      <c r="L102" s="12"/>
      <c r="M102" s="81" t="str">
        <f t="shared" si="26"/>
        <v/>
      </c>
      <c r="N102" s="314" t="str">
        <f t="shared" si="31"/>
        <v/>
      </c>
      <c r="O102" s="81" t="str">
        <f t="shared" si="32"/>
        <v/>
      </c>
      <c r="P102" s="81" t="str">
        <f t="shared" si="33"/>
        <v/>
      </c>
      <c r="Q102" s="315" t="str">
        <f t="shared" ca="1" si="27"/>
        <v/>
      </c>
      <c r="R102" s="82" t="str">
        <f t="shared" ca="1" si="28"/>
        <v/>
      </c>
      <c r="S102" s="81" t="str">
        <f t="shared" ca="1" si="34"/>
        <v/>
      </c>
      <c r="T102" s="81" t="str">
        <f t="shared" ca="1" si="35"/>
        <v/>
      </c>
      <c r="U102" s="315" t="str">
        <f t="shared" ca="1" si="29"/>
        <v/>
      </c>
      <c r="V102" s="82" t="str">
        <f t="shared" ca="1" si="30"/>
        <v/>
      </c>
      <c r="W102" s="81" t="str">
        <f t="shared" ca="1" si="36"/>
        <v/>
      </c>
      <c r="X102" s="61"/>
      <c r="Y102" s="61"/>
    </row>
    <row r="103" spans="1:25" ht="18.75" customHeight="1" x14ac:dyDescent="0.25">
      <c r="A103" s="61"/>
      <c r="B103" s="6">
        <f t="shared" si="37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8"/>
        <v/>
      </c>
      <c r="K103" s="6"/>
      <c r="L103" s="12"/>
      <c r="M103" s="81" t="str">
        <f t="shared" si="26"/>
        <v/>
      </c>
      <c r="N103" s="314" t="str">
        <f t="shared" si="31"/>
        <v/>
      </c>
      <c r="O103" s="81" t="str">
        <f t="shared" si="32"/>
        <v/>
      </c>
      <c r="P103" s="81" t="str">
        <f t="shared" si="33"/>
        <v/>
      </c>
      <c r="Q103" s="315" t="str">
        <f t="shared" ca="1" si="27"/>
        <v/>
      </c>
      <c r="R103" s="82" t="str">
        <f t="shared" ca="1" si="28"/>
        <v/>
      </c>
      <c r="S103" s="81" t="str">
        <f t="shared" ca="1" si="34"/>
        <v/>
      </c>
      <c r="T103" s="81" t="str">
        <f t="shared" ca="1" si="35"/>
        <v/>
      </c>
      <c r="U103" s="315" t="str">
        <f t="shared" ca="1" si="29"/>
        <v/>
      </c>
      <c r="V103" s="82" t="str">
        <f t="shared" ca="1" si="30"/>
        <v/>
      </c>
      <c r="W103" s="81" t="str">
        <f t="shared" ca="1" si="36"/>
        <v/>
      </c>
      <c r="X103" s="61"/>
      <c r="Y103" s="61"/>
    </row>
    <row r="104" spans="1:25" ht="18.75" customHeight="1" x14ac:dyDescent="0.25">
      <c r="A104" s="61"/>
      <c r="B104" s="6">
        <f t="shared" si="37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8"/>
        <v/>
      </c>
      <c r="K104" s="6"/>
      <c r="L104" s="12"/>
      <c r="M104" s="81" t="str">
        <f t="shared" ref="M104" si="39">IF(BULAN=PR,IF(J104="","",J104-L104),RIGHT)</f>
        <v/>
      </c>
      <c r="N104" s="314" t="str">
        <f t="shared" si="31"/>
        <v/>
      </c>
      <c r="O104" s="81" t="str">
        <f t="shared" si="32"/>
        <v/>
      </c>
      <c r="P104" s="81" t="str">
        <f t="shared" si="33"/>
        <v/>
      </c>
      <c r="Q104" s="315" t="str">
        <f t="shared" ca="1" si="27"/>
        <v/>
      </c>
      <c r="R104" s="82" t="str">
        <f t="shared" ref="R104:R107" ca="1" si="40">IF(TODAY()&gt;EXP,"0",IF(AND(P104&lt;&gt;"",Q104&lt;&gt;""),IF(P104*Q104&gt;M104,M104,P104*Q104),""))</f>
        <v/>
      </c>
      <c r="S104" s="81" t="str">
        <f t="shared" ca="1" si="34"/>
        <v/>
      </c>
      <c r="T104" s="81" t="str">
        <f t="shared" ca="1" si="35"/>
        <v/>
      </c>
      <c r="U104" s="315" t="str">
        <f t="shared" ca="1" si="29"/>
        <v/>
      </c>
      <c r="V104" s="82" t="str">
        <f t="shared" ref="V104:V107" ca="1" si="41">IF(TODAY()&gt;EXP,"0",IF(AND(P104&lt;&gt;"",U104&lt;&gt;""),IF(P104*U104&gt;M104,M104,P104*U104),""))</f>
        <v/>
      </c>
      <c r="W104" s="81" t="str">
        <f t="shared" ca="1" si="36"/>
        <v/>
      </c>
      <c r="X104" s="61"/>
      <c r="Y104" s="61"/>
    </row>
    <row r="105" spans="1:25" ht="18.75" customHeight="1" x14ac:dyDescent="0.25">
      <c r="A105" s="61"/>
      <c r="B105" s="6">
        <f t="shared" si="37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2">IF(I105="","",H105*I105)</f>
        <v/>
      </c>
      <c r="K105" s="6"/>
      <c r="L105" s="12"/>
      <c r="M105" s="81" t="str">
        <f t="shared" ref="M105:M107" si="43">IF(BULAN=PR,IF(J105="","",J105-L105),RIGHT)</f>
        <v/>
      </c>
      <c r="N105" s="314" t="str">
        <f t="shared" ref="N105:N107" si="44">IF(K105="","",1/K105)</f>
        <v/>
      </c>
      <c r="O105" s="81" t="str">
        <f t="shared" ref="O105:O107" si="45">IF(N105="","",M105*N105)</f>
        <v/>
      </c>
      <c r="P105" s="81" t="str">
        <f t="shared" ref="P105:P107" si="46">IF(N105="","",O105/12)</f>
        <v/>
      </c>
      <c r="Q105" s="315" t="str">
        <f t="shared" ca="1" si="27"/>
        <v/>
      </c>
      <c r="R105" s="82" t="str">
        <f t="shared" ca="1" si="40"/>
        <v/>
      </c>
      <c r="S105" s="81" t="str">
        <f t="shared" ca="1" si="34"/>
        <v/>
      </c>
      <c r="T105" s="81" t="str">
        <f t="shared" ca="1" si="35"/>
        <v/>
      </c>
      <c r="U105" s="315" t="str">
        <f t="shared" ca="1" si="29"/>
        <v/>
      </c>
      <c r="V105" s="82" t="str">
        <f t="shared" ca="1" si="41"/>
        <v/>
      </c>
      <c r="W105" s="81" t="str">
        <f t="shared" ref="W105:W107" ca="1" si="47">IF(AND(M105&lt;&gt;"",V105&lt;&gt;""),M105-V105,M105)</f>
        <v/>
      </c>
      <c r="X105" s="61"/>
      <c r="Y105" s="61"/>
    </row>
    <row r="106" spans="1:25" ht="18.75" customHeight="1" x14ac:dyDescent="0.25">
      <c r="A106" s="61"/>
      <c r="B106" s="6">
        <f t="shared" si="37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2"/>
        <v/>
      </c>
      <c r="K106" s="6"/>
      <c r="L106" s="12"/>
      <c r="M106" s="81" t="str">
        <f t="shared" si="43"/>
        <v/>
      </c>
      <c r="N106" s="314" t="str">
        <f t="shared" si="44"/>
        <v/>
      </c>
      <c r="O106" s="81" t="str">
        <f t="shared" si="45"/>
        <v/>
      </c>
      <c r="P106" s="81" t="str">
        <f t="shared" si="46"/>
        <v/>
      </c>
      <c r="Q106" s="315" t="str">
        <f t="shared" ca="1" si="27"/>
        <v/>
      </c>
      <c r="R106" s="82" t="str">
        <f t="shared" ca="1" si="40"/>
        <v/>
      </c>
      <c r="S106" s="81" t="str">
        <f t="shared" ca="1" si="34"/>
        <v/>
      </c>
      <c r="T106" s="81" t="str">
        <f t="shared" ca="1" si="35"/>
        <v/>
      </c>
      <c r="U106" s="315" t="str">
        <f t="shared" ca="1" si="29"/>
        <v/>
      </c>
      <c r="V106" s="82" t="str">
        <f t="shared" ca="1" si="41"/>
        <v/>
      </c>
      <c r="W106" s="81" t="str">
        <f t="shared" ca="1" si="47"/>
        <v/>
      </c>
      <c r="X106" s="61"/>
      <c r="Y106" s="61"/>
    </row>
    <row r="107" spans="1:25" ht="18.75" customHeight="1" thickBot="1" x14ac:dyDescent="0.3">
      <c r="A107" s="61"/>
      <c r="B107" s="6">
        <f t="shared" si="37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2"/>
        <v/>
      </c>
      <c r="K107" s="6"/>
      <c r="L107" s="12"/>
      <c r="M107" s="81" t="str">
        <f t="shared" si="43"/>
        <v/>
      </c>
      <c r="N107" s="314" t="str">
        <f t="shared" si="44"/>
        <v/>
      </c>
      <c r="O107" s="81" t="str">
        <f t="shared" si="45"/>
        <v/>
      </c>
      <c r="P107" s="81" t="str">
        <f t="shared" si="46"/>
        <v/>
      </c>
      <c r="Q107" s="315" t="str">
        <f t="shared" ca="1" si="27"/>
        <v/>
      </c>
      <c r="R107" s="82" t="str">
        <f t="shared" ca="1" si="40"/>
        <v/>
      </c>
      <c r="S107" s="81" t="str">
        <f t="shared" ca="1" si="34"/>
        <v/>
      </c>
      <c r="T107" s="81" t="str">
        <f t="shared" ca="1" si="35"/>
        <v/>
      </c>
      <c r="U107" s="315" t="str">
        <f t="shared" ca="1" si="29"/>
        <v/>
      </c>
      <c r="V107" s="82" t="str">
        <f t="shared" ca="1" si="41"/>
        <v/>
      </c>
      <c r="W107" s="81" t="str">
        <f t="shared" ca="1" si="47"/>
        <v/>
      </c>
      <c r="X107" s="61"/>
      <c r="Y107" s="61"/>
    </row>
    <row r="108" spans="1:25" ht="22.5" customHeight="1" thickTop="1" x14ac:dyDescent="0.2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52033416.666666657</v>
      </c>
      <c r="P108" s="59">
        <f>SUM(P8:P107)</f>
        <v>4336118.055555555</v>
      </c>
      <c r="Q108" s="59"/>
      <c r="R108" s="59">
        <f ca="1">SUM(R8:R107)</f>
        <v>101580729.16666667</v>
      </c>
      <c r="S108" s="59"/>
      <c r="T108" s="59">
        <f ca="1">SUM(T8:T107)</f>
        <v>4336118.055555556</v>
      </c>
      <c r="U108" s="58"/>
      <c r="V108" s="59">
        <f ca="1">SUM(V8:V107)</f>
        <v>105916847.22222222</v>
      </c>
      <c r="W108" s="60">
        <f ca="1">SUM(W8:W107)</f>
        <v>328083652.77777779</v>
      </c>
      <c r="X108" s="61"/>
      <c r="Y108" s="61"/>
    </row>
    <row r="109" spans="1:25" x14ac:dyDescent="0.25">
      <c r="A109" s="61"/>
      <c r="B109" s="286"/>
      <c r="C109" s="286"/>
      <c r="D109" s="286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25">
      <c r="A110" s="61"/>
      <c r="B110" s="286"/>
      <c r="C110" s="286"/>
      <c r="D110" s="286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25">
      <c r="A111" s="61"/>
      <c r="B111" s="286"/>
      <c r="C111" s="286"/>
      <c r="D111" s="286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25">
      <c r="A112" s="61"/>
      <c r="B112" s="286"/>
      <c r="C112" s="286"/>
      <c r="D112" s="286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25">
      <c r="A113" s="61"/>
      <c r="B113" s="286"/>
      <c r="C113" s="286"/>
      <c r="D113" s="286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25">
      <c r="E114" s="296" t="s">
        <v>91</v>
      </c>
      <c r="F114" s="283"/>
    </row>
    <row r="115" spans="1:25" hidden="1" x14ac:dyDescent="0.25">
      <c r="E115" s="297">
        <v>32901</v>
      </c>
      <c r="F115" s="284"/>
    </row>
    <row r="116" spans="1:25" hidden="1" x14ac:dyDescent="0.25">
      <c r="E116" s="297">
        <v>32932</v>
      </c>
      <c r="F116" s="284"/>
    </row>
    <row r="117" spans="1:25" hidden="1" x14ac:dyDescent="0.25">
      <c r="E117" s="297">
        <v>32960</v>
      </c>
      <c r="F117" s="284"/>
    </row>
    <row r="118" spans="1:25" hidden="1" x14ac:dyDescent="0.25">
      <c r="E118" s="297">
        <v>32991</v>
      </c>
      <c r="F118" s="284"/>
    </row>
    <row r="119" spans="1:25" hidden="1" x14ac:dyDescent="0.25">
      <c r="E119" s="297">
        <v>33021</v>
      </c>
      <c r="F119" s="284"/>
    </row>
    <row r="120" spans="1:25" hidden="1" x14ac:dyDescent="0.25">
      <c r="E120" s="297">
        <v>33052</v>
      </c>
      <c r="F120" s="284"/>
    </row>
    <row r="121" spans="1:25" hidden="1" x14ac:dyDescent="0.25">
      <c r="E121" s="297">
        <v>33082</v>
      </c>
      <c r="F121" s="284"/>
    </row>
    <row r="122" spans="1:25" hidden="1" x14ac:dyDescent="0.25">
      <c r="E122" s="297">
        <v>33113</v>
      </c>
      <c r="F122" s="284"/>
    </row>
    <row r="123" spans="1:25" hidden="1" x14ac:dyDescent="0.25">
      <c r="E123" s="297">
        <v>33144</v>
      </c>
      <c r="F123" s="284"/>
    </row>
    <row r="124" spans="1:25" hidden="1" x14ac:dyDescent="0.25">
      <c r="E124" s="297">
        <v>33174</v>
      </c>
      <c r="F124" s="284"/>
    </row>
    <row r="125" spans="1:25" hidden="1" x14ac:dyDescent="0.25">
      <c r="E125" s="297">
        <v>33205</v>
      </c>
      <c r="F125" s="284"/>
    </row>
    <row r="126" spans="1:25" hidden="1" x14ac:dyDescent="0.25">
      <c r="E126" s="297">
        <v>33235</v>
      </c>
      <c r="F126" s="284"/>
    </row>
    <row r="127" spans="1:25" hidden="1" x14ac:dyDescent="0.25">
      <c r="E127" s="297">
        <v>33266</v>
      </c>
      <c r="F127" s="284"/>
    </row>
    <row r="128" spans="1:25" hidden="1" x14ac:dyDescent="0.25">
      <c r="E128" s="297">
        <v>33297</v>
      </c>
      <c r="F128" s="284"/>
    </row>
    <row r="129" spans="5:6" hidden="1" x14ac:dyDescent="0.25">
      <c r="E129" s="297">
        <v>33325</v>
      </c>
      <c r="F129" s="284"/>
    </row>
    <row r="130" spans="5:6" hidden="1" x14ac:dyDescent="0.25">
      <c r="E130" s="297">
        <v>33356</v>
      </c>
      <c r="F130" s="284"/>
    </row>
    <row r="131" spans="5:6" hidden="1" x14ac:dyDescent="0.25">
      <c r="E131" s="297">
        <v>33386</v>
      </c>
      <c r="F131" s="284"/>
    </row>
    <row r="132" spans="5:6" hidden="1" x14ac:dyDescent="0.25">
      <c r="E132" s="297">
        <v>33417</v>
      </c>
      <c r="F132" s="284"/>
    </row>
    <row r="133" spans="5:6" hidden="1" x14ac:dyDescent="0.25">
      <c r="E133" s="297">
        <v>33447</v>
      </c>
      <c r="F133" s="284"/>
    </row>
    <row r="134" spans="5:6" hidden="1" x14ac:dyDescent="0.25">
      <c r="E134" s="297">
        <v>33478</v>
      </c>
      <c r="F134" s="284"/>
    </row>
    <row r="135" spans="5:6" hidden="1" x14ac:dyDescent="0.25">
      <c r="E135" s="297">
        <v>33509</v>
      </c>
      <c r="F135" s="284"/>
    </row>
    <row r="136" spans="5:6" hidden="1" x14ac:dyDescent="0.25">
      <c r="E136" s="297">
        <v>33539</v>
      </c>
      <c r="F136" s="284"/>
    </row>
    <row r="137" spans="5:6" hidden="1" x14ac:dyDescent="0.25">
      <c r="E137" s="297">
        <v>33570</v>
      </c>
      <c r="F137" s="284"/>
    </row>
    <row r="138" spans="5:6" hidden="1" x14ac:dyDescent="0.25">
      <c r="E138" s="297">
        <v>33600</v>
      </c>
      <c r="F138" s="284"/>
    </row>
    <row r="139" spans="5:6" hidden="1" x14ac:dyDescent="0.25">
      <c r="E139" s="297">
        <v>33631</v>
      </c>
      <c r="F139" s="284"/>
    </row>
    <row r="140" spans="5:6" hidden="1" x14ac:dyDescent="0.25">
      <c r="E140" s="297">
        <v>33662</v>
      </c>
      <c r="F140" s="284"/>
    </row>
    <row r="141" spans="5:6" hidden="1" x14ac:dyDescent="0.25">
      <c r="E141" s="297">
        <v>33691</v>
      </c>
      <c r="F141" s="284"/>
    </row>
    <row r="142" spans="5:6" hidden="1" x14ac:dyDescent="0.25">
      <c r="E142" s="297">
        <v>33722</v>
      </c>
      <c r="F142" s="284"/>
    </row>
    <row r="143" spans="5:6" hidden="1" x14ac:dyDescent="0.25">
      <c r="E143" s="297">
        <v>33752</v>
      </c>
      <c r="F143" s="284"/>
    </row>
    <row r="144" spans="5:6" hidden="1" x14ac:dyDescent="0.25">
      <c r="E144" s="297">
        <v>33783</v>
      </c>
      <c r="F144" s="284"/>
    </row>
    <row r="145" spans="5:6" hidden="1" x14ac:dyDescent="0.25">
      <c r="E145" s="297">
        <v>33813</v>
      </c>
      <c r="F145" s="284"/>
    </row>
    <row r="146" spans="5:6" hidden="1" x14ac:dyDescent="0.25">
      <c r="E146" s="297">
        <v>33844</v>
      </c>
      <c r="F146" s="284"/>
    </row>
    <row r="147" spans="5:6" hidden="1" x14ac:dyDescent="0.25">
      <c r="E147" s="297">
        <v>33875</v>
      </c>
      <c r="F147" s="284"/>
    </row>
    <row r="148" spans="5:6" hidden="1" x14ac:dyDescent="0.25">
      <c r="E148" s="297">
        <v>33905</v>
      </c>
      <c r="F148" s="284"/>
    </row>
    <row r="149" spans="5:6" hidden="1" x14ac:dyDescent="0.25">
      <c r="E149" s="297">
        <v>33936</v>
      </c>
      <c r="F149" s="284"/>
    </row>
    <row r="150" spans="5:6" hidden="1" x14ac:dyDescent="0.25">
      <c r="E150" s="297">
        <v>33966</v>
      </c>
      <c r="F150" s="284"/>
    </row>
    <row r="151" spans="5:6" hidden="1" x14ac:dyDescent="0.25">
      <c r="E151" s="297">
        <v>33997</v>
      </c>
      <c r="F151" s="284"/>
    </row>
    <row r="152" spans="5:6" hidden="1" x14ac:dyDescent="0.25">
      <c r="E152" s="297">
        <v>34028</v>
      </c>
      <c r="F152" s="284"/>
    </row>
    <row r="153" spans="5:6" hidden="1" x14ac:dyDescent="0.25">
      <c r="E153" s="297">
        <v>34056</v>
      </c>
      <c r="F153" s="284"/>
    </row>
    <row r="154" spans="5:6" hidden="1" x14ac:dyDescent="0.25">
      <c r="E154" s="297">
        <v>34087</v>
      </c>
      <c r="F154" s="284"/>
    </row>
    <row r="155" spans="5:6" hidden="1" x14ac:dyDescent="0.25">
      <c r="E155" s="297">
        <v>34117</v>
      </c>
      <c r="F155" s="284"/>
    </row>
    <row r="156" spans="5:6" hidden="1" x14ac:dyDescent="0.25">
      <c r="E156" s="297">
        <v>34148</v>
      </c>
      <c r="F156" s="284"/>
    </row>
    <row r="157" spans="5:6" hidden="1" x14ac:dyDescent="0.25">
      <c r="E157" s="297">
        <v>34178</v>
      </c>
      <c r="F157" s="284"/>
    </row>
    <row r="158" spans="5:6" hidden="1" x14ac:dyDescent="0.25">
      <c r="E158" s="297">
        <v>34209</v>
      </c>
      <c r="F158" s="284"/>
    </row>
    <row r="159" spans="5:6" hidden="1" x14ac:dyDescent="0.25">
      <c r="E159" s="297">
        <v>34240</v>
      </c>
      <c r="F159" s="284"/>
    </row>
    <row r="160" spans="5:6" hidden="1" x14ac:dyDescent="0.25">
      <c r="E160" s="297">
        <v>34270</v>
      </c>
      <c r="F160" s="284"/>
    </row>
    <row r="161" spans="5:6" hidden="1" x14ac:dyDescent="0.25">
      <c r="E161" s="297">
        <v>34301</v>
      </c>
      <c r="F161" s="284"/>
    </row>
    <row r="162" spans="5:6" hidden="1" x14ac:dyDescent="0.25">
      <c r="E162" s="297">
        <v>34331</v>
      </c>
      <c r="F162" s="284"/>
    </row>
    <row r="163" spans="5:6" hidden="1" x14ac:dyDescent="0.25">
      <c r="E163" s="297">
        <v>34362</v>
      </c>
      <c r="F163" s="284"/>
    </row>
    <row r="164" spans="5:6" hidden="1" x14ac:dyDescent="0.25">
      <c r="E164" s="297">
        <v>34393</v>
      </c>
      <c r="F164" s="284"/>
    </row>
    <row r="165" spans="5:6" hidden="1" x14ac:dyDescent="0.25">
      <c r="E165" s="297">
        <v>34421</v>
      </c>
      <c r="F165" s="284"/>
    </row>
    <row r="166" spans="5:6" hidden="1" x14ac:dyDescent="0.25">
      <c r="E166" s="297">
        <v>34452</v>
      </c>
      <c r="F166" s="284"/>
    </row>
    <row r="167" spans="5:6" hidden="1" x14ac:dyDescent="0.25">
      <c r="E167" s="297">
        <v>34482</v>
      </c>
      <c r="F167" s="284"/>
    </row>
    <row r="168" spans="5:6" hidden="1" x14ac:dyDescent="0.25">
      <c r="E168" s="297">
        <v>34513</v>
      </c>
      <c r="F168" s="284"/>
    </row>
    <row r="169" spans="5:6" hidden="1" x14ac:dyDescent="0.25">
      <c r="E169" s="297">
        <v>34543</v>
      </c>
      <c r="F169" s="284"/>
    </row>
    <row r="170" spans="5:6" hidden="1" x14ac:dyDescent="0.25">
      <c r="E170" s="297">
        <v>34574</v>
      </c>
      <c r="F170" s="284"/>
    </row>
    <row r="171" spans="5:6" hidden="1" x14ac:dyDescent="0.25">
      <c r="E171" s="297">
        <v>34605</v>
      </c>
      <c r="F171" s="284"/>
    </row>
    <row r="172" spans="5:6" hidden="1" x14ac:dyDescent="0.25">
      <c r="E172" s="297">
        <v>34635</v>
      </c>
      <c r="F172" s="284"/>
    </row>
    <row r="173" spans="5:6" hidden="1" x14ac:dyDescent="0.25">
      <c r="E173" s="297">
        <v>34666</v>
      </c>
      <c r="F173" s="284"/>
    </row>
    <row r="174" spans="5:6" hidden="1" x14ac:dyDescent="0.25">
      <c r="E174" s="297">
        <v>34696</v>
      </c>
      <c r="F174" s="284"/>
    </row>
    <row r="175" spans="5:6" hidden="1" x14ac:dyDescent="0.25">
      <c r="E175" s="297">
        <v>34727</v>
      </c>
      <c r="F175" s="284"/>
    </row>
    <row r="176" spans="5:6" hidden="1" x14ac:dyDescent="0.25">
      <c r="E176" s="297">
        <v>34758</v>
      </c>
      <c r="F176" s="284"/>
    </row>
    <row r="177" spans="5:6" hidden="1" x14ac:dyDescent="0.25">
      <c r="E177" s="297">
        <v>34786</v>
      </c>
      <c r="F177" s="284"/>
    </row>
    <row r="178" spans="5:6" hidden="1" x14ac:dyDescent="0.25">
      <c r="E178" s="297">
        <v>34817</v>
      </c>
      <c r="F178" s="284"/>
    </row>
    <row r="179" spans="5:6" hidden="1" x14ac:dyDescent="0.25">
      <c r="E179" s="297">
        <v>34847</v>
      </c>
      <c r="F179" s="284"/>
    </row>
    <row r="180" spans="5:6" hidden="1" x14ac:dyDescent="0.25">
      <c r="E180" s="297">
        <v>34878</v>
      </c>
      <c r="F180" s="284"/>
    </row>
    <row r="181" spans="5:6" hidden="1" x14ac:dyDescent="0.25">
      <c r="E181" s="297">
        <v>34908</v>
      </c>
      <c r="F181" s="284"/>
    </row>
    <row r="182" spans="5:6" hidden="1" x14ac:dyDescent="0.25">
      <c r="E182" s="297">
        <v>34939</v>
      </c>
      <c r="F182" s="284"/>
    </row>
    <row r="183" spans="5:6" hidden="1" x14ac:dyDescent="0.25">
      <c r="E183" s="297">
        <v>34970</v>
      </c>
      <c r="F183" s="284"/>
    </row>
    <row r="184" spans="5:6" hidden="1" x14ac:dyDescent="0.25">
      <c r="E184" s="297">
        <v>35000</v>
      </c>
      <c r="F184" s="284"/>
    </row>
    <row r="185" spans="5:6" hidden="1" x14ac:dyDescent="0.25">
      <c r="E185" s="297">
        <v>35031</v>
      </c>
      <c r="F185" s="284"/>
    </row>
    <row r="186" spans="5:6" hidden="1" x14ac:dyDescent="0.25">
      <c r="E186" s="297">
        <v>35061</v>
      </c>
      <c r="F186" s="284"/>
    </row>
    <row r="187" spans="5:6" hidden="1" x14ac:dyDescent="0.25">
      <c r="E187" s="297">
        <v>35092</v>
      </c>
      <c r="F187" s="284"/>
    </row>
    <row r="188" spans="5:6" hidden="1" x14ac:dyDescent="0.25">
      <c r="E188" s="297">
        <v>35123</v>
      </c>
      <c r="F188" s="284"/>
    </row>
    <row r="189" spans="5:6" hidden="1" x14ac:dyDescent="0.25">
      <c r="E189" s="297">
        <v>35152</v>
      </c>
      <c r="F189" s="284"/>
    </row>
    <row r="190" spans="5:6" hidden="1" x14ac:dyDescent="0.25">
      <c r="E190" s="297">
        <v>35183</v>
      </c>
      <c r="F190" s="284"/>
    </row>
    <row r="191" spans="5:6" hidden="1" x14ac:dyDescent="0.25">
      <c r="E191" s="297">
        <v>35213</v>
      </c>
      <c r="F191" s="284"/>
    </row>
    <row r="192" spans="5:6" hidden="1" x14ac:dyDescent="0.25">
      <c r="E192" s="297">
        <v>35244</v>
      </c>
      <c r="F192" s="284"/>
    </row>
    <row r="193" spans="5:6" hidden="1" x14ac:dyDescent="0.25">
      <c r="E193" s="297">
        <v>35274</v>
      </c>
      <c r="F193" s="284"/>
    </row>
    <row r="194" spans="5:6" hidden="1" x14ac:dyDescent="0.25">
      <c r="E194" s="297">
        <v>35305</v>
      </c>
      <c r="F194" s="284"/>
    </row>
    <row r="195" spans="5:6" hidden="1" x14ac:dyDescent="0.25">
      <c r="E195" s="297">
        <v>35336</v>
      </c>
      <c r="F195" s="284"/>
    </row>
    <row r="196" spans="5:6" hidden="1" x14ac:dyDescent="0.25">
      <c r="E196" s="297">
        <v>35366</v>
      </c>
      <c r="F196" s="284"/>
    </row>
    <row r="197" spans="5:6" hidden="1" x14ac:dyDescent="0.25">
      <c r="E197" s="297">
        <v>35397</v>
      </c>
      <c r="F197" s="284"/>
    </row>
    <row r="198" spans="5:6" hidden="1" x14ac:dyDescent="0.25">
      <c r="E198" s="297">
        <v>35427</v>
      </c>
      <c r="F198" s="284"/>
    </row>
    <row r="199" spans="5:6" hidden="1" x14ac:dyDescent="0.25">
      <c r="E199" s="297">
        <v>35458</v>
      </c>
      <c r="F199" s="284"/>
    </row>
    <row r="200" spans="5:6" hidden="1" x14ac:dyDescent="0.25">
      <c r="E200" s="297">
        <v>35489</v>
      </c>
      <c r="F200" s="284"/>
    </row>
    <row r="201" spans="5:6" hidden="1" x14ac:dyDescent="0.25">
      <c r="E201" s="297">
        <v>35517</v>
      </c>
      <c r="F201" s="284"/>
    </row>
    <row r="202" spans="5:6" hidden="1" x14ac:dyDescent="0.25">
      <c r="E202" s="297">
        <v>35548</v>
      </c>
      <c r="F202" s="284"/>
    </row>
    <row r="203" spans="5:6" hidden="1" x14ac:dyDescent="0.25">
      <c r="E203" s="297">
        <v>35578</v>
      </c>
      <c r="F203" s="284"/>
    </row>
    <row r="204" spans="5:6" hidden="1" x14ac:dyDescent="0.25">
      <c r="E204" s="297">
        <v>35609</v>
      </c>
      <c r="F204" s="284"/>
    </row>
    <row r="205" spans="5:6" hidden="1" x14ac:dyDescent="0.25">
      <c r="E205" s="297">
        <v>35639</v>
      </c>
      <c r="F205" s="284"/>
    </row>
    <row r="206" spans="5:6" hidden="1" x14ac:dyDescent="0.25">
      <c r="E206" s="297">
        <v>35670</v>
      </c>
      <c r="F206" s="284"/>
    </row>
    <row r="207" spans="5:6" hidden="1" x14ac:dyDescent="0.25">
      <c r="E207" s="297">
        <v>35701</v>
      </c>
      <c r="F207" s="284"/>
    </row>
    <row r="208" spans="5:6" hidden="1" x14ac:dyDescent="0.25">
      <c r="E208" s="297">
        <v>35731</v>
      </c>
      <c r="F208" s="284"/>
    </row>
    <row r="209" spans="5:6" hidden="1" x14ac:dyDescent="0.25">
      <c r="E209" s="297">
        <v>35762</v>
      </c>
      <c r="F209" s="284"/>
    </row>
    <row r="210" spans="5:6" hidden="1" x14ac:dyDescent="0.25">
      <c r="E210" s="297">
        <v>35792</v>
      </c>
      <c r="F210" s="284"/>
    </row>
    <row r="211" spans="5:6" hidden="1" x14ac:dyDescent="0.25">
      <c r="E211" s="297">
        <v>35823</v>
      </c>
      <c r="F211" s="284"/>
    </row>
    <row r="212" spans="5:6" hidden="1" x14ac:dyDescent="0.25">
      <c r="E212" s="297">
        <v>35854</v>
      </c>
      <c r="F212" s="284"/>
    </row>
    <row r="213" spans="5:6" hidden="1" x14ac:dyDescent="0.25">
      <c r="E213" s="297">
        <v>35882</v>
      </c>
      <c r="F213" s="284"/>
    </row>
    <row r="214" spans="5:6" hidden="1" x14ac:dyDescent="0.25">
      <c r="E214" s="297">
        <v>35913</v>
      </c>
      <c r="F214" s="284"/>
    </row>
    <row r="215" spans="5:6" hidden="1" x14ac:dyDescent="0.25">
      <c r="E215" s="297">
        <v>35943</v>
      </c>
      <c r="F215" s="284"/>
    </row>
    <row r="216" spans="5:6" hidden="1" x14ac:dyDescent="0.25">
      <c r="E216" s="297">
        <v>35974</v>
      </c>
      <c r="F216" s="284"/>
    </row>
    <row r="217" spans="5:6" hidden="1" x14ac:dyDescent="0.25">
      <c r="E217" s="297">
        <v>36004</v>
      </c>
      <c r="F217" s="284"/>
    </row>
    <row r="218" spans="5:6" hidden="1" x14ac:dyDescent="0.25">
      <c r="E218" s="297">
        <v>36035</v>
      </c>
      <c r="F218" s="284"/>
    </row>
    <row r="219" spans="5:6" hidden="1" x14ac:dyDescent="0.25">
      <c r="E219" s="297">
        <v>36066</v>
      </c>
      <c r="F219" s="284"/>
    </row>
    <row r="220" spans="5:6" hidden="1" x14ac:dyDescent="0.25">
      <c r="E220" s="297">
        <v>36096</v>
      </c>
      <c r="F220" s="284"/>
    </row>
    <row r="221" spans="5:6" hidden="1" x14ac:dyDescent="0.25">
      <c r="E221" s="297">
        <v>36127</v>
      </c>
      <c r="F221" s="284"/>
    </row>
    <row r="222" spans="5:6" hidden="1" x14ac:dyDescent="0.25">
      <c r="E222" s="297">
        <v>36157</v>
      </c>
      <c r="F222" s="284"/>
    </row>
    <row r="223" spans="5:6" hidden="1" x14ac:dyDescent="0.25">
      <c r="E223" s="297">
        <v>36188</v>
      </c>
      <c r="F223" s="284"/>
    </row>
    <row r="224" spans="5:6" hidden="1" x14ac:dyDescent="0.25">
      <c r="E224" s="297">
        <v>36219</v>
      </c>
      <c r="F224" s="284"/>
    </row>
    <row r="225" spans="5:6" hidden="1" x14ac:dyDescent="0.25">
      <c r="E225" s="297">
        <v>36247</v>
      </c>
      <c r="F225" s="284"/>
    </row>
    <row r="226" spans="5:6" hidden="1" x14ac:dyDescent="0.25">
      <c r="E226" s="297">
        <v>36278</v>
      </c>
      <c r="F226" s="284"/>
    </row>
    <row r="227" spans="5:6" hidden="1" x14ac:dyDescent="0.25">
      <c r="E227" s="297">
        <v>36308</v>
      </c>
      <c r="F227" s="284"/>
    </row>
    <row r="228" spans="5:6" hidden="1" x14ac:dyDescent="0.25">
      <c r="E228" s="297">
        <v>36339</v>
      </c>
      <c r="F228" s="284"/>
    </row>
    <row r="229" spans="5:6" hidden="1" x14ac:dyDescent="0.25">
      <c r="E229" s="297">
        <v>36369</v>
      </c>
      <c r="F229" s="284"/>
    </row>
    <row r="230" spans="5:6" hidden="1" x14ac:dyDescent="0.25">
      <c r="E230" s="297">
        <v>36400</v>
      </c>
      <c r="F230" s="284"/>
    </row>
    <row r="231" spans="5:6" hidden="1" x14ac:dyDescent="0.25">
      <c r="E231" s="297">
        <v>36431</v>
      </c>
      <c r="F231" s="284"/>
    </row>
    <row r="232" spans="5:6" hidden="1" x14ac:dyDescent="0.25">
      <c r="E232" s="297">
        <v>36461</v>
      </c>
      <c r="F232" s="284"/>
    </row>
    <row r="233" spans="5:6" hidden="1" x14ac:dyDescent="0.25">
      <c r="E233" s="297">
        <v>36492</v>
      </c>
      <c r="F233" s="284"/>
    </row>
    <row r="234" spans="5:6" hidden="1" x14ac:dyDescent="0.25">
      <c r="E234" s="297">
        <v>36522</v>
      </c>
      <c r="F234" s="284"/>
    </row>
    <row r="235" spans="5:6" hidden="1" x14ac:dyDescent="0.25">
      <c r="E235" s="297">
        <v>36553</v>
      </c>
      <c r="F235" s="284"/>
    </row>
    <row r="236" spans="5:6" hidden="1" x14ac:dyDescent="0.25">
      <c r="E236" s="297">
        <v>36584</v>
      </c>
      <c r="F236" s="284"/>
    </row>
    <row r="237" spans="5:6" hidden="1" x14ac:dyDescent="0.25">
      <c r="E237" s="297">
        <v>36613</v>
      </c>
      <c r="F237" s="284"/>
    </row>
    <row r="238" spans="5:6" hidden="1" x14ac:dyDescent="0.25">
      <c r="E238" s="297">
        <v>36644</v>
      </c>
      <c r="F238" s="284"/>
    </row>
    <row r="239" spans="5:6" hidden="1" x14ac:dyDescent="0.25">
      <c r="E239" s="297">
        <v>36674</v>
      </c>
      <c r="F239" s="284"/>
    </row>
    <row r="240" spans="5:6" hidden="1" x14ac:dyDescent="0.25">
      <c r="E240" s="297">
        <v>36705</v>
      </c>
      <c r="F240" s="284"/>
    </row>
    <row r="241" spans="5:6" hidden="1" x14ac:dyDescent="0.25">
      <c r="E241" s="297">
        <v>36735</v>
      </c>
      <c r="F241" s="284"/>
    </row>
    <row r="242" spans="5:6" hidden="1" x14ac:dyDescent="0.25">
      <c r="E242" s="297">
        <v>36766</v>
      </c>
      <c r="F242" s="284"/>
    </row>
    <row r="243" spans="5:6" hidden="1" x14ac:dyDescent="0.25">
      <c r="E243" s="297">
        <v>36797</v>
      </c>
      <c r="F243" s="284"/>
    </row>
    <row r="244" spans="5:6" hidden="1" x14ac:dyDescent="0.25">
      <c r="E244" s="297">
        <v>36827</v>
      </c>
      <c r="F244" s="284"/>
    </row>
    <row r="245" spans="5:6" hidden="1" x14ac:dyDescent="0.25">
      <c r="E245" s="297">
        <v>36858</v>
      </c>
      <c r="F245" s="284"/>
    </row>
    <row r="246" spans="5:6" hidden="1" x14ac:dyDescent="0.25">
      <c r="E246" s="297">
        <v>36888</v>
      </c>
      <c r="F246" s="284"/>
    </row>
    <row r="247" spans="5:6" hidden="1" x14ac:dyDescent="0.25">
      <c r="E247" s="297">
        <v>36919</v>
      </c>
      <c r="F247" s="284"/>
    </row>
    <row r="248" spans="5:6" hidden="1" x14ac:dyDescent="0.25">
      <c r="E248" s="297">
        <v>36950</v>
      </c>
      <c r="F248" s="284"/>
    </row>
    <row r="249" spans="5:6" hidden="1" x14ac:dyDescent="0.25">
      <c r="E249" s="297">
        <v>36978</v>
      </c>
      <c r="F249" s="284"/>
    </row>
    <row r="250" spans="5:6" hidden="1" x14ac:dyDescent="0.25">
      <c r="E250" s="297">
        <v>37009</v>
      </c>
      <c r="F250" s="284"/>
    </row>
    <row r="251" spans="5:6" hidden="1" x14ac:dyDescent="0.25">
      <c r="E251" s="297">
        <v>37039</v>
      </c>
      <c r="F251" s="284"/>
    </row>
    <row r="252" spans="5:6" hidden="1" x14ac:dyDescent="0.25">
      <c r="E252" s="297">
        <v>37070</v>
      </c>
      <c r="F252" s="284"/>
    </row>
    <row r="253" spans="5:6" hidden="1" x14ac:dyDescent="0.25">
      <c r="E253" s="297">
        <v>37100</v>
      </c>
      <c r="F253" s="284"/>
    </row>
    <row r="254" spans="5:6" hidden="1" x14ac:dyDescent="0.25">
      <c r="E254" s="297">
        <v>37131</v>
      </c>
      <c r="F254" s="284"/>
    </row>
    <row r="255" spans="5:6" hidden="1" x14ac:dyDescent="0.25">
      <c r="E255" s="297">
        <v>37162</v>
      </c>
      <c r="F255" s="284"/>
    </row>
    <row r="256" spans="5:6" hidden="1" x14ac:dyDescent="0.25">
      <c r="E256" s="297">
        <v>37192</v>
      </c>
      <c r="F256" s="284"/>
    </row>
    <row r="257" spans="5:6" hidden="1" x14ac:dyDescent="0.25">
      <c r="E257" s="297">
        <v>37223</v>
      </c>
      <c r="F257" s="284"/>
    </row>
    <row r="258" spans="5:6" hidden="1" x14ac:dyDescent="0.25">
      <c r="E258" s="297">
        <v>37253</v>
      </c>
      <c r="F258" s="284"/>
    </row>
    <row r="259" spans="5:6" hidden="1" x14ac:dyDescent="0.25">
      <c r="E259" s="297">
        <v>37284</v>
      </c>
      <c r="F259" s="284"/>
    </row>
    <row r="260" spans="5:6" hidden="1" x14ac:dyDescent="0.25">
      <c r="E260" s="297">
        <v>37315</v>
      </c>
      <c r="F260" s="284"/>
    </row>
    <row r="261" spans="5:6" hidden="1" x14ac:dyDescent="0.25">
      <c r="E261" s="297">
        <v>37343</v>
      </c>
      <c r="F261" s="284"/>
    </row>
    <row r="262" spans="5:6" hidden="1" x14ac:dyDescent="0.25">
      <c r="E262" s="297">
        <v>37374</v>
      </c>
      <c r="F262" s="284"/>
    </row>
    <row r="263" spans="5:6" hidden="1" x14ac:dyDescent="0.25">
      <c r="E263" s="297">
        <v>37404</v>
      </c>
      <c r="F263" s="284"/>
    </row>
    <row r="264" spans="5:6" hidden="1" x14ac:dyDescent="0.25">
      <c r="E264" s="297">
        <v>37435</v>
      </c>
      <c r="F264" s="284"/>
    </row>
    <row r="265" spans="5:6" hidden="1" x14ac:dyDescent="0.25">
      <c r="E265" s="297">
        <v>37465</v>
      </c>
      <c r="F265" s="284"/>
    </row>
    <row r="266" spans="5:6" hidden="1" x14ac:dyDescent="0.25">
      <c r="E266" s="297">
        <v>37496</v>
      </c>
      <c r="F266" s="284"/>
    </row>
    <row r="267" spans="5:6" hidden="1" x14ac:dyDescent="0.25">
      <c r="E267" s="297">
        <v>37527</v>
      </c>
      <c r="F267" s="284"/>
    </row>
    <row r="268" spans="5:6" hidden="1" x14ac:dyDescent="0.25">
      <c r="E268" s="297">
        <v>37557</v>
      </c>
      <c r="F268" s="284"/>
    </row>
    <row r="269" spans="5:6" hidden="1" x14ac:dyDescent="0.25">
      <c r="E269" s="297">
        <v>37588</v>
      </c>
      <c r="F269" s="284"/>
    </row>
    <row r="270" spans="5:6" hidden="1" x14ac:dyDescent="0.25">
      <c r="E270" s="297">
        <v>37618</v>
      </c>
      <c r="F270" s="284"/>
    </row>
    <row r="271" spans="5:6" hidden="1" x14ac:dyDescent="0.25">
      <c r="E271" s="297">
        <v>37649</v>
      </c>
      <c r="F271" s="284"/>
    </row>
    <row r="272" spans="5:6" hidden="1" x14ac:dyDescent="0.25">
      <c r="E272" s="297">
        <v>37680</v>
      </c>
      <c r="F272" s="284"/>
    </row>
    <row r="273" spans="5:6" hidden="1" x14ac:dyDescent="0.25">
      <c r="E273" s="297">
        <v>37708</v>
      </c>
      <c r="F273" s="284"/>
    </row>
    <row r="274" spans="5:6" hidden="1" x14ac:dyDescent="0.25">
      <c r="E274" s="297">
        <v>37739</v>
      </c>
      <c r="F274" s="284"/>
    </row>
    <row r="275" spans="5:6" hidden="1" x14ac:dyDescent="0.25">
      <c r="E275" s="297">
        <v>37769</v>
      </c>
      <c r="F275" s="284"/>
    </row>
    <row r="276" spans="5:6" hidden="1" x14ac:dyDescent="0.25">
      <c r="E276" s="297">
        <v>37800</v>
      </c>
      <c r="F276" s="284"/>
    </row>
    <row r="277" spans="5:6" hidden="1" x14ac:dyDescent="0.25">
      <c r="E277" s="297">
        <v>37830</v>
      </c>
      <c r="F277" s="284"/>
    </row>
    <row r="278" spans="5:6" hidden="1" x14ac:dyDescent="0.25">
      <c r="E278" s="297">
        <v>37861</v>
      </c>
      <c r="F278" s="284"/>
    </row>
    <row r="279" spans="5:6" hidden="1" x14ac:dyDescent="0.25">
      <c r="E279" s="297">
        <v>37892</v>
      </c>
      <c r="F279" s="284"/>
    </row>
    <row r="280" spans="5:6" hidden="1" x14ac:dyDescent="0.25">
      <c r="E280" s="297">
        <v>37922</v>
      </c>
      <c r="F280" s="284"/>
    </row>
    <row r="281" spans="5:6" hidden="1" x14ac:dyDescent="0.25">
      <c r="E281" s="297">
        <v>37953</v>
      </c>
      <c r="F281" s="284"/>
    </row>
    <row r="282" spans="5:6" hidden="1" x14ac:dyDescent="0.25">
      <c r="E282" s="297">
        <v>37983</v>
      </c>
      <c r="F282" s="284"/>
    </row>
    <row r="283" spans="5:6" hidden="1" x14ac:dyDescent="0.25">
      <c r="E283" s="297">
        <v>38014</v>
      </c>
      <c r="F283" s="284"/>
    </row>
    <row r="284" spans="5:6" hidden="1" x14ac:dyDescent="0.25">
      <c r="E284" s="297">
        <v>38045</v>
      </c>
      <c r="F284" s="284"/>
    </row>
    <row r="285" spans="5:6" hidden="1" x14ac:dyDescent="0.25">
      <c r="E285" s="297">
        <v>38074</v>
      </c>
      <c r="F285" s="284"/>
    </row>
    <row r="286" spans="5:6" hidden="1" x14ac:dyDescent="0.25">
      <c r="E286" s="297">
        <v>38105</v>
      </c>
      <c r="F286" s="284"/>
    </row>
    <row r="287" spans="5:6" hidden="1" x14ac:dyDescent="0.25">
      <c r="E287" s="297">
        <v>38135</v>
      </c>
      <c r="F287" s="284"/>
    </row>
    <row r="288" spans="5:6" hidden="1" x14ac:dyDescent="0.25">
      <c r="E288" s="297">
        <v>38166</v>
      </c>
      <c r="F288" s="284"/>
    </row>
    <row r="289" spans="5:6" hidden="1" x14ac:dyDescent="0.25">
      <c r="E289" s="297">
        <v>38196</v>
      </c>
      <c r="F289" s="284"/>
    </row>
    <row r="290" spans="5:6" hidden="1" x14ac:dyDescent="0.25">
      <c r="E290" s="297">
        <v>38227</v>
      </c>
      <c r="F290" s="284"/>
    </row>
    <row r="291" spans="5:6" hidden="1" x14ac:dyDescent="0.25">
      <c r="E291" s="297">
        <v>38258</v>
      </c>
      <c r="F291" s="284"/>
    </row>
    <row r="292" spans="5:6" hidden="1" x14ac:dyDescent="0.25">
      <c r="E292" s="297">
        <v>38288</v>
      </c>
      <c r="F292" s="284"/>
    </row>
    <row r="293" spans="5:6" hidden="1" x14ac:dyDescent="0.25">
      <c r="E293" s="297">
        <v>38319</v>
      </c>
      <c r="F293" s="284"/>
    </row>
    <row r="294" spans="5:6" hidden="1" x14ac:dyDescent="0.25">
      <c r="E294" s="297">
        <v>38349</v>
      </c>
      <c r="F294" s="284"/>
    </row>
    <row r="295" spans="5:6" hidden="1" x14ac:dyDescent="0.25">
      <c r="E295" s="297">
        <v>38380</v>
      </c>
      <c r="F295" s="284"/>
    </row>
    <row r="296" spans="5:6" hidden="1" x14ac:dyDescent="0.25">
      <c r="E296" s="297">
        <v>38411</v>
      </c>
      <c r="F296" s="284"/>
    </row>
    <row r="297" spans="5:6" hidden="1" x14ac:dyDescent="0.25">
      <c r="E297" s="297">
        <v>38439</v>
      </c>
      <c r="F297" s="284"/>
    </row>
    <row r="298" spans="5:6" hidden="1" x14ac:dyDescent="0.25">
      <c r="E298" s="297">
        <v>38470</v>
      </c>
      <c r="F298" s="284"/>
    </row>
    <row r="299" spans="5:6" hidden="1" x14ac:dyDescent="0.25">
      <c r="E299" s="297">
        <v>38500</v>
      </c>
      <c r="F299" s="284"/>
    </row>
    <row r="300" spans="5:6" hidden="1" x14ac:dyDescent="0.25">
      <c r="E300" s="297">
        <v>38531</v>
      </c>
      <c r="F300" s="284"/>
    </row>
    <row r="301" spans="5:6" hidden="1" x14ac:dyDescent="0.25">
      <c r="E301" s="297">
        <v>38561</v>
      </c>
      <c r="F301" s="284"/>
    </row>
    <row r="302" spans="5:6" hidden="1" x14ac:dyDescent="0.25">
      <c r="E302" s="297">
        <v>38592</v>
      </c>
      <c r="F302" s="284"/>
    </row>
    <row r="303" spans="5:6" hidden="1" x14ac:dyDescent="0.25">
      <c r="E303" s="297">
        <v>38623</v>
      </c>
      <c r="F303" s="284"/>
    </row>
    <row r="304" spans="5:6" hidden="1" x14ac:dyDescent="0.25">
      <c r="E304" s="297">
        <v>38653</v>
      </c>
      <c r="F304" s="284"/>
    </row>
    <row r="305" spans="5:6" hidden="1" x14ac:dyDescent="0.25">
      <c r="E305" s="297">
        <v>38684</v>
      </c>
      <c r="F305" s="284"/>
    </row>
    <row r="306" spans="5:6" hidden="1" x14ac:dyDescent="0.25">
      <c r="E306" s="297">
        <v>38714</v>
      </c>
      <c r="F306" s="284"/>
    </row>
    <row r="307" spans="5:6" hidden="1" x14ac:dyDescent="0.25">
      <c r="E307" s="297">
        <v>38745</v>
      </c>
      <c r="F307" s="284"/>
    </row>
    <row r="308" spans="5:6" hidden="1" x14ac:dyDescent="0.25">
      <c r="E308" s="297">
        <v>38776</v>
      </c>
      <c r="F308" s="284"/>
    </row>
    <row r="309" spans="5:6" hidden="1" x14ac:dyDescent="0.25">
      <c r="E309" s="297">
        <v>38804</v>
      </c>
      <c r="F309" s="284"/>
    </row>
    <row r="310" spans="5:6" hidden="1" x14ac:dyDescent="0.25">
      <c r="E310" s="297">
        <v>38835</v>
      </c>
      <c r="F310" s="284"/>
    </row>
    <row r="311" spans="5:6" hidden="1" x14ac:dyDescent="0.25">
      <c r="E311" s="297">
        <v>38865</v>
      </c>
      <c r="F311" s="284"/>
    </row>
    <row r="312" spans="5:6" hidden="1" x14ac:dyDescent="0.25">
      <c r="E312" s="297">
        <v>38896</v>
      </c>
      <c r="F312" s="284"/>
    </row>
    <row r="313" spans="5:6" hidden="1" x14ac:dyDescent="0.25">
      <c r="E313" s="297">
        <v>38926</v>
      </c>
      <c r="F313" s="284"/>
    </row>
    <row r="314" spans="5:6" hidden="1" x14ac:dyDescent="0.25">
      <c r="E314" s="297">
        <v>38957</v>
      </c>
      <c r="F314" s="284"/>
    </row>
    <row r="315" spans="5:6" hidden="1" x14ac:dyDescent="0.25">
      <c r="E315" s="297">
        <v>38988</v>
      </c>
      <c r="F315" s="284"/>
    </row>
    <row r="316" spans="5:6" hidden="1" x14ac:dyDescent="0.25">
      <c r="E316" s="297">
        <v>39018</v>
      </c>
      <c r="F316" s="284"/>
    </row>
    <row r="317" spans="5:6" hidden="1" x14ac:dyDescent="0.25">
      <c r="E317" s="297">
        <v>39049</v>
      </c>
      <c r="F317" s="284"/>
    </row>
    <row r="318" spans="5:6" hidden="1" x14ac:dyDescent="0.25">
      <c r="E318" s="297">
        <v>39079</v>
      </c>
      <c r="F318" s="284"/>
    </row>
    <row r="319" spans="5:6" hidden="1" x14ac:dyDescent="0.25">
      <c r="E319" s="297">
        <v>39110</v>
      </c>
      <c r="F319" s="284"/>
    </row>
    <row r="320" spans="5:6" hidden="1" x14ac:dyDescent="0.25">
      <c r="E320" s="297">
        <v>39141</v>
      </c>
      <c r="F320" s="284"/>
    </row>
    <row r="321" spans="5:6" hidden="1" x14ac:dyDescent="0.25">
      <c r="E321" s="297">
        <v>39169</v>
      </c>
      <c r="F321" s="284"/>
    </row>
    <row r="322" spans="5:6" hidden="1" x14ac:dyDescent="0.25">
      <c r="E322" s="297">
        <v>39200</v>
      </c>
      <c r="F322" s="284"/>
    </row>
    <row r="323" spans="5:6" hidden="1" x14ac:dyDescent="0.25">
      <c r="E323" s="297">
        <v>39230</v>
      </c>
      <c r="F323" s="284"/>
    </row>
    <row r="324" spans="5:6" hidden="1" x14ac:dyDescent="0.25">
      <c r="E324" s="297">
        <v>39261</v>
      </c>
      <c r="F324" s="284"/>
    </row>
    <row r="325" spans="5:6" hidden="1" x14ac:dyDescent="0.25">
      <c r="E325" s="297">
        <v>39291</v>
      </c>
      <c r="F325" s="284"/>
    </row>
    <row r="326" spans="5:6" hidden="1" x14ac:dyDescent="0.25">
      <c r="E326" s="297">
        <v>39322</v>
      </c>
      <c r="F326" s="284"/>
    </row>
    <row r="327" spans="5:6" hidden="1" x14ac:dyDescent="0.25">
      <c r="E327" s="297">
        <v>39353</v>
      </c>
      <c r="F327" s="284"/>
    </row>
    <row r="328" spans="5:6" hidden="1" x14ac:dyDescent="0.25">
      <c r="E328" s="297">
        <v>39383</v>
      </c>
      <c r="F328" s="284"/>
    </row>
    <row r="329" spans="5:6" hidden="1" x14ac:dyDescent="0.25">
      <c r="E329" s="297">
        <v>39414</v>
      </c>
      <c r="F329" s="284"/>
    </row>
    <row r="330" spans="5:6" hidden="1" x14ac:dyDescent="0.25">
      <c r="E330" s="297">
        <v>39444</v>
      </c>
      <c r="F330" s="284"/>
    </row>
    <row r="331" spans="5:6" hidden="1" x14ac:dyDescent="0.25">
      <c r="E331" s="297">
        <v>39475</v>
      </c>
      <c r="F331" s="284"/>
    </row>
    <row r="332" spans="5:6" hidden="1" x14ac:dyDescent="0.25">
      <c r="E332" s="297">
        <v>39506</v>
      </c>
      <c r="F332" s="284"/>
    </row>
    <row r="333" spans="5:6" hidden="1" x14ac:dyDescent="0.25">
      <c r="E333" s="297">
        <v>39535</v>
      </c>
      <c r="F333" s="284"/>
    </row>
    <row r="334" spans="5:6" hidden="1" x14ac:dyDescent="0.25">
      <c r="E334" s="297">
        <v>39566</v>
      </c>
      <c r="F334" s="284"/>
    </row>
    <row r="335" spans="5:6" hidden="1" x14ac:dyDescent="0.25">
      <c r="E335" s="297">
        <v>39596</v>
      </c>
      <c r="F335" s="284"/>
    </row>
    <row r="336" spans="5:6" hidden="1" x14ac:dyDescent="0.25">
      <c r="E336" s="297">
        <v>39627</v>
      </c>
      <c r="F336" s="284"/>
    </row>
    <row r="337" spans="5:6" hidden="1" x14ac:dyDescent="0.25">
      <c r="E337" s="297">
        <v>39657</v>
      </c>
      <c r="F337" s="284"/>
    </row>
    <row r="338" spans="5:6" hidden="1" x14ac:dyDescent="0.25">
      <c r="E338" s="297">
        <v>39688</v>
      </c>
      <c r="F338" s="284"/>
    </row>
    <row r="339" spans="5:6" hidden="1" x14ac:dyDescent="0.25">
      <c r="E339" s="297">
        <v>39719</v>
      </c>
      <c r="F339" s="284"/>
    </row>
    <row r="340" spans="5:6" hidden="1" x14ac:dyDescent="0.25">
      <c r="E340" s="297">
        <v>39749</v>
      </c>
      <c r="F340" s="284"/>
    </row>
    <row r="341" spans="5:6" hidden="1" x14ac:dyDescent="0.25">
      <c r="E341" s="297">
        <v>39780</v>
      </c>
      <c r="F341" s="284"/>
    </row>
    <row r="342" spans="5:6" hidden="1" x14ac:dyDescent="0.25">
      <c r="E342" s="297">
        <v>39810</v>
      </c>
      <c r="F342" s="284"/>
    </row>
    <row r="343" spans="5:6" hidden="1" x14ac:dyDescent="0.25">
      <c r="E343" s="297">
        <v>39841</v>
      </c>
      <c r="F343" s="284"/>
    </row>
    <row r="344" spans="5:6" hidden="1" x14ac:dyDescent="0.25">
      <c r="E344" s="297">
        <v>39872</v>
      </c>
      <c r="F344" s="284"/>
    </row>
    <row r="345" spans="5:6" hidden="1" x14ac:dyDescent="0.25">
      <c r="E345" s="297">
        <v>39900</v>
      </c>
      <c r="F345" s="284"/>
    </row>
    <row r="346" spans="5:6" hidden="1" x14ac:dyDescent="0.25">
      <c r="E346" s="297">
        <v>39931</v>
      </c>
      <c r="F346" s="284"/>
    </row>
    <row r="347" spans="5:6" hidden="1" x14ac:dyDescent="0.25">
      <c r="E347" s="297">
        <v>39961</v>
      </c>
      <c r="F347" s="284"/>
    </row>
    <row r="348" spans="5:6" hidden="1" x14ac:dyDescent="0.25">
      <c r="E348" s="297">
        <v>39992</v>
      </c>
      <c r="F348" s="284"/>
    </row>
    <row r="349" spans="5:6" hidden="1" x14ac:dyDescent="0.25">
      <c r="E349" s="297">
        <v>40022</v>
      </c>
      <c r="F349" s="284"/>
    </row>
    <row r="350" spans="5:6" hidden="1" x14ac:dyDescent="0.25">
      <c r="E350" s="297">
        <v>40053</v>
      </c>
      <c r="F350" s="284"/>
    </row>
    <row r="351" spans="5:6" hidden="1" x14ac:dyDescent="0.25">
      <c r="E351" s="297">
        <v>40084</v>
      </c>
      <c r="F351" s="284"/>
    </row>
    <row r="352" spans="5:6" hidden="1" x14ac:dyDescent="0.25">
      <c r="E352" s="297">
        <v>40114</v>
      </c>
      <c r="F352" s="284"/>
    </row>
    <row r="353" spans="5:6" hidden="1" x14ac:dyDescent="0.25">
      <c r="E353" s="297">
        <v>40145</v>
      </c>
      <c r="F353" s="284"/>
    </row>
    <row r="354" spans="5:6" hidden="1" x14ac:dyDescent="0.25">
      <c r="E354" s="297">
        <v>40175</v>
      </c>
      <c r="F354" s="284"/>
    </row>
    <row r="355" spans="5:6" hidden="1" x14ac:dyDescent="0.25">
      <c r="E355" s="297">
        <v>40206</v>
      </c>
      <c r="F355" s="284"/>
    </row>
    <row r="356" spans="5:6" hidden="1" x14ac:dyDescent="0.25">
      <c r="E356" s="297">
        <v>40237</v>
      </c>
      <c r="F356" s="284"/>
    </row>
    <row r="357" spans="5:6" hidden="1" x14ac:dyDescent="0.25">
      <c r="E357" s="297">
        <v>40265</v>
      </c>
      <c r="F357" s="284"/>
    </row>
    <row r="358" spans="5:6" hidden="1" x14ac:dyDescent="0.25">
      <c r="E358" s="297">
        <v>40296</v>
      </c>
      <c r="F358" s="284"/>
    </row>
    <row r="359" spans="5:6" hidden="1" x14ac:dyDescent="0.25">
      <c r="E359" s="297">
        <v>40326</v>
      </c>
      <c r="F359" s="284"/>
    </row>
    <row r="360" spans="5:6" hidden="1" x14ac:dyDescent="0.25">
      <c r="E360" s="297">
        <v>40357</v>
      </c>
      <c r="F360" s="284"/>
    </row>
    <row r="361" spans="5:6" hidden="1" x14ac:dyDescent="0.25">
      <c r="E361" s="297">
        <v>40387</v>
      </c>
      <c r="F361" s="284"/>
    </row>
    <row r="362" spans="5:6" hidden="1" x14ac:dyDescent="0.25">
      <c r="E362" s="297">
        <v>40418</v>
      </c>
      <c r="F362" s="284"/>
    </row>
    <row r="363" spans="5:6" hidden="1" x14ac:dyDescent="0.25">
      <c r="E363" s="297">
        <v>40449</v>
      </c>
      <c r="F363" s="284"/>
    </row>
    <row r="364" spans="5:6" hidden="1" x14ac:dyDescent="0.25">
      <c r="E364" s="297">
        <v>40479</v>
      </c>
      <c r="F364" s="284"/>
    </row>
    <row r="365" spans="5:6" hidden="1" x14ac:dyDescent="0.25">
      <c r="E365" s="297">
        <v>40510</v>
      </c>
      <c r="F365" s="284"/>
    </row>
    <row r="366" spans="5:6" hidden="1" x14ac:dyDescent="0.25">
      <c r="E366" s="297">
        <v>40540</v>
      </c>
      <c r="F366" s="284"/>
    </row>
    <row r="367" spans="5:6" hidden="1" x14ac:dyDescent="0.25">
      <c r="E367" s="297">
        <v>40571</v>
      </c>
      <c r="F367" s="284"/>
    </row>
    <row r="368" spans="5:6" hidden="1" x14ac:dyDescent="0.25">
      <c r="E368" s="297">
        <v>40602</v>
      </c>
      <c r="F368" s="284"/>
    </row>
    <row r="369" spans="5:6" hidden="1" x14ac:dyDescent="0.25">
      <c r="E369" s="297">
        <v>40630</v>
      </c>
      <c r="F369" s="284"/>
    </row>
    <row r="370" spans="5:6" hidden="1" x14ac:dyDescent="0.25">
      <c r="E370" s="297">
        <v>40661</v>
      </c>
      <c r="F370" s="284"/>
    </row>
    <row r="371" spans="5:6" hidden="1" x14ac:dyDescent="0.25">
      <c r="E371" s="297">
        <v>40691</v>
      </c>
      <c r="F371" s="284"/>
    </row>
    <row r="372" spans="5:6" hidden="1" x14ac:dyDescent="0.25">
      <c r="E372" s="297">
        <v>40722</v>
      </c>
      <c r="F372" s="284"/>
    </row>
    <row r="373" spans="5:6" hidden="1" x14ac:dyDescent="0.25">
      <c r="E373" s="297">
        <v>40752</v>
      </c>
      <c r="F373" s="284"/>
    </row>
    <row r="374" spans="5:6" hidden="1" x14ac:dyDescent="0.25">
      <c r="E374" s="297">
        <v>40783</v>
      </c>
      <c r="F374" s="284"/>
    </row>
    <row r="375" spans="5:6" hidden="1" x14ac:dyDescent="0.25">
      <c r="E375" s="297">
        <v>40814</v>
      </c>
      <c r="F375" s="284"/>
    </row>
    <row r="376" spans="5:6" hidden="1" x14ac:dyDescent="0.25">
      <c r="E376" s="297">
        <v>40844</v>
      </c>
      <c r="F376" s="284"/>
    </row>
    <row r="377" spans="5:6" hidden="1" x14ac:dyDescent="0.25">
      <c r="E377" s="297">
        <v>40875</v>
      </c>
      <c r="F377" s="284"/>
    </row>
    <row r="378" spans="5:6" hidden="1" x14ac:dyDescent="0.25">
      <c r="E378" s="297">
        <v>40905</v>
      </c>
      <c r="F378" s="284"/>
    </row>
    <row r="379" spans="5:6" hidden="1" x14ac:dyDescent="0.25">
      <c r="E379" s="297">
        <v>40936</v>
      </c>
      <c r="F379" s="284"/>
    </row>
    <row r="380" spans="5:6" hidden="1" x14ac:dyDescent="0.25">
      <c r="E380" s="297">
        <v>40967</v>
      </c>
      <c r="F380" s="284"/>
    </row>
    <row r="381" spans="5:6" hidden="1" x14ac:dyDescent="0.25">
      <c r="E381" s="297">
        <v>40996</v>
      </c>
      <c r="F381" s="284"/>
    </row>
    <row r="382" spans="5:6" hidden="1" x14ac:dyDescent="0.25">
      <c r="E382" s="297">
        <v>41027</v>
      </c>
      <c r="F382" s="284"/>
    </row>
    <row r="383" spans="5:6" hidden="1" x14ac:dyDescent="0.25">
      <c r="E383" s="297">
        <v>41057</v>
      </c>
      <c r="F383" s="284"/>
    </row>
    <row r="384" spans="5:6" hidden="1" x14ac:dyDescent="0.25">
      <c r="E384" s="297">
        <v>41088</v>
      </c>
      <c r="F384" s="284"/>
    </row>
    <row r="385" spans="5:6" hidden="1" x14ac:dyDescent="0.25">
      <c r="E385" s="297">
        <v>41118</v>
      </c>
      <c r="F385" s="284"/>
    </row>
    <row r="386" spans="5:6" hidden="1" x14ac:dyDescent="0.25">
      <c r="E386" s="297">
        <v>41149</v>
      </c>
      <c r="F386" s="284"/>
    </row>
    <row r="387" spans="5:6" hidden="1" x14ac:dyDescent="0.25">
      <c r="E387" s="297">
        <v>41180</v>
      </c>
      <c r="F387" s="284"/>
    </row>
    <row r="388" spans="5:6" hidden="1" x14ac:dyDescent="0.25">
      <c r="E388" s="297">
        <v>41210</v>
      </c>
      <c r="F388" s="284"/>
    </row>
    <row r="389" spans="5:6" hidden="1" x14ac:dyDescent="0.25">
      <c r="E389" s="297">
        <v>41241</v>
      </c>
      <c r="F389" s="284"/>
    </row>
    <row r="390" spans="5:6" hidden="1" x14ac:dyDescent="0.25">
      <c r="E390" s="297">
        <v>41271</v>
      </c>
      <c r="F390" s="284"/>
    </row>
    <row r="391" spans="5:6" hidden="1" x14ac:dyDescent="0.25">
      <c r="E391" s="297">
        <v>41302</v>
      </c>
      <c r="F391" s="284"/>
    </row>
    <row r="392" spans="5:6" hidden="1" x14ac:dyDescent="0.25">
      <c r="E392" s="297">
        <v>41333</v>
      </c>
      <c r="F392" s="284"/>
    </row>
    <row r="393" spans="5:6" hidden="1" x14ac:dyDescent="0.25">
      <c r="E393" s="297">
        <v>41361</v>
      </c>
      <c r="F393" s="284"/>
    </row>
    <row r="394" spans="5:6" hidden="1" x14ac:dyDescent="0.25">
      <c r="E394" s="297">
        <v>41392</v>
      </c>
      <c r="F394" s="284"/>
    </row>
    <row r="395" spans="5:6" hidden="1" x14ac:dyDescent="0.25">
      <c r="E395" s="297">
        <v>41422</v>
      </c>
      <c r="F395" s="284"/>
    </row>
    <row r="396" spans="5:6" hidden="1" x14ac:dyDescent="0.25">
      <c r="E396" s="297">
        <v>41453</v>
      </c>
      <c r="F396" s="284"/>
    </row>
    <row r="397" spans="5:6" hidden="1" x14ac:dyDescent="0.25">
      <c r="E397" s="297">
        <v>41483</v>
      </c>
      <c r="F397" s="284"/>
    </row>
    <row r="398" spans="5:6" hidden="1" x14ac:dyDescent="0.25">
      <c r="E398" s="297">
        <v>41514</v>
      </c>
      <c r="F398" s="284"/>
    </row>
    <row r="399" spans="5:6" hidden="1" x14ac:dyDescent="0.25">
      <c r="E399" s="297">
        <v>41545</v>
      </c>
      <c r="F399" s="284"/>
    </row>
    <row r="400" spans="5:6" hidden="1" x14ac:dyDescent="0.25">
      <c r="E400" s="297">
        <v>41575</v>
      </c>
      <c r="F400" s="284"/>
    </row>
    <row r="401" spans="5:6" hidden="1" x14ac:dyDescent="0.25">
      <c r="E401" s="297">
        <v>41606</v>
      </c>
      <c r="F401" s="284"/>
    </row>
    <row r="402" spans="5:6" hidden="1" x14ac:dyDescent="0.25">
      <c r="E402" s="297">
        <v>41636</v>
      </c>
      <c r="F402" s="284"/>
    </row>
    <row r="403" spans="5:6" hidden="1" x14ac:dyDescent="0.25">
      <c r="E403" s="297">
        <v>41667</v>
      </c>
      <c r="F403" s="284"/>
    </row>
    <row r="404" spans="5:6" hidden="1" x14ac:dyDescent="0.25">
      <c r="E404" s="297">
        <v>41698</v>
      </c>
      <c r="F404" s="284"/>
    </row>
    <row r="405" spans="5:6" hidden="1" x14ac:dyDescent="0.25">
      <c r="E405" s="297">
        <v>41726</v>
      </c>
      <c r="F405" s="284"/>
    </row>
    <row r="406" spans="5:6" hidden="1" x14ac:dyDescent="0.25">
      <c r="E406" s="297">
        <v>41757</v>
      </c>
      <c r="F406" s="284"/>
    </row>
    <row r="407" spans="5:6" hidden="1" x14ac:dyDescent="0.25">
      <c r="E407" s="297">
        <v>41787</v>
      </c>
      <c r="F407" s="284"/>
    </row>
    <row r="408" spans="5:6" hidden="1" x14ac:dyDescent="0.25">
      <c r="E408" s="297">
        <v>41818</v>
      </c>
      <c r="F408" s="284"/>
    </row>
    <row r="409" spans="5:6" hidden="1" x14ac:dyDescent="0.25">
      <c r="E409" s="297">
        <v>41848</v>
      </c>
      <c r="F409" s="284"/>
    </row>
    <row r="410" spans="5:6" hidden="1" x14ac:dyDescent="0.25">
      <c r="E410" s="297">
        <v>41879</v>
      </c>
      <c r="F410" s="284"/>
    </row>
    <row r="411" spans="5:6" hidden="1" x14ac:dyDescent="0.25">
      <c r="E411" s="297">
        <v>41910</v>
      </c>
      <c r="F411" s="284"/>
    </row>
    <row r="412" spans="5:6" hidden="1" x14ac:dyDescent="0.25">
      <c r="E412" s="297">
        <v>41940</v>
      </c>
      <c r="F412" s="284"/>
    </row>
    <row r="413" spans="5:6" hidden="1" x14ac:dyDescent="0.25">
      <c r="E413" s="297">
        <v>41971</v>
      </c>
      <c r="F413" s="284"/>
    </row>
    <row r="414" spans="5:6" hidden="1" x14ac:dyDescent="0.25">
      <c r="E414" s="297">
        <v>42001</v>
      </c>
      <c r="F414" s="284"/>
    </row>
    <row r="415" spans="5:6" hidden="1" x14ac:dyDescent="0.25">
      <c r="E415" s="297">
        <v>42032</v>
      </c>
      <c r="F415" s="284"/>
    </row>
    <row r="416" spans="5:6" hidden="1" x14ac:dyDescent="0.25">
      <c r="E416" s="297">
        <v>42063</v>
      </c>
      <c r="F416" s="284"/>
    </row>
    <row r="417" spans="5:6" hidden="1" x14ac:dyDescent="0.25">
      <c r="E417" s="297">
        <v>42091</v>
      </c>
      <c r="F417" s="284"/>
    </row>
    <row r="418" spans="5:6" hidden="1" x14ac:dyDescent="0.25">
      <c r="E418" s="297">
        <v>42122</v>
      </c>
      <c r="F418" s="284"/>
    </row>
    <row r="419" spans="5:6" hidden="1" x14ac:dyDescent="0.25">
      <c r="E419" s="297">
        <v>42152</v>
      </c>
      <c r="F419" s="284"/>
    </row>
    <row r="420" spans="5:6" hidden="1" x14ac:dyDescent="0.25">
      <c r="E420" s="297">
        <v>42183</v>
      </c>
      <c r="F420" s="284"/>
    </row>
    <row r="421" spans="5:6" hidden="1" x14ac:dyDescent="0.25">
      <c r="E421" s="297">
        <v>42213</v>
      </c>
      <c r="F421" s="284"/>
    </row>
    <row r="422" spans="5:6" hidden="1" x14ac:dyDescent="0.25">
      <c r="E422" s="297">
        <v>42244</v>
      </c>
      <c r="F422" s="284"/>
    </row>
    <row r="423" spans="5:6" hidden="1" x14ac:dyDescent="0.25">
      <c r="E423" s="297">
        <v>42275</v>
      </c>
      <c r="F423" s="284"/>
    </row>
    <row r="424" spans="5:6" hidden="1" x14ac:dyDescent="0.25">
      <c r="E424" s="297">
        <v>42305</v>
      </c>
      <c r="F424" s="284"/>
    </row>
    <row r="425" spans="5:6" hidden="1" x14ac:dyDescent="0.25">
      <c r="E425" s="297">
        <v>42336</v>
      </c>
      <c r="F425" s="284"/>
    </row>
    <row r="426" spans="5:6" hidden="1" x14ac:dyDescent="0.25">
      <c r="E426" s="297">
        <v>42366</v>
      </c>
      <c r="F426" s="284"/>
    </row>
    <row r="427" spans="5:6" hidden="1" x14ac:dyDescent="0.25">
      <c r="E427" s="297">
        <v>42397</v>
      </c>
      <c r="F427" s="284"/>
    </row>
    <row r="428" spans="5:6" hidden="1" x14ac:dyDescent="0.25">
      <c r="E428" s="297">
        <v>42428</v>
      </c>
      <c r="F428" s="284"/>
    </row>
    <row r="429" spans="5:6" hidden="1" x14ac:dyDescent="0.25">
      <c r="E429" s="297">
        <v>42457</v>
      </c>
      <c r="F429" s="284"/>
    </row>
    <row r="430" spans="5:6" hidden="1" x14ac:dyDescent="0.25">
      <c r="E430" s="297">
        <v>42488</v>
      </c>
      <c r="F430" s="284"/>
    </row>
    <row r="431" spans="5:6" hidden="1" x14ac:dyDescent="0.25">
      <c r="E431" s="297">
        <v>42518</v>
      </c>
      <c r="F431" s="284"/>
    </row>
    <row r="432" spans="5:6" hidden="1" x14ac:dyDescent="0.25">
      <c r="E432" s="297">
        <v>42549</v>
      </c>
      <c r="F432" s="284"/>
    </row>
    <row r="433" spans="5:6" hidden="1" x14ac:dyDescent="0.25">
      <c r="E433" s="297">
        <v>42579</v>
      </c>
      <c r="F433" s="284"/>
    </row>
    <row r="434" spans="5:6" hidden="1" x14ac:dyDescent="0.25">
      <c r="E434" s="297">
        <v>42610</v>
      </c>
      <c r="F434" s="284"/>
    </row>
    <row r="435" spans="5:6" hidden="1" x14ac:dyDescent="0.25">
      <c r="E435" s="297">
        <v>42641</v>
      </c>
      <c r="F435" s="284"/>
    </row>
    <row r="436" spans="5:6" hidden="1" x14ac:dyDescent="0.25">
      <c r="E436" s="297">
        <v>42671</v>
      </c>
      <c r="F436" s="284"/>
    </row>
    <row r="437" spans="5:6" hidden="1" x14ac:dyDescent="0.25">
      <c r="E437" s="297">
        <v>42702</v>
      </c>
      <c r="F437" s="284"/>
    </row>
    <row r="438" spans="5:6" hidden="1" x14ac:dyDescent="0.25">
      <c r="E438" s="297">
        <v>42732</v>
      </c>
      <c r="F438" s="284"/>
    </row>
    <row r="439" spans="5:6" hidden="1" x14ac:dyDescent="0.25">
      <c r="E439" s="297">
        <v>42763</v>
      </c>
      <c r="F439" s="284"/>
    </row>
    <row r="440" spans="5:6" hidden="1" x14ac:dyDescent="0.25">
      <c r="E440" s="297">
        <v>42794</v>
      </c>
      <c r="F440" s="284"/>
    </row>
    <row r="441" spans="5:6" hidden="1" x14ac:dyDescent="0.25">
      <c r="E441" s="297">
        <v>42822</v>
      </c>
      <c r="F441" s="284"/>
    </row>
    <row r="442" spans="5:6" hidden="1" x14ac:dyDescent="0.25">
      <c r="E442" s="297">
        <v>42853</v>
      </c>
      <c r="F442" s="284"/>
    </row>
    <row r="443" spans="5:6" hidden="1" x14ac:dyDescent="0.25">
      <c r="E443" s="297">
        <v>42883</v>
      </c>
      <c r="F443" s="284"/>
    </row>
    <row r="444" spans="5:6" hidden="1" x14ac:dyDescent="0.25">
      <c r="E444" s="297">
        <v>42914</v>
      </c>
      <c r="F444" s="284"/>
    </row>
    <row r="445" spans="5:6" hidden="1" x14ac:dyDescent="0.25">
      <c r="E445" s="297">
        <v>42944</v>
      </c>
      <c r="F445" s="284"/>
    </row>
    <row r="446" spans="5:6" hidden="1" x14ac:dyDescent="0.25">
      <c r="E446" s="297">
        <v>42975</v>
      </c>
      <c r="F446" s="284"/>
    </row>
    <row r="447" spans="5:6" hidden="1" x14ac:dyDescent="0.25">
      <c r="E447" s="297">
        <v>43006</v>
      </c>
      <c r="F447" s="284"/>
    </row>
    <row r="448" spans="5:6" hidden="1" x14ac:dyDescent="0.25">
      <c r="E448" s="297">
        <v>43036</v>
      </c>
      <c r="F448" s="284"/>
    </row>
    <row r="449" spans="5:6" hidden="1" x14ac:dyDescent="0.25">
      <c r="E449" s="297">
        <v>43067</v>
      </c>
      <c r="F449" s="284"/>
    </row>
    <row r="450" spans="5:6" hidden="1" x14ac:dyDescent="0.25">
      <c r="E450" s="297">
        <v>43097</v>
      </c>
      <c r="F450" s="284"/>
    </row>
    <row r="451" spans="5:6" hidden="1" x14ac:dyDescent="0.25">
      <c r="E451" s="297">
        <v>43128</v>
      </c>
      <c r="F451" s="284"/>
    </row>
    <row r="452" spans="5:6" hidden="1" x14ac:dyDescent="0.25">
      <c r="E452" s="297">
        <v>43159</v>
      </c>
      <c r="F452" s="284"/>
    </row>
    <row r="453" spans="5:6" hidden="1" x14ac:dyDescent="0.25">
      <c r="E453" s="297">
        <v>43187</v>
      </c>
      <c r="F453" s="284"/>
    </row>
    <row r="454" spans="5:6" hidden="1" x14ac:dyDescent="0.25">
      <c r="E454" s="297">
        <v>43218</v>
      </c>
      <c r="F454" s="284"/>
    </row>
    <row r="455" spans="5:6" hidden="1" x14ac:dyDescent="0.25">
      <c r="E455" s="297">
        <v>43248</v>
      </c>
      <c r="F455" s="284"/>
    </row>
    <row r="456" spans="5:6" hidden="1" x14ac:dyDescent="0.25">
      <c r="E456" s="297">
        <v>43279</v>
      </c>
      <c r="F456" s="284"/>
    </row>
    <row r="457" spans="5:6" hidden="1" x14ac:dyDescent="0.25">
      <c r="E457" s="297">
        <v>43309</v>
      </c>
      <c r="F457" s="284"/>
    </row>
    <row r="458" spans="5:6" hidden="1" x14ac:dyDescent="0.25">
      <c r="E458" s="297">
        <v>43340</v>
      </c>
      <c r="F458" s="284"/>
    </row>
    <row r="459" spans="5:6" hidden="1" x14ac:dyDescent="0.25">
      <c r="E459" s="297">
        <v>43371</v>
      </c>
      <c r="F459" s="284"/>
    </row>
    <row r="460" spans="5:6" hidden="1" x14ac:dyDescent="0.25">
      <c r="E460" s="297">
        <v>43401</v>
      </c>
      <c r="F460" s="284"/>
    </row>
    <row r="461" spans="5:6" hidden="1" x14ac:dyDescent="0.25">
      <c r="E461" s="297">
        <v>43432</v>
      </c>
      <c r="F461" s="284"/>
    </row>
    <row r="462" spans="5:6" hidden="1" x14ac:dyDescent="0.25">
      <c r="E462" s="297">
        <v>43462</v>
      </c>
      <c r="F462" s="284"/>
    </row>
    <row r="463" spans="5:6" hidden="1" x14ac:dyDescent="0.25">
      <c r="E463" s="297">
        <v>43493</v>
      </c>
      <c r="F463" s="284"/>
    </row>
    <row r="464" spans="5:6" hidden="1" x14ac:dyDescent="0.25">
      <c r="E464" s="297">
        <v>43524</v>
      </c>
      <c r="F464" s="284"/>
    </row>
    <row r="465" spans="5:6" hidden="1" x14ac:dyDescent="0.25">
      <c r="E465" s="297">
        <v>43552</v>
      </c>
      <c r="F465" s="284"/>
    </row>
    <row r="466" spans="5:6" hidden="1" x14ac:dyDescent="0.25">
      <c r="E466" s="297">
        <v>43583</v>
      </c>
      <c r="F466" s="284"/>
    </row>
    <row r="467" spans="5:6" hidden="1" x14ac:dyDescent="0.25">
      <c r="E467" s="297">
        <v>43613</v>
      </c>
      <c r="F467" s="284"/>
    </row>
    <row r="468" spans="5:6" hidden="1" x14ac:dyDescent="0.25">
      <c r="E468" s="297">
        <v>43644</v>
      </c>
      <c r="F468" s="284"/>
    </row>
    <row r="469" spans="5:6" hidden="1" x14ac:dyDescent="0.25">
      <c r="E469" s="297">
        <v>43674</v>
      </c>
      <c r="F469" s="284"/>
    </row>
    <row r="470" spans="5:6" hidden="1" x14ac:dyDescent="0.25">
      <c r="E470" s="297">
        <v>43705</v>
      </c>
      <c r="F470" s="284"/>
    </row>
    <row r="471" spans="5:6" hidden="1" x14ac:dyDescent="0.25">
      <c r="E471" s="297">
        <v>43736</v>
      </c>
      <c r="F471" s="284"/>
    </row>
    <row r="472" spans="5:6" hidden="1" x14ac:dyDescent="0.25">
      <c r="E472" s="297">
        <v>43766</v>
      </c>
      <c r="F472" s="284"/>
    </row>
    <row r="473" spans="5:6" hidden="1" x14ac:dyDescent="0.25">
      <c r="E473" s="297">
        <v>43797</v>
      </c>
      <c r="F473" s="284"/>
    </row>
    <row r="474" spans="5:6" hidden="1" x14ac:dyDescent="0.25">
      <c r="E474" s="297">
        <v>43827</v>
      </c>
      <c r="F474" s="284"/>
    </row>
    <row r="475" spans="5:6" hidden="1" x14ac:dyDescent="0.25">
      <c r="E475" s="297">
        <v>43858</v>
      </c>
      <c r="F475" s="284"/>
    </row>
    <row r="476" spans="5:6" hidden="1" x14ac:dyDescent="0.25">
      <c r="E476" s="297">
        <v>43889</v>
      </c>
      <c r="F476" s="284"/>
    </row>
    <row r="477" spans="5:6" hidden="1" x14ac:dyDescent="0.25">
      <c r="E477" s="297">
        <v>43918</v>
      </c>
      <c r="F477" s="284"/>
    </row>
    <row r="478" spans="5:6" hidden="1" x14ac:dyDescent="0.25">
      <c r="E478" s="297">
        <v>43949</v>
      </c>
      <c r="F478" s="284"/>
    </row>
    <row r="479" spans="5:6" hidden="1" x14ac:dyDescent="0.25">
      <c r="E479" s="297">
        <v>43979</v>
      </c>
      <c r="F479" s="284"/>
    </row>
    <row r="480" spans="5:6" hidden="1" x14ac:dyDescent="0.25">
      <c r="E480" s="297">
        <v>44010</v>
      </c>
      <c r="F480" s="284"/>
    </row>
    <row r="481" spans="5:6" hidden="1" x14ac:dyDescent="0.25">
      <c r="E481" s="297">
        <v>44040</v>
      </c>
      <c r="F481" s="284"/>
    </row>
    <row r="482" spans="5:6" hidden="1" x14ac:dyDescent="0.25">
      <c r="E482" s="297">
        <v>44071</v>
      </c>
      <c r="F482" s="284"/>
    </row>
    <row r="483" spans="5:6" hidden="1" x14ac:dyDescent="0.25">
      <c r="E483" s="297">
        <v>44102</v>
      </c>
      <c r="F483" s="284"/>
    </row>
    <row r="484" spans="5:6" hidden="1" x14ac:dyDescent="0.25">
      <c r="E484" s="297">
        <v>44132</v>
      </c>
      <c r="F484" s="284"/>
    </row>
    <row r="485" spans="5:6" hidden="1" x14ac:dyDescent="0.25">
      <c r="E485" s="297">
        <v>44163</v>
      </c>
      <c r="F485" s="284"/>
    </row>
    <row r="486" spans="5:6" hidden="1" x14ac:dyDescent="0.25">
      <c r="E486" s="297">
        <v>44193</v>
      </c>
      <c r="F486" s="284"/>
    </row>
    <row r="487" spans="5:6" hidden="1" x14ac:dyDescent="0.25">
      <c r="E487" s="297">
        <v>44224</v>
      </c>
      <c r="F487" s="284"/>
    </row>
    <row r="488" spans="5:6" hidden="1" x14ac:dyDescent="0.25">
      <c r="E488" s="297">
        <v>44255</v>
      </c>
      <c r="F488" s="284"/>
    </row>
    <row r="489" spans="5:6" hidden="1" x14ac:dyDescent="0.25">
      <c r="E489" s="297">
        <v>44283</v>
      </c>
      <c r="F489" s="284"/>
    </row>
    <row r="490" spans="5:6" hidden="1" x14ac:dyDescent="0.25">
      <c r="E490" s="297">
        <v>44314</v>
      </c>
      <c r="F490" s="284"/>
    </row>
    <row r="491" spans="5:6" hidden="1" x14ac:dyDescent="0.25">
      <c r="E491" s="297">
        <v>44344</v>
      </c>
      <c r="F491" s="284"/>
    </row>
    <row r="492" spans="5:6" hidden="1" x14ac:dyDescent="0.25">
      <c r="E492" s="297">
        <v>44375</v>
      </c>
      <c r="F492" s="284"/>
    </row>
    <row r="493" spans="5:6" hidden="1" x14ac:dyDescent="0.25">
      <c r="E493" s="297">
        <v>44405</v>
      </c>
      <c r="F493" s="284"/>
    </row>
    <row r="494" spans="5:6" hidden="1" x14ac:dyDescent="0.25">
      <c r="E494" s="297">
        <v>44436</v>
      </c>
      <c r="F494" s="284"/>
    </row>
    <row r="495" spans="5:6" hidden="1" x14ac:dyDescent="0.25">
      <c r="E495" s="297">
        <v>44467</v>
      </c>
      <c r="F495" s="284"/>
    </row>
    <row r="496" spans="5:6" hidden="1" x14ac:dyDescent="0.25">
      <c r="E496" s="297">
        <v>44497</v>
      </c>
      <c r="F496" s="284"/>
    </row>
    <row r="497" spans="5:6" hidden="1" x14ac:dyDescent="0.25">
      <c r="E497" s="297">
        <v>44528</v>
      </c>
      <c r="F497" s="284"/>
    </row>
    <row r="498" spans="5:6" hidden="1" x14ac:dyDescent="0.25">
      <c r="E498" s="297">
        <v>44558</v>
      </c>
      <c r="F498" s="284"/>
    </row>
    <row r="499" spans="5:6" hidden="1" x14ac:dyDescent="0.25">
      <c r="E499" s="297">
        <v>44589</v>
      </c>
      <c r="F499" s="284"/>
    </row>
    <row r="500" spans="5:6" hidden="1" x14ac:dyDescent="0.25">
      <c r="E500" s="297">
        <v>44620</v>
      </c>
      <c r="F500" s="284"/>
    </row>
    <row r="501" spans="5:6" hidden="1" x14ac:dyDescent="0.25">
      <c r="E501" s="297">
        <v>44648</v>
      </c>
      <c r="F501" s="284"/>
    </row>
    <row r="502" spans="5:6" hidden="1" x14ac:dyDescent="0.25">
      <c r="E502" s="297">
        <v>44679</v>
      </c>
      <c r="F502" s="284"/>
    </row>
    <row r="503" spans="5:6" hidden="1" x14ac:dyDescent="0.25">
      <c r="E503" s="297">
        <v>44709</v>
      </c>
      <c r="F503" s="284"/>
    </row>
    <row r="504" spans="5:6" hidden="1" x14ac:dyDescent="0.25">
      <c r="E504" s="297">
        <v>44740</v>
      </c>
      <c r="F504" s="284"/>
    </row>
    <row r="505" spans="5:6" hidden="1" x14ac:dyDescent="0.25">
      <c r="E505" s="297">
        <v>44770</v>
      </c>
      <c r="F505" s="284"/>
    </row>
    <row r="506" spans="5:6" hidden="1" x14ac:dyDescent="0.25">
      <c r="E506" s="297">
        <v>44801</v>
      </c>
      <c r="F506" s="284"/>
    </row>
    <row r="507" spans="5:6" hidden="1" x14ac:dyDescent="0.25">
      <c r="E507" s="297">
        <v>44832</v>
      </c>
      <c r="F507" s="284"/>
    </row>
    <row r="508" spans="5:6" hidden="1" x14ac:dyDescent="0.25">
      <c r="E508" s="297">
        <v>44862</v>
      </c>
      <c r="F508" s="284"/>
    </row>
    <row r="509" spans="5:6" hidden="1" x14ac:dyDescent="0.25">
      <c r="E509" s="297">
        <v>44893</v>
      </c>
      <c r="F509" s="284"/>
    </row>
    <row r="510" spans="5:6" hidden="1" x14ac:dyDescent="0.25">
      <c r="E510" s="297">
        <v>44923</v>
      </c>
      <c r="F510" s="284"/>
    </row>
    <row r="511" spans="5:6" hidden="1" x14ac:dyDescent="0.25">
      <c r="E511" s="297">
        <v>44954</v>
      </c>
      <c r="F511" s="284"/>
    </row>
    <row r="512" spans="5:6" hidden="1" x14ac:dyDescent="0.25">
      <c r="E512" s="297">
        <v>44985</v>
      </c>
      <c r="F512" s="284"/>
    </row>
    <row r="513" spans="5:6" hidden="1" x14ac:dyDescent="0.25">
      <c r="E513" s="297">
        <v>45013</v>
      </c>
      <c r="F513" s="284"/>
    </row>
    <row r="514" spans="5:6" hidden="1" x14ac:dyDescent="0.25">
      <c r="E514" s="297">
        <v>45044</v>
      </c>
      <c r="F514" s="284"/>
    </row>
    <row r="515" spans="5:6" hidden="1" x14ac:dyDescent="0.25">
      <c r="E515" s="297">
        <v>45074</v>
      </c>
      <c r="F515" s="284"/>
    </row>
    <row r="516" spans="5:6" hidden="1" x14ac:dyDescent="0.25">
      <c r="E516" s="297">
        <v>45105</v>
      </c>
      <c r="F516" s="284"/>
    </row>
    <row r="517" spans="5:6" hidden="1" x14ac:dyDescent="0.25">
      <c r="E517" s="297">
        <v>45135</v>
      </c>
      <c r="F517" s="284"/>
    </row>
    <row r="518" spans="5:6" hidden="1" x14ac:dyDescent="0.25">
      <c r="E518" s="297">
        <v>45166</v>
      </c>
      <c r="F518" s="284"/>
    </row>
    <row r="519" spans="5:6" hidden="1" x14ac:dyDescent="0.25">
      <c r="E519" s="297">
        <v>45197</v>
      </c>
      <c r="F519" s="284"/>
    </row>
    <row r="520" spans="5:6" hidden="1" x14ac:dyDescent="0.25">
      <c r="E520" s="297">
        <v>45227</v>
      </c>
      <c r="F520" s="284"/>
    </row>
    <row r="521" spans="5:6" hidden="1" x14ac:dyDescent="0.25">
      <c r="E521" s="297">
        <v>45258</v>
      </c>
      <c r="F521" s="284"/>
    </row>
    <row r="522" spans="5:6" hidden="1" x14ac:dyDescent="0.25">
      <c r="E522" s="297">
        <v>45288</v>
      </c>
      <c r="F522" s="284"/>
    </row>
    <row r="523" spans="5:6" hidden="1" x14ac:dyDescent="0.25">
      <c r="E523" s="297">
        <v>45319</v>
      </c>
      <c r="F523" s="284"/>
    </row>
    <row r="524" spans="5:6" hidden="1" x14ac:dyDescent="0.25">
      <c r="E524" s="297">
        <v>45350</v>
      </c>
      <c r="F524" s="284"/>
    </row>
    <row r="525" spans="5:6" hidden="1" x14ac:dyDescent="0.25">
      <c r="E525" s="297">
        <v>45379</v>
      </c>
      <c r="F525" s="284"/>
    </row>
    <row r="526" spans="5:6" hidden="1" x14ac:dyDescent="0.25">
      <c r="E526" s="297">
        <v>45410</v>
      </c>
      <c r="F526" s="284"/>
    </row>
    <row r="527" spans="5:6" hidden="1" x14ac:dyDescent="0.25">
      <c r="E527" s="297">
        <v>45440</v>
      </c>
      <c r="F527" s="284"/>
    </row>
    <row r="528" spans="5:6" hidden="1" x14ac:dyDescent="0.25">
      <c r="E528" s="297">
        <v>45471</v>
      </c>
      <c r="F528" s="284"/>
    </row>
    <row r="529" spans="5:6" hidden="1" x14ac:dyDescent="0.25">
      <c r="E529" s="297">
        <v>45501</v>
      </c>
      <c r="F529" s="284"/>
    </row>
    <row r="530" spans="5:6" hidden="1" x14ac:dyDescent="0.25">
      <c r="E530" s="297">
        <v>45532</v>
      </c>
      <c r="F530" s="284"/>
    </row>
    <row r="531" spans="5:6" hidden="1" x14ac:dyDescent="0.25">
      <c r="E531" s="297">
        <v>45563</v>
      </c>
      <c r="F531" s="284"/>
    </row>
    <row r="532" spans="5:6" hidden="1" x14ac:dyDescent="0.25">
      <c r="E532" s="297">
        <v>45593</v>
      </c>
      <c r="F532" s="284"/>
    </row>
    <row r="533" spans="5:6" hidden="1" x14ac:dyDescent="0.25">
      <c r="E533" s="297">
        <v>45624</v>
      </c>
      <c r="F533" s="284"/>
    </row>
    <row r="534" spans="5:6" hidden="1" x14ac:dyDescent="0.25">
      <c r="E534" s="297">
        <v>45654</v>
      </c>
      <c r="F534" s="284"/>
    </row>
    <row r="535" spans="5:6" hidden="1" x14ac:dyDescent="0.25">
      <c r="E535" s="297">
        <v>45685</v>
      </c>
      <c r="F535" s="284"/>
    </row>
    <row r="536" spans="5:6" hidden="1" x14ac:dyDescent="0.25">
      <c r="E536" s="297">
        <v>45716</v>
      </c>
      <c r="F536" s="284"/>
    </row>
    <row r="537" spans="5:6" hidden="1" x14ac:dyDescent="0.25">
      <c r="E537" s="297">
        <v>45744</v>
      </c>
      <c r="F537" s="284"/>
    </row>
    <row r="538" spans="5:6" hidden="1" x14ac:dyDescent="0.25">
      <c r="E538" s="297">
        <v>45775</v>
      </c>
      <c r="F538" s="284"/>
    </row>
    <row r="539" spans="5:6" hidden="1" x14ac:dyDescent="0.25">
      <c r="E539" s="297">
        <v>45805</v>
      </c>
      <c r="F539" s="284"/>
    </row>
    <row r="540" spans="5:6" hidden="1" x14ac:dyDescent="0.25">
      <c r="E540" s="297">
        <v>45836</v>
      </c>
      <c r="F540" s="284"/>
    </row>
    <row r="541" spans="5:6" hidden="1" x14ac:dyDescent="0.25">
      <c r="E541" s="297">
        <v>45866</v>
      </c>
      <c r="F541" s="284"/>
    </row>
    <row r="542" spans="5:6" hidden="1" x14ac:dyDescent="0.25">
      <c r="E542" s="297">
        <v>45897</v>
      </c>
      <c r="F542" s="284"/>
    </row>
    <row r="543" spans="5:6" hidden="1" x14ac:dyDescent="0.25">
      <c r="E543" s="297">
        <v>45928</v>
      </c>
      <c r="F543" s="284"/>
    </row>
    <row r="544" spans="5:6" hidden="1" x14ac:dyDescent="0.25">
      <c r="E544" s="297">
        <v>45958</v>
      </c>
      <c r="F544" s="284"/>
    </row>
    <row r="545" spans="5:6" hidden="1" x14ac:dyDescent="0.25">
      <c r="E545" s="297">
        <v>45989</v>
      </c>
      <c r="F545" s="284"/>
    </row>
    <row r="546" spans="5:6" hidden="1" x14ac:dyDescent="0.25">
      <c r="E546" s="297">
        <v>46019</v>
      </c>
      <c r="F546" s="284"/>
    </row>
    <row r="547" spans="5:6" hidden="1" x14ac:dyDescent="0.25">
      <c r="E547" s="297">
        <v>46050</v>
      </c>
      <c r="F547" s="284"/>
    </row>
    <row r="548" spans="5:6" hidden="1" x14ac:dyDescent="0.25">
      <c r="E548" s="297">
        <v>46081</v>
      </c>
      <c r="F548" s="284"/>
    </row>
    <row r="549" spans="5:6" hidden="1" x14ac:dyDescent="0.25">
      <c r="E549" s="297">
        <v>46109</v>
      </c>
      <c r="F549" s="284"/>
    </row>
    <row r="550" spans="5:6" hidden="1" x14ac:dyDescent="0.25">
      <c r="E550" s="297">
        <v>46140</v>
      </c>
      <c r="F550" s="284"/>
    </row>
    <row r="551" spans="5:6" hidden="1" x14ac:dyDescent="0.25">
      <c r="E551" s="297">
        <v>46170</v>
      </c>
      <c r="F551" s="284"/>
    </row>
    <row r="552" spans="5:6" hidden="1" x14ac:dyDescent="0.25">
      <c r="E552" s="297">
        <v>46201</v>
      </c>
      <c r="F552" s="284"/>
    </row>
    <row r="553" spans="5:6" hidden="1" x14ac:dyDescent="0.25">
      <c r="E553" s="297">
        <v>46231</v>
      </c>
      <c r="F553" s="284"/>
    </row>
    <row r="554" spans="5:6" hidden="1" x14ac:dyDescent="0.25">
      <c r="E554" s="297">
        <v>46262</v>
      </c>
      <c r="F554" s="284"/>
    </row>
    <row r="555" spans="5:6" hidden="1" x14ac:dyDescent="0.25">
      <c r="E555" s="297">
        <v>46293</v>
      </c>
      <c r="F555" s="284"/>
    </row>
    <row r="556" spans="5:6" hidden="1" x14ac:dyDescent="0.25">
      <c r="E556" s="297">
        <v>46323</v>
      </c>
      <c r="F556" s="284"/>
    </row>
    <row r="557" spans="5:6" hidden="1" x14ac:dyDescent="0.25">
      <c r="E557" s="297">
        <v>46354</v>
      </c>
      <c r="F557" s="284"/>
    </row>
    <row r="558" spans="5:6" hidden="1" x14ac:dyDescent="0.25">
      <c r="E558" s="297">
        <v>46384</v>
      </c>
      <c r="F558" s="284"/>
    </row>
    <row r="559" spans="5:6" hidden="1" x14ac:dyDescent="0.25">
      <c r="E559" s="297">
        <v>46415</v>
      </c>
      <c r="F559" s="284"/>
    </row>
    <row r="560" spans="5:6" hidden="1" x14ac:dyDescent="0.25">
      <c r="E560" s="297">
        <v>46446</v>
      </c>
      <c r="F560" s="284"/>
    </row>
    <row r="561" spans="5:6" hidden="1" x14ac:dyDescent="0.25">
      <c r="E561" s="297">
        <v>46474</v>
      </c>
      <c r="F561" s="284"/>
    </row>
    <row r="562" spans="5:6" hidden="1" x14ac:dyDescent="0.25">
      <c r="E562" s="297">
        <v>46505</v>
      </c>
      <c r="F562" s="284"/>
    </row>
    <row r="563" spans="5:6" hidden="1" x14ac:dyDescent="0.25">
      <c r="E563" s="297">
        <v>46535</v>
      </c>
      <c r="F563" s="284"/>
    </row>
    <row r="564" spans="5:6" hidden="1" x14ac:dyDescent="0.25">
      <c r="E564" s="297">
        <v>46566</v>
      </c>
      <c r="F564" s="284"/>
    </row>
    <row r="565" spans="5:6" hidden="1" x14ac:dyDescent="0.25">
      <c r="E565" s="297">
        <v>46596</v>
      </c>
      <c r="F565" s="284"/>
    </row>
    <row r="566" spans="5:6" hidden="1" x14ac:dyDescent="0.25">
      <c r="E566" s="297">
        <v>46627</v>
      </c>
      <c r="F566" s="284"/>
    </row>
    <row r="567" spans="5:6" hidden="1" x14ac:dyDescent="0.25">
      <c r="E567" s="297">
        <v>46658</v>
      </c>
      <c r="F567" s="284"/>
    </row>
    <row r="568" spans="5:6" hidden="1" x14ac:dyDescent="0.25">
      <c r="E568" s="297">
        <v>46688</v>
      </c>
      <c r="F568" s="284"/>
    </row>
    <row r="569" spans="5:6" hidden="1" x14ac:dyDescent="0.25">
      <c r="E569" s="297">
        <v>46719</v>
      </c>
      <c r="F569" s="284"/>
    </row>
    <row r="570" spans="5:6" hidden="1" x14ac:dyDescent="0.25">
      <c r="E570" s="297">
        <v>46749</v>
      </c>
      <c r="F570" s="284"/>
    </row>
    <row r="571" spans="5:6" hidden="1" x14ac:dyDescent="0.25">
      <c r="E571" s="297">
        <v>46780</v>
      </c>
      <c r="F571" s="284"/>
    </row>
    <row r="572" spans="5:6" hidden="1" x14ac:dyDescent="0.25">
      <c r="E572" s="297">
        <v>46811</v>
      </c>
      <c r="F572" s="284"/>
    </row>
    <row r="573" spans="5:6" hidden="1" x14ac:dyDescent="0.25">
      <c r="E573" s="297">
        <v>46840</v>
      </c>
      <c r="F573" s="284"/>
    </row>
    <row r="574" spans="5:6" hidden="1" x14ac:dyDescent="0.25">
      <c r="E574" s="297">
        <v>46871</v>
      </c>
      <c r="F574" s="284"/>
    </row>
    <row r="575" spans="5:6" hidden="1" x14ac:dyDescent="0.25">
      <c r="E575" s="297">
        <v>46901</v>
      </c>
      <c r="F575" s="284"/>
    </row>
    <row r="576" spans="5:6" hidden="1" x14ac:dyDescent="0.25">
      <c r="E576" s="297">
        <v>46932</v>
      </c>
      <c r="F576" s="284"/>
    </row>
    <row r="577" spans="5:6" hidden="1" x14ac:dyDescent="0.25">
      <c r="E577" s="297">
        <v>46962</v>
      </c>
      <c r="F577" s="284"/>
    </row>
    <row r="578" spans="5:6" hidden="1" x14ac:dyDescent="0.25">
      <c r="E578" s="297">
        <v>46993</v>
      </c>
      <c r="F578" s="284"/>
    </row>
    <row r="579" spans="5:6" hidden="1" x14ac:dyDescent="0.25">
      <c r="E579" s="297">
        <v>47024</v>
      </c>
      <c r="F579" s="284"/>
    </row>
    <row r="580" spans="5:6" hidden="1" x14ac:dyDescent="0.25">
      <c r="E580" s="297">
        <v>47054</v>
      </c>
      <c r="F580" s="284"/>
    </row>
    <row r="581" spans="5:6" hidden="1" x14ac:dyDescent="0.25">
      <c r="E581" s="297">
        <v>47085</v>
      </c>
      <c r="F581" s="284"/>
    </row>
    <row r="582" spans="5:6" hidden="1" x14ac:dyDescent="0.25">
      <c r="E582" s="297">
        <v>47115</v>
      </c>
      <c r="F582" s="284"/>
    </row>
    <row r="583" spans="5:6" hidden="1" x14ac:dyDescent="0.25">
      <c r="E583" s="297">
        <v>47146</v>
      </c>
      <c r="F583" s="284"/>
    </row>
    <row r="584" spans="5:6" hidden="1" x14ac:dyDescent="0.25">
      <c r="E584" s="297">
        <v>47177</v>
      </c>
      <c r="F584" s="284"/>
    </row>
    <row r="585" spans="5:6" hidden="1" x14ac:dyDescent="0.25">
      <c r="E585" s="297">
        <v>47205</v>
      </c>
      <c r="F585" s="284"/>
    </row>
    <row r="586" spans="5:6" hidden="1" x14ac:dyDescent="0.25">
      <c r="E586" s="297">
        <v>47236</v>
      </c>
      <c r="F586" s="284"/>
    </row>
    <row r="587" spans="5:6" hidden="1" x14ac:dyDescent="0.25">
      <c r="E587" s="297">
        <v>47266</v>
      </c>
      <c r="F587" s="284"/>
    </row>
    <row r="588" spans="5:6" hidden="1" x14ac:dyDescent="0.25">
      <c r="E588" s="297">
        <v>47297</v>
      </c>
      <c r="F588" s="284"/>
    </row>
    <row r="589" spans="5:6" hidden="1" x14ac:dyDescent="0.25">
      <c r="E589" s="297">
        <v>47327</v>
      </c>
      <c r="F589" s="284"/>
    </row>
    <row r="590" spans="5:6" hidden="1" x14ac:dyDescent="0.25">
      <c r="E590" s="297">
        <v>47358</v>
      </c>
      <c r="F590" s="284"/>
    </row>
    <row r="591" spans="5:6" hidden="1" x14ac:dyDescent="0.25">
      <c r="E591" s="297">
        <v>47389</v>
      </c>
      <c r="F591" s="284"/>
    </row>
    <row r="592" spans="5:6" hidden="1" x14ac:dyDescent="0.25">
      <c r="E592" s="297">
        <v>47419</v>
      </c>
      <c r="F592" s="284"/>
    </row>
    <row r="593" spans="5:6" hidden="1" x14ac:dyDescent="0.25">
      <c r="E593" s="297">
        <v>47450</v>
      </c>
      <c r="F593" s="284"/>
    </row>
    <row r="594" spans="5:6" hidden="1" x14ac:dyDescent="0.25">
      <c r="E594" s="297">
        <v>47480</v>
      </c>
      <c r="F594" s="284"/>
    </row>
    <row r="595" spans="5:6" hidden="1" x14ac:dyDescent="0.25">
      <c r="E595" s="297">
        <v>47511</v>
      </c>
      <c r="F595" s="284"/>
    </row>
    <row r="596" spans="5:6" hidden="1" x14ac:dyDescent="0.25">
      <c r="E596" s="297">
        <v>47542</v>
      </c>
      <c r="F596" s="284"/>
    </row>
    <row r="597" spans="5:6" hidden="1" x14ac:dyDescent="0.25">
      <c r="E597" s="297">
        <v>47570</v>
      </c>
      <c r="F597" s="284"/>
    </row>
    <row r="598" spans="5:6" hidden="1" x14ac:dyDescent="0.25">
      <c r="E598" s="297">
        <v>47601</v>
      </c>
      <c r="F598" s="284"/>
    </row>
    <row r="599" spans="5:6" hidden="1" x14ac:dyDescent="0.25">
      <c r="E599" s="297">
        <v>47631</v>
      </c>
      <c r="F599" s="284"/>
    </row>
    <row r="600" spans="5:6" hidden="1" x14ac:dyDescent="0.25">
      <c r="E600" s="297">
        <v>47662</v>
      </c>
      <c r="F600" s="284"/>
    </row>
    <row r="601" spans="5:6" hidden="1" x14ac:dyDescent="0.25">
      <c r="E601" s="297">
        <v>47692</v>
      </c>
      <c r="F601" s="284"/>
    </row>
    <row r="602" spans="5:6" hidden="1" x14ac:dyDescent="0.25">
      <c r="E602" s="297">
        <v>47723</v>
      </c>
      <c r="F602" s="284"/>
    </row>
    <row r="603" spans="5:6" hidden="1" x14ac:dyDescent="0.25">
      <c r="E603" s="297">
        <v>47754</v>
      </c>
      <c r="F603" s="284"/>
    </row>
    <row r="604" spans="5:6" hidden="1" x14ac:dyDescent="0.25">
      <c r="E604" s="297">
        <v>47784</v>
      </c>
      <c r="F604" s="284"/>
    </row>
    <row r="605" spans="5:6" hidden="1" x14ac:dyDescent="0.25">
      <c r="E605" s="297">
        <v>47815</v>
      </c>
      <c r="F605" s="284"/>
    </row>
    <row r="606" spans="5:6" hidden="1" x14ac:dyDescent="0.25">
      <c r="E606" s="297">
        <v>47845</v>
      </c>
      <c r="F606" s="284"/>
    </row>
    <row r="607" spans="5:6" hidden="1" x14ac:dyDescent="0.25">
      <c r="E607" s="297">
        <v>47876</v>
      </c>
      <c r="F607" s="284"/>
    </row>
    <row r="608" spans="5:6" hidden="1" x14ac:dyDescent="0.25">
      <c r="E608" s="297">
        <v>47907</v>
      </c>
      <c r="F608" s="284"/>
    </row>
    <row r="609" spans="5:6" hidden="1" x14ac:dyDescent="0.25">
      <c r="E609" s="297">
        <v>47935</v>
      </c>
      <c r="F609" s="284"/>
    </row>
    <row r="610" spans="5:6" hidden="1" x14ac:dyDescent="0.25">
      <c r="E610" s="297">
        <v>47966</v>
      </c>
      <c r="F610" s="284"/>
    </row>
    <row r="611" spans="5:6" hidden="1" x14ac:dyDescent="0.25">
      <c r="E611" s="297">
        <v>47996</v>
      </c>
      <c r="F611" s="284"/>
    </row>
    <row r="612" spans="5:6" hidden="1" x14ac:dyDescent="0.25">
      <c r="E612" s="297">
        <v>48027</v>
      </c>
      <c r="F612" s="284"/>
    </row>
    <row r="613" spans="5:6" hidden="1" x14ac:dyDescent="0.25">
      <c r="E613" s="297">
        <v>48057</v>
      </c>
      <c r="F613" s="284"/>
    </row>
    <row r="614" spans="5:6" hidden="1" x14ac:dyDescent="0.25">
      <c r="E614" s="297">
        <v>48088</v>
      </c>
      <c r="F614" s="284"/>
    </row>
    <row r="615" spans="5:6" hidden="1" x14ac:dyDescent="0.25">
      <c r="E615" s="297">
        <v>48119</v>
      </c>
      <c r="F615" s="284"/>
    </row>
    <row r="616" spans="5:6" hidden="1" x14ac:dyDescent="0.25">
      <c r="E616" s="297">
        <v>48149</v>
      </c>
      <c r="F616" s="284"/>
    </row>
    <row r="617" spans="5:6" hidden="1" x14ac:dyDescent="0.25">
      <c r="E617" s="297">
        <v>48180</v>
      </c>
      <c r="F617" s="284"/>
    </row>
    <row r="618" spans="5:6" hidden="1" x14ac:dyDescent="0.25">
      <c r="E618" s="297">
        <v>48210</v>
      </c>
      <c r="F618" s="284"/>
    </row>
    <row r="619" spans="5:6" hidden="1" x14ac:dyDescent="0.25">
      <c r="E619" s="297">
        <v>48241</v>
      </c>
      <c r="F619" s="284"/>
    </row>
    <row r="620" spans="5:6" hidden="1" x14ac:dyDescent="0.25">
      <c r="E620" s="297">
        <v>48272</v>
      </c>
      <c r="F620" s="284"/>
    </row>
    <row r="621" spans="5:6" hidden="1" x14ac:dyDescent="0.25">
      <c r="E621" s="297">
        <v>48301</v>
      </c>
      <c r="F621" s="284"/>
    </row>
    <row r="622" spans="5:6" hidden="1" x14ac:dyDescent="0.25">
      <c r="E622" s="297">
        <v>48332</v>
      </c>
      <c r="F622" s="284"/>
    </row>
    <row r="623" spans="5:6" hidden="1" x14ac:dyDescent="0.25">
      <c r="E623" s="297">
        <v>48362</v>
      </c>
      <c r="F623" s="284"/>
    </row>
    <row r="624" spans="5:6" hidden="1" x14ac:dyDescent="0.25">
      <c r="E624" s="297">
        <v>48393</v>
      </c>
      <c r="F624" s="284"/>
    </row>
    <row r="625" spans="5:6" hidden="1" x14ac:dyDescent="0.25">
      <c r="E625" s="297">
        <v>48423</v>
      </c>
      <c r="F625" s="284"/>
    </row>
    <row r="626" spans="5:6" hidden="1" x14ac:dyDescent="0.25">
      <c r="E626" s="297">
        <v>48454</v>
      </c>
      <c r="F626" s="284"/>
    </row>
    <row r="627" spans="5:6" hidden="1" x14ac:dyDescent="0.25">
      <c r="E627" s="297">
        <v>48485</v>
      </c>
      <c r="F627" s="284"/>
    </row>
    <row r="628" spans="5:6" hidden="1" x14ac:dyDescent="0.25">
      <c r="E628" s="297">
        <v>48515</v>
      </c>
      <c r="F628" s="284"/>
    </row>
    <row r="629" spans="5:6" hidden="1" x14ac:dyDescent="0.25">
      <c r="E629" s="297">
        <v>48546</v>
      </c>
      <c r="F629" s="284"/>
    </row>
    <row r="630" spans="5:6" hidden="1" x14ac:dyDescent="0.25">
      <c r="E630" s="297">
        <v>48576</v>
      </c>
      <c r="F630" s="284"/>
    </row>
    <row r="631" spans="5:6" hidden="1" x14ac:dyDescent="0.25">
      <c r="E631" s="297">
        <v>48607</v>
      </c>
      <c r="F631" s="284"/>
    </row>
    <row r="632" spans="5:6" hidden="1" x14ac:dyDescent="0.25">
      <c r="E632" s="297">
        <v>48638</v>
      </c>
      <c r="F632" s="284"/>
    </row>
    <row r="633" spans="5:6" hidden="1" x14ac:dyDescent="0.25">
      <c r="E633" s="297">
        <v>48666</v>
      </c>
      <c r="F633" s="284"/>
    </row>
    <row r="634" spans="5:6" hidden="1" x14ac:dyDescent="0.25">
      <c r="E634" s="297">
        <v>48697</v>
      </c>
      <c r="F634" s="284"/>
    </row>
    <row r="635" spans="5:6" hidden="1" x14ac:dyDescent="0.25">
      <c r="E635" s="297">
        <v>48727</v>
      </c>
      <c r="F635" s="284"/>
    </row>
    <row r="636" spans="5:6" hidden="1" x14ac:dyDescent="0.25">
      <c r="E636" s="297">
        <v>48758</v>
      </c>
      <c r="F636" s="284"/>
    </row>
    <row r="637" spans="5:6" hidden="1" x14ac:dyDescent="0.25">
      <c r="E637" s="297">
        <v>48788</v>
      </c>
      <c r="F637" s="284"/>
    </row>
    <row r="638" spans="5:6" hidden="1" x14ac:dyDescent="0.25">
      <c r="E638" s="297">
        <v>48819</v>
      </c>
      <c r="F638" s="284"/>
    </row>
    <row r="639" spans="5:6" hidden="1" x14ac:dyDescent="0.25">
      <c r="E639" s="297">
        <v>48850</v>
      </c>
      <c r="F639" s="284"/>
    </row>
    <row r="640" spans="5:6" hidden="1" x14ac:dyDescent="0.25">
      <c r="E640" s="297">
        <v>48880</v>
      </c>
      <c r="F640" s="284"/>
    </row>
    <row r="641" spans="5:6" hidden="1" x14ac:dyDescent="0.25">
      <c r="E641" s="297">
        <v>48911</v>
      </c>
      <c r="F641" s="284"/>
    </row>
    <row r="642" spans="5:6" hidden="1" x14ac:dyDescent="0.25">
      <c r="E642" s="297">
        <v>48941</v>
      </c>
      <c r="F642" s="284"/>
    </row>
    <row r="643" spans="5:6" hidden="1" x14ac:dyDescent="0.25">
      <c r="E643" s="297">
        <v>48972</v>
      </c>
      <c r="F643" s="284"/>
    </row>
    <row r="644" spans="5:6" hidden="1" x14ac:dyDescent="0.25">
      <c r="E644" s="297">
        <v>49003</v>
      </c>
      <c r="F644" s="284"/>
    </row>
    <row r="645" spans="5:6" hidden="1" x14ac:dyDescent="0.25">
      <c r="E645" s="297">
        <v>49031</v>
      </c>
      <c r="F645" s="284"/>
    </row>
    <row r="646" spans="5:6" hidden="1" x14ac:dyDescent="0.25">
      <c r="E646" s="297">
        <v>49062</v>
      </c>
      <c r="F646" s="284"/>
    </row>
    <row r="647" spans="5:6" hidden="1" x14ac:dyDescent="0.25">
      <c r="E647" s="297">
        <v>49092</v>
      </c>
      <c r="F647" s="284"/>
    </row>
    <row r="648" spans="5:6" hidden="1" x14ac:dyDescent="0.25">
      <c r="E648" s="297">
        <v>49123</v>
      </c>
      <c r="F648" s="284"/>
    </row>
    <row r="649" spans="5:6" hidden="1" x14ac:dyDescent="0.25">
      <c r="E649" s="297">
        <v>49153</v>
      </c>
      <c r="F649" s="284"/>
    </row>
    <row r="650" spans="5:6" hidden="1" x14ac:dyDescent="0.25">
      <c r="E650" s="297">
        <v>49184</v>
      </c>
      <c r="F650" s="284"/>
    </row>
    <row r="651" spans="5:6" hidden="1" x14ac:dyDescent="0.25">
      <c r="E651" s="297">
        <v>49215</v>
      </c>
      <c r="F651" s="284"/>
    </row>
    <row r="652" spans="5:6" hidden="1" x14ac:dyDescent="0.25">
      <c r="E652" s="297">
        <v>49245</v>
      </c>
      <c r="F652" s="284"/>
    </row>
    <row r="653" spans="5:6" hidden="1" x14ac:dyDescent="0.25">
      <c r="E653" s="297">
        <v>49276</v>
      </c>
      <c r="F653" s="284"/>
    </row>
    <row r="654" spans="5:6" hidden="1" x14ac:dyDescent="0.25">
      <c r="E654" s="297">
        <v>49306</v>
      </c>
      <c r="F654" s="284"/>
    </row>
    <row r="655" spans="5:6" hidden="1" x14ac:dyDescent="0.25">
      <c r="E655" s="297">
        <v>49337</v>
      </c>
      <c r="F655" s="284"/>
    </row>
    <row r="656" spans="5:6" hidden="1" x14ac:dyDescent="0.25">
      <c r="E656" s="297">
        <v>49368</v>
      </c>
      <c r="F656" s="284"/>
    </row>
    <row r="657" spans="5:6" hidden="1" x14ac:dyDescent="0.25">
      <c r="E657" s="297">
        <v>49396</v>
      </c>
      <c r="F657" s="284"/>
    </row>
    <row r="658" spans="5:6" hidden="1" x14ac:dyDescent="0.25">
      <c r="E658" s="297">
        <v>49427</v>
      </c>
      <c r="F658" s="284"/>
    </row>
    <row r="659" spans="5:6" hidden="1" x14ac:dyDescent="0.25">
      <c r="E659" s="297">
        <v>49457</v>
      </c>
      <c r="F659" s="284"/>
    </row>
    <row r="660" spans="5:6" hidden="1" x14ac:dyDescent="0.25">
      <c r="E660" s="297">
        <v>49488</v>
      </c>
      <c r="F660" s="284"/>
    </row>
    <row r="661" spans="5:6" hidden="1" x14ac:dyDescent="0.25">
      <c r="E661" s="297">
        <v>49518</v>
      </c>
      <c r="F661" s="284"/>
    </row>
    <row r="662" spans="5:6" hidden="1" x14ac:dyDescent="0.25">
      <c r="E662" s="297">
        <v>49549</v>
      </c>
      <c r="F662" s="284"/>
    </row>
    <row r="663" spans="5:6" hidden="1" x14ac:dyDescent="0.25">
      <c r="E663" s="297">
        <v>49580</v>
      </c>
      <c r="F663" s="284"/>
    </row>
    <row r="664" spans="5:6" hidden="1" x14ac:dyDescent="0.25">
      <c r="E664" s="297">
        <v>49610</v>
      </c>
      <c r="F664" s="284"/>
    </row>
    <row r="665" spans="5:6" hidden="1" x14ac:dyDescent="0.25">
      <c r="E665" s="297">
        <v>49641</v>
      </c>
      <c r="F665" s="284"/>
    </row>
    <row r="666" spans="5:6" hidden="1" x14ac:dyDescent="0.25">
      <c r="E666" s="297">
        <v>49671</v>
      </c>
      <c r="F666" s="284"/>
    </row>
    <row r="667" spans="5:6" hidden="1" x14ac:dyDescent="0.25">
      <c r="E667" s="297">
        <v>49702</v>
      </c>
      <c r="F667" s="284"/>
    </row>
    <row r="668" spans="5:6" hidden="1" x14ac:dyDescent="0.25">
      <c r="E668" s="297">
        <v>49733</v>
      </c>
      <c r="F668" s="284"/>
    </row>
    <row r="669" spans="5:6" hidden="1" x14ac:dyDescent="0.25">
      <c r="E669" s="297">
        <v>49762</v>
      </c>
      <c r="F669" s="284"/>
    </row>
    <row r="670" spans="5:6" hidden="1" x14ac:dyDescent="0.25">
      <c r="E670" s="297">
        <v>49793</v>
      </c>
      <c r="F670" s="284"/>
    </row>
    <row r="671" spans="5:6" hidden="1" x14ac:dyDescent="0.25">
      <c r="E671" s="297">
        <v>49823</v>
      </c>
      <c r="F671" s="284"/>
    </row>
    <row r="672" spans="5:6" hidden="1" x14ac:dyDescent="0.25">
      <c r="E672" s="297">
        <v>49854</v>
      </c>
      <c r="F672" s="284"/>
    </row>
    <row r="673" spans="5:6" hidden="1" x14ac:dyDescent="0.25">
      <c r="E673" s="297">
        <v>49884</v>
      </c>
      <c r="F673" s="284"/>
    </row>
    <row r="674" spans="5:6" hidden="1" x14ac:dyDescent="0.25">
      <c r="E674" s="297">
        <v>49915</v>
      </c>
      <c r="F674" s="284"/>
    </row>
    <row r="675" spans="5:6" hidden="1" x14ac:dyDescent="0.25">
      <c r="E675" s="297">
        <v>49946</v>
      </c>
      <c r="F675" s="284"/>
    </row>
    <row r="676" spans="5:6" hidden="1" x14ac:dyDescent="0.25">
      <c r="E676" s="297">
        <v>49976</v>
      </c>
      <c r="F676" s="284"/>
    </row>
    <row r="677" spans="5:6" hidden="1" x14ac:dyDescent="0.25">
      <c r="E677" s="297">
        <v>50007</v>
      </c>
      <c r="F677" s="284"/>
    </row>
    <row r="678" spans="5:6" hidden="1" x14ac:dyDescent="0.25">
      <c r="E678" s="297">
        <v>50037</v>
      </c>
      <c r="F678" s="284"/>
    </row>
    <row r="679" spans="5:6" hidden="1" x14ac:dyDescent="0.25">
      <c r="E679" s="297">
        <v>50068</v>
      </c>
      <c r="F679" s="284"/>
    </row>
    <row r="680" spans="5:6" hidden="1" x14ac:dyDescent="0.25">
      <c r="E680" s="297">
        <v>50099</v>
      </c>
      <c r="F680" s="284"/>
    </row>
    <row r="681" spans="5:6" hidden="1" x14ac:dyDescent="0.25">
      <c r="E681" s="297">
        <v>50127</v>
      </c>
      <c r="F681" s="284"/>
    </row>
    <row r="682" spans="5:6" hidden="1" x14ac:dyDescent="0.25">
      <c r="E682" s="297">
        <v>50158</v>
      </c>
      <c r="F682" s="284"/>
    </row>
    <row r="683" spans="5:6" hidden="1" x14ac:dyDescent="0.25">
      <c r="E683" s="297">
        <v>50188</v>
      </c>
      <c r="F683" s="284"/>
    </row>
    <row r="684" spans="5:6" hidden="1" x14ac:dyDescent="0.25">
      <c r="E684" s="297">
        <v>50219</v>
      </c>
      <c r="F684" s="284"/>
    </row>
    <row r="685" spans="5:6" hidden="1" x14ac:dyDescent="0.25">
      <c r="E685" s="297">
        <v>50249</v>
      </c>
      <c r="F685" s="284"/>
    </row>
    <row r="686" spans="5:6" hidden="1" x14ac:dyDescent="0.25">
      <c r="E686" s="297">
        <v>50280</v>
      </c>
      <c r="F686" s="284"/>
    </row>
    <row r="687" spans="5:6" hidden="1" x14ac:dyDescent="0.25">
      <c r="E687" s="297">
        <v>50311</v>
      </c>
      <c r="F687" s="284"/>
    </row>
    <row r="688" spans="5:6" hidden="1" x14ac:dyDescent="0.25">
      <c r="E688" s="297">
        <v>50341</v>
      </c>
      <c r="F688" s="284"/>
    </row>
    <row r="689" spans="5:6" hidden="1" x14ac:dyDescent="0.25">
      <c r="E689" s="297">
        <v>50372</v>
      </c>
      <c r="F689" s="284"/>
    </row>
    <row r="690" spans="5:6" hidden="1" x14ac:dyDescent="0.25">
      <c r="E690" s="297">
        <v>50402</v>
      </c>
      <c r="F690" s="284"/>
    </row>
    <row r="691" spans="5:6" hidden="1" x14ac:dyDescent="0.25">
      <c r="E691" s="297">
        <v>50433</v>
      </c>
      <c r="F691" s="284"/>
    </row>
    <row r="692" spans="5:6" hidden="1" x14ac:dyDescent="0.25">
      <c r="E692" s="297">
        <v>50464</v>
      </c>
      <c r="F692" s="284"/>
    </row>
    <row r="693" spans="5:6" hidden="1" x14ac:dyDescent="0.25">
      <c r="E693" s="297">
        <v>50492</v>
      </c>
      <c r="F693" s="284"/>
    </row>
    <row r="694" spans="5:6" hidden="1" x14ac:dyDescent="0.25">
      <c r="E694" s="297">
        <v>50523</v>
      </c>
      <c r="F694" s="284"/>
    </row>
    <row r="695" spans="5:6" hidden="1" x14ac:dyDescent="0.25">
      <c r="E695" s="297">
        <v>50553</v>
      </c>
      <c r="F695" s="284"/>
    </row>
    <row r="696" spans="5:6" hidden="1" x14ac:dyDescent="0.25">
      <c r="E696" s="297">
        <v>50584</v>
      </c>
      <c r="F696" s="284"/>
    </row>
    <row r="697" spans="5:6" hidden="1" x14ac:dyDescent="0.25">
      <c r="E697" s="297">
        <v>50614</v>
      </c>
      <c r="F697" s="284"/>
    </row>
    <row r="698" spans="5:6" hidden="1" x14ac:dyDescent="0.25">
      <c r="E698" s="297">
        <v>50645</v>
      </c>
      <c r="F698" s="284"/>
    </row>
    <row r="699" spans="5:6" hidden="1" x14ac:dyDescent="0.25">
      <c r="E699" s="297">
        <v>50676</v>
      </c>
      <c r="F699" s="284"/>
    </row>
    <row r="700" spans="5:6" hidden="1" x14ac:dyDescent="0.25">
      <c r="E700" s="297">
        <v>50706</v>
      </c>
      <c r="F700" s="284"/>
    </row>
    <row r="701" spans="5:6" hidden="1" x14ac:dyDescent="0.25">
      <c r="E701" s="297">
        <v>50737</v>
      </c>
      <c r="F701" s="284"/>
    </row>
    <row r="702" spans="5:6" hidden="1" x14ac:dyDescent="0.25">
      <c r="E702" s="297">
        <v>50767</v>
      </c>
      <c r="F702" s="284"/>
    </row>
    <row r="703" spans="5:6" hidden="1" x14ac:dyDescent="0.25">
      <c r="E703" s="297">
        <v>50798</v>
      </c>
      <c r="F703" s="284"/>
    </row>
    <row r="704" spans="5:6" hidden="1" x14ac:dyDescent="0.25">
      <c r="E704" s="297">
        <v>50829</v>
      </c>
      <c r="F704" s="284"/>
    </row>
    <row r="705" spans="5:6" hidden="1" x14ac:dyDescent="0.25">
      <c r="E705" s="297">
        <v>50857</v>
      </c>
      <c r="F705" s="284"/>
    </row>
    <row r="706" spans="5:6" hidden="1" x14ac:dyDescent="0.25">
      <c r="E706" s="297">
        <v>50888</v>
      </c>
      <c r="F706" s="284"/>
    </row>
    <row r="707" spans="5:6" hidden="1" x14ac:dyDescent="0.25">
      <c r="E707" s="297">
        <v>50918</v>
      </c>
      <c r="F707" s="284"/>
    </row>
    <row r="708" spans="5:6" hidden="1" x14ac:dyDescent="0.25">
      <c r="E708" s="297">
        <v>50949</v>
      </c>
      <c r="F708" s="284"/>
    </row>
    <row r="709" spans="5:6" hidden="1" x14ac:dyDescent="0.25">
      <c r="E709" s="297">
        <v>50979</v>
      </c>
      <c r="F709" s="284"/>
    </row>
    <row r="710" spans="5:6" hidden="1" x14ac:dyDescent="0.25">
      <c r="E710" s="297">
        <v>51010</v>
      </c>
      <c r="F710" s="284"/>
    </row>
    <row r="711" spans="5:6" hidden="1" x14ac:dyDescent="0.25">
      <c r="E711" s="297">
        <v>51041</v>
      </c>
      <c r="F711" s="284"/>
    </row>
    <row r="712" spans="5:6" hidden="1" x14ac:dyDescent="0.25">
      <c r="E712" s="297">
        <v>51071</v>
      </c>
      <c r="F712" s="284"/>
    </row>
    <row r="713" spans="5:6" hidden="1" x14ac:dyDescent="0.25">
      <c r="E713" s="297">
        <v>51102</v>
      </c>
      <c r="F713" s="284"/>
    </row>
    <row r="714" spans="5:6" hidden="1" x14ac:dyDescent="0.25">
      <c r="E714" s="297">
        <v>51132</v>
      </c>
      <c r="F714" s="284"/>
    </row>
    <row r="715" spans="5:6" hidden="1" x14ac:dyDescent="0.25">
      <c r="E715" s="297">
        <v>51163</v>
      </c>
      <c r="F715" s="284"/>
    </row>
    <row r="716" spans="5:6" hidden="1" x14ac:dyDescent="0.25">
      <c r="E716" s="297">
        <v>51194</v>
      </c>
      <c r="F716" s="284"/>
    </row>
    <row r="717" spans="5:6" hidden="1" x14ac:dyDescent="0.25">
      <c r="E717" s="297">
        <v>51223</v>
      </c>
      <c r="F717" s="284"/>
    </row>
    <row r="718" spans="5:6" hidden="1" x14ac:dyDescent="0.25">
      <c r="E718" s="297">
        <v>51254</v>
      </c>
      <c r="F718" s="284"/>
    </row>
    <row r="719" spans="5:6" hidden="1" x14ac:dyDescent="0.25">
      <c r="E719" s="297">
        <v>51284</v>
      </c>
      <c r="F719" s="284"/>
    </row>
    <row r="720" spans="5:6" hidden="1" x14ac:dyDescent="0.25">
      <c r="E720" s="297">
        <v>51315</v>
      </c>
      <c r="F720" s="284"/>
    </row>
    <row r="721" spans="5:6" hidden="1" x14ac:dyDescent="0.25">
      <c r="E721" s="297">
        <v>51345</v>
      </c>
      <c r="F721" s="284"/>
    </row>
    <row r="722" spans="5:6" hidden="1" x14ac:dyDescent="0.25">
      <c r="E722" s="297">
        <v>51376</v>
      </c>
      <c r="F722" s="284"/>
    </row>
    <row r="723" spans="5:6" hidden="1" x14ac:dyDescent="0.25">
      <c r="E723" s="297">
        <v>51407</v>
      </c>
      <c r="F723" s="284"/>
    </row>
    <row r="724" spans="5:6" hidden="1" x14ac:dyDescent="0.25">
      <c r="E724" s="297">
        <v>51437</v>
      </c>
      <c r="F724" s="284"/>
    </row>
    <row r="725" spans="5:6" hidden="1" x14ac:dyDescent="0.25">
      <c r="E725" s="297">
        <v>51468</v>
      </c>
      <c r="F725" s="284"/>
    </row>
    <row r="726" spans="5:6" hidden="1" x14ac:dyDescent="0.25">
      <c r="E726" s="297">
        <v>51498</v>
      </c>
      <c r="F726" s="284"/>
    </row>
    <row r="727" spans="5:6" hidden="1" x14ac:dyDescent="0.25">
      <c r="E727" s="297">
        <v>51529</v>
      </c>
      <c r="F727" s="284"/>
    </row>
    <row r="728" spans="5:6" hidden="1" x14ac:dyDescent="0.25">
      <c r="E728" s="297">
        <v>51560</v>
      </c>
      <c r="F728" s="284"/>
    </row>
    <row r="729" spans="5:6" hidden="1" x14ac:dyDescent="0.25">
      <c r="E729" s="297">
        <v>51588</v>
      </c>
      <c r="F729" s="284"/>
    </row>
    <row r="730" spans="5:6" hidden="1" x14ac:dyDescent="0.25">
      <c r="E730" s="297">
        <v>51619</v>
      </c>
      <c r="F730" s="284"/>
    </row>
    <row r="731" spans="5:6" hidden="1" x14ac:dyDescent="0.25">
      <c r="E731" s="297">
        <v>51649</v>
      </c>
      <c r="F731" s="284"/>
    </row>
    <row r="732" spans="5:6" hidden="1" x14ac:dyDescent="0.25">
      <c r="E732" s="297">
        <v>51680</v>
      </c>
      <c r="F732" s="284"/>
    </row>
    <row r="733" spans="5:6" hidden="1" x14ac:dyDescent="0.25">
      <c r="E733" s="297">
        <v>51710</v>
      </c>
      <c r="F733" s="284"/>
    </row>
    <row r="734" spans="5:6" hidden="1" x14ac:dyDescent="0.25">
      <c r="E734" s="297">
        <v>51741</v>
      </c>
      <c r="F734" s="284"/>
    </row>
    <row r="735" spans="5:6" hidden="1" x14ac:dyDescent="0.25">
      <c r="E735" s="297">
        <v>51772</v>
      </c>
      <c r="F735" s="284"/>
    </row>
    <row r="736" spans="5:6" hidden="1" x14ac:dyDescent="0.25">
      <c r="E736" s="297">
        <v>51802</v>
      </c>
      <c r="F736" s="284"/>
    </row>
    <row r="737" spans="5:6" hidden="1" x14ac:dyDescent="0.25">
      <c r="E737" s="297">
        <v>51833</v>
      </c>
      <c r="F737" s="284"/>
    </row>
    <row r="738" spans="5:6" hidden="1" x14ac:dyDescent="0.25">
      <c r="E738" s="297">
        <v>51863</v>
      </c>
      <c r="F738" s="284"/>
    </row>
    <row r="739" spans="5:6" hidden="1" x14ac:dyDescent="0.25">
      <c r="E739" s="297">
        <v>51894</v>
      </c>
      <c r="F739" s="284"/>
    </row>
    <row r="740" spans="5:6" hidden="1" x14ac:dyDescent="0.25">
      <c r="E740" s="297">
        <v>51925</v>
      </c>
      <c r="F740" s="284"/>
    </row>
    <row r="741" spans="5:6" hidden="1" x14ac:dyDescent="0.25">
      <c r="E741" s="297">
        <v>51953</v>
      </c>
      <c r="F741" s="284"/>
    </row>
    <row r="742" spans="5:6" hidden="1" x14ac:dyDescent="0.25">
      <c r="E742" s="297">
        <v>51984</v>
      </c>
      <c r="F742" s="284"/>
    </row>
    <row r="743" spans="5:6" hidden="1" x14ac:dyDescent="0.25">
      <c r="E743" s="297">
        <v>52014</v>
      </c>
      <c r="F743" s="284"/>
    </row>
    <row r="744" spans="5:6" hidden="1" x14ac:dyDescent="0.25">
      <c r="E744" s="297">
        <v>52045</v>
      </c>
      <c r="F744" s="284"/>
    </row>
    <row r="745" spans="5:6" hidden="1" x14ac:dyDescent="0.25">
      <c r="E745" s="297">
        <v>52075</v>
      </c>
      <c r="F745" s="284"/>
    </row>
    <row r="746" spans="5:6" hidden="1" x14ac:dyDescent="0.25">
      <c r="E746" s="297">
        <v>52106</v>
      </c>
      <c r="F746" s="284"/>
    </row>
    <row r="747" spans="5:6" hidden="1" x14ac:dyDescent="0.25">
      <c r="E747" s="297">
        <v>52137</v>
      </c>
      <c r="F747" s="284"/>
    </row>
    <row r="748" spans="5:6" hidden="1" x14ac:dyDescent="0.25">
      <c r="E748" s="297">
        <v>52167</v>
      </c>
      <c r="F748" s="284"/>
    </row>
    <row r="749" spans="5:6" hidden="1" x14ac:dyDescent="0.25">
      <c r="E749" s="297">
        <v>52198</v>
      </c>
      <c r="F749" s="284"/>
    </row>
    <row r="750" spans="5:6" hidden="1" x14ac:dyDescent="0.25">
      <c r="E750" s="297">
        <v>52228</v>
      </c>
      <c r="F750" s="284"/>
    </row>
    <row r="751" spans="5:6" hidden="1" x14ac:dyDescent="0.25">
      <c r="E751" s="297">
        <v>52259</v>
      </c>
      <c r="F751" s="284"/>
    </row>
    <row r="752" spans="5:6" hidden="1" x14ac:dyDescent="0.25">
      <c r="E752" s="297">
        <v>52290</v>
      </c>
      <c r="F752" s="284"/>
    </row>
    <row r="753" spans="5:6" hidden="1" x14ac:dyDescent="0.25">
      <c r="E753" s="297">
        <v>52318</v>
      </c>
      <c r="F753" s="284"/>
    </row>
    <row r="754" spans="5:6" hidden="1" x14ac:dyDescent="0.25">
      <c r="E754" s="297">
        <v>52349</v>
      </c>
      <c r="F754" s="284"/>
    </row>
    <row r="755" spans="5:6" hidden="1" x14ac:dyDescent="0.25">
      <c r="E755" s="297">
        <v>52379</v>
      </c>
      <c r="F755" s="284"/>
    </row>
    <row r="756" spans="5:6" hidden="1" x14ac:dyDescent="0.25">
      <c r="E756" s="297">
        <v>52410</v>
      </c>
      <c r="F756" s="284"/>
    </row>
    <row r="757" spans="5:6" hidden="1" x14ac:dyDescent="0.25">
      <c r="E757" s="297">
        <v>52440</v>
      </c>
      <c r="F757" s="284"/>
    </row>
    <row r="758" spans="5:6" hidden="1" x14ac:dyDescent="0.25">
      <c r="E758" s="297">
        <v>52471</v>
      </c>
      <c r="F758" s="284"/>
    </row>
    <row r="759" spans="5:6" hidden="1" x14ac:dyDescent="0.25">
      <c r="E759" s="297">
        <v>52502</v>
      </c>
      <c r="F759" s="284"/>
    </row>
    <row r="760" spans="5:6" hidden="1" x14ac:dyDescent="0.25">
      <c r="E760" s="297">
        <v>52532</v>
      </c>
      <c r="F760" s="284"/>
    </row>
    <row r="761" spans="5:6" hidden="1" x14ac:dyDescent="0.25">
      <c r="E761" s="297">
        <v>52563</v>
      </c>
      <c r="F761" s="284"/>
    </row>
    <row r="762" spans="5:6" hidden="1" x14ac:dyDescent="0.25">
      <c r="E762" s="297">
        <v>52593</v>
      </c>
      <c r="F762" s="284"/>
    </row>
    <row r="763" spans="5:6" hidden="1" x14ac:dyDescent="0.25">
      <c r="E763" s="297">
        <v>52624</v>
      </c>
      <c r="F763" s="284"/>
    </row>
    <row r="764" spans="5:6" hidden="1" x14ac:dyDescent="0.25">
      <c r="E764" s="297">
        <v>52655</v>
      </c>
      <c r="F764" s="284"/>
    </row>
    <row r="765" spans="5:6" hidden="1" x14ac:dyDescent="0.25">
      <c r="E765" s="297">
        <v>52684</v>
      </c>
      <c r="F765" s="284"/>
    </row>
    <row r="766" spans="5:6" hidden="1" x14ac:dyDescent="0.25">
      <c r="E766" s="297">
        <v>52715</v>
      </c>
      <c r="F766" s="284"/>
    </row>
    <row r="767" spans="5:6" hidden="1" x14ac:dyDescent="0.25">
      <c r="E767" s="297">
        <v>52745</v>
      </c>
      <c r="F767" s="284"/>
    </row>
    <row r="768" spans="5:6" hidden="1" x14ac:dyDescent="0.25">
      <c r="E768" s="297">
        <v>52776</v>
      </c>
      <c r="F768" s="284"/>
    </row>
    <row r="769" spans="5:6" hidden="1" x14ac:dyDescent="0.25">
      <c r="E769" s="297">
        <v>52806</v>
      </c>
      <c r="F769" s="284"/>
    </row>
    <row r="770" spans="5:6" hidden="1" x14ac:dyDescent="0.25">
      <c r="E770" s="297">
        <v>52837</v>
      </c>
      <c r="F770" s="284"/>
    </row>
    <row r="771" spans="5:6" hidden="1" x14ac:dyDescent="0.25">
      <c r="E771" s="297">
        <v>52868</v>
      </c>
      <c r="F771" s="284"/>
    </row>
    <row r="772" spans="5:6" hidden="1" x14ac:dyDescent="0.25">
      <c r="E772" s="297">
        <v>52898</v>
      </c>
      <c r="F772" s="284"/>
    </row>
    <row r="773" spans="5:6" hidden="1" x14ac:dyDescent="0.25">
      <c r="E773" s="297">
        <v>52929</v>
      </c>
      <c r="F773" s="284"/>
    </row>
    <row r="774" spans="5:6" hidden="1" x14ac:dyDescent="0.25">
      <c r="E774" s="297">
        <v>52959</v>
      </c>
      <c r="F774" s="284"/>
    </row>
    <row r="775" spans="5:6" hidden="1" x14ac:dyDescent="0.25">
      <c r="E775" s="297">
        <v>52990</v>
      </c>
      <c r="F775" s="284"/>
    </row>
    <row r="776" spans="5:6" hidden="1" x14ac:dyDescent="0.25">
      <c r="E776" s="297">
        <v>53021</v>
      </c>
      <c r="F776" s="284"/>
    </row>
    <row r="777" spans="5:6" hidden="1" x14ac:dyDescent="0.25">
      <c r="E777" s="297">
        <v>53049</v>
      </c>
      <c r="F777" s="284"/>
    </row>
    <row r="778" spans="5:6" hidden="1" x14ac:dyDescent="0.25">
      <c r="E778" s="297">
        <v>53080</v>
      </c>
      <c r="F778" s="284"/>
    </row>
    <row r="779" spans="5:6" hidden="1" x14ac:dyDescent="0.25">
      <c r="E779" s="297">
        <v>53110</v>
      </c>
      <c r="F779" s="284"/>
    </row>
    <row r="780" spans="5:6" hidden="1" x14ac:dyDescent="0.25">
      <c r="E780" s="297">
        <v>53141</v>
      </c>
      <c r="F780" s="284"/>
    </row>
    <row r="781" spans="5:6" hidden="1" x14ac:dyDescent="0.25">
      <c r="E781" s="297">
        <v>53171</v>
      </c>
      <c r="F781" s="284"/>
    </row>
    <row r="782" spans="5:6" hidden="1" x14ac:dyDescent="0.25">
      <c r="E782" s="297">
        <v>53202</v>
      </c>
      <c r="F782" s="284"/>
    </row>
    <row r="783" spans="5:6" hidden="1" x14ac:dyDescent="0.25">
      <c r="E783" s="297">
        <v>53233</v>
      </c>
      <c r="F783" s="284"/>
    </row>
    <row r="784" spans="5:6" hidden="1" x14ac:dyDescent="0.25">
      <c r="E784" s="297">
        <v>53263</v>
      </c>
      <c r="F784" s="284"/>
    </row>
    <row r="785" spans="5:6" hidden="1" x14ac:dyDescent="0.25">
      <c r="E785" s="297">
        <v>53294</v>
      </c>
      <c r="F785" s="284"/>
    </row>
    <row r="786" spans="5:6" hidden="1" x14ac:dyDescent="0.25">
      <c r="E786" s="297">
        <v>53324</v>
      </c>
      <c r="F786" s="284"/>
    </row>
    <row r="787" spans="5:6" hidden="1" x14ac:dyDescent="0.25">
      <c r="E787" s="297">
        <v>53355</v>
      </c>
      <c r="F787" s="284"/>
    </row>
    <row r="788" spans="5:6" hidden="1" x14ac:dyDescent="0.25">
      <c r="E788" s="297">
        <v>53386</v>
      </c>
      <c r="F788" s="284"/>
    </row>
    <row r="789" spans="5:6" hidden="1" x14ac:dyDescent="0.25">
      <c r="E789" s="297">
        <v>53414</v>
      </c>
      <c r="F789" s="284"/>
    </row>
    <row r="790" spans="5:6" hidden="1" x14ac:dyDescent="0.25">
      <c r="E790" s="297">
        <v>53445</v>
      </c>
      <c r="F790" s="284"/>
    </row>
    <row r="791" spans="5:6" hidden="1" x14ac:dyDescent="0.25">
      <c r="E791" s="297">
        <v>53475</v>
      </c>
      <c r="F791" s="284"/>
    </row>
    <row r="792" spans="5:6" hidden="1" x14ac:dyDescent="0.25">
      <c r="E792" s="297">
        <v>53506</v>
      </c>
      <c r="F792" s="284"/>
    </row>
    <row r="793" spans="5:6" hidden="1" x14ac:dyDescent="0.25">
      <c r="E793" s="297">
        <v>53536</v>
      </c>
      <c r="F793" s="284"/>
    </row>
    <row r="794" spans="5:6" hidden="1" x14ac:dyDescent="0.25">
      <c r="E794" s="297">
        <v>53567</v>
      </c>
      <c r="F794" s="284"/>
    </row>
    <row r="795" spans="5:6" hidden="1" x14ac:dyDescent="0.25">
      <c r="E795" s="297">
        <v>53598</v>
      </c>
      <c r="F795" s="284"/>
    </row>
    <row r="796" spans="5:6" hidden="1" x14ac:dyDescent="0.25">
      <c r="E796" s="297">
        <v>53628</v>
      </c>
      <c r="F796" s="284"/>
    </row>
    <row r="797" spans="5:6" hidden="1" x14ac:dyDescent="0.25">
      <c r="E797" s="297">
        <v>53659</v>
      </c>
      <c r="F797" s="284"/>
    </row>
    <row r="798" spans="5:6" hidden="1" x14ac:dyDescent="0.25">
      <c r="E798" s="297">
        <v>53689</v>
      </c>
      <c r="F798" s="284"/>
    </row>
    <row r="799" spans="5:6" hidden="1" x14ac:dyDescent="0.25">
      <c r="E799" s="297">
        <v>53720</v>
      </c>
      <c r="F799" s="284"/>
    </row>
    <row r="800" spans="5:6" hidden="1" x14ac:dyDescent="0.25">
      <c r="E800" s="297">
        <v>53751</v>
      </c>
      <c r="F800" s="284"/>
    </row>
    <row r="801" spans="5:6" hidden="1" x14ac:dyDescent="0.25">
      <c r="E801" s="297">
        <v>53779</v>
      </c>
      <c r="F801" s="284"/>
    </row>
    <row r="802" spans="5:6" hidden="1" x14ac:dyDescent="0.25">
      <c r="E802" s="297">
        <v>53810</v>
      </c>
      <c r="F802" s="284"/>
    </row>
    <row r="803" spans="5:6" hidden="1" x14ac:dyDescent="0.25">
      <c r="E803" s="297">
        <v>53840</v>
      </c>
      <c r="F803" s="284"/>
    </row>
    <row r="804" spans="5:6" hidden="1" x14ac:dyDescent="0.25">
      <c r="E804" s="297">
        <v>53871</v>
      </c>
      <c r="F804" s="284"/>
    </row>
    <row r="805" spans="5:6" hidden="1" x14ac:dyDescent="0.25">
      <c r="E805" s="297">
        <v>53901</v>
      </c>
      <c r="F805" s="284"/>
    </row>
    <row r="806" spans="5:6" hidden="1" x14ac:dyDescent="0.25">
      <c r="E806" s="297">
        <v>53932</v>
      </c>
      <c r="F806" s="284"/>
    </row>
    <row r="807" spans="5:6" hidden="1" x14ac:dyDescent="0.25">
      <c r="E807" s="297">
        <v>53963</v>
      </c>
      <c r="F807" s="284"/>
    </row>
    <row r="808" spans="5:6" hidden="1" x14ac:dyDescent="0.25">
      <c r="E808" s="297">
        <v>53993</v>
      </c>
      <c r="F808" s="284"/>
    </row>
    <row r="809" spans="5:6" hidden="1" x14ac:dyDescent="0.25">
      <c r="E809" s="297">
        <v>54024</v>
      </c>
      <c r="F809" s="284"/>
    </row>
    <row r="810" spans="5:6" hidden="1" x14ac:dyDescent="0.25">
      <c r="E810" s="297">
        <v>54054</v>
      </c>
      <c r="F810" s="284"/>
    </row>
    <row r="811" spans="5:6" hidden="1" x14ac:dyDescent="0.25">
      <c r="E811" s="297">
        <v>54085</v>
      </c>
      <c r="F811" s="284"/>
    </row>
    <row r="812" spans="5:6" hidden="1" x14ac:dyDescent="0.25">
      <c r="E812" s="297">
        <v>54116</v>
      </c>
      <c r="F812" s="284"/>
    </row>
    <row r="813" spans="5:6" hidden="1" x14ac:dyDescent="0.25">
      <c r="E813" s="297">
        <v>54145</v>
      </c>
      <c r="F813" s="284"/>
    </row>
    <row r="814" spans="5:6" hidden="1" x14ac:dyDescent="0.25">
      <c r="E814" s="297">
        <v>54176</v>
      </c>
      <c r="F814" s="284"/>
    </row>
    <row r="815" spans="5:6" hidden="1" x14ac:dyDescent="0.25">
      <c r="E815" s="297">
        <v>54206</v>
      </c>
      <c r="F815" s="284"/>
    </row>
    <row r="816" spans="5:6" hidden="1" x14ac:dyDescent="0.25">
      <c r="E816" s="297">
        <v>54237</v>
      </c>
      <c r="F816" s="284"/>
    </row>
    <row r="817" spans="5:6" hidden="1" x14ac:dyDescent="0.25">
      <c r="E817" s="297">
        <v>54267</v>
      </c>
      <c r="F817" s="284"/>
    </row>
    <row r="818" spans="5:6" hidden="1" x14ac:dyDescent="0.25">
      <c r="E818" s="297">
        <v>54298</v>
      </c>
      <c r="F818" s="284"/>
    </row>
    <row r="819" spans="5:6" hidden="1" x14ac:dyDescent="0.25">
      <c r="E819" s="297">
        <v>54329</v>
      </c>
      <c r="F819" s="284"/>
    </row>
    <row r="820" spans="5:6" hidden="1" x14ac:dyDescent="0.25">
      <c r="E820" s="297">
        <v>54359</v>
      </c>
      <c r="F820" s="284"/>
    </row>
    <row r="821" spans="5:6" hidden="1" x14ac:dyDescent="0.25">
      <c r="E821" s="297">
        <v>54390</v>
      </c>
      <c r="F821" s="284"/>
    </row>
    <row r="822" spans="5:6" hidden="1" x14ac:dyDescent="0.25">
      <c r="E822" s="297">
        <v>54420</v>
      </c>
      <c r="F822" s="284"/>
    </row>
    <row r="823" spans="5:6" hidden="1" x14ac:dyDescent="0.25">
      <c r="E823" s="297">
        <v>54451</v>
      </c>
      <c r="F823" s="284"/>
    </row>
    <row r="824" spans="5:6" hidden="1" x14ac:dyDescent="0.25">
      <c r="E824" s="297">
        <v>54482</v>
      </c>
      <c r="F824" s="284"/>
    </row>
    <row r="825" spans="5:6" hidden="1" x14ac:dyDescent="0.25">
      <c r="E825" s="297">
        <v>54510</v>
      </c>
      <c r="F825" s="284"/>
    </row>
    <row r="826" spans="5:6" hidden="1" x14ac:dyDescent="0.25">
      <c r="E826" s="297">
        <v>54541</v>
      </c>
      <c r="F826" s="284"/>
    </row>
    <row r="827" spans="5:6" hidden="1" x14ac:dyDescent="0.25">
      <c r="E827" s="297">
        <v>54571</v>
      </c>
      <c r="F827" s="284"/>
    </row>
    <row r="828" spans="5:6" hidden="1" x14ac:dyDescent="0.25">
      <c r="E828" s="297">
        <v>54602</v>
      </c>
      <c r="F828" s="284"/>
    </row>
    <row r="829" spans="5:6" hidden="1" x14ac:dyDescent="0.25">
      <c r="E829" s="297">
        <v>54632</v>
      </c>
      <c r="F829" s="284"/>
    </row>
    <row r="830" spans="5:6" hidden="1" x14ac:dyDescent="0.25">
      <c r="E830" s="297">
        <v>54663</v>
      </c>
      <c r="F830" s="284"/>
    </row>
    <row r="831" spans="5:6" hidden="1" x14ac:dyDescent="0.25">
      <c r="E831" s="297">
        <v>54694</v>
      </c>
      <c r="F831" s="284"/>
    </row>
    <row r="832" spans="5:6" hidden="1" x14ac:dyDescent="0.25">
      <c r="E832" s="297">
        <v>54724</v>
      </c>
      <c r="F832" s="284"/>
    </row>
    <row r="833" spans="5:6" hidden="1" x14ac:dyDescent="0.25">
      <c r="E833" s="297">
        <v>54755</v>
      </c>
      <c r="F833" s="284"/>
    </row>
    <row r="834" spans="5:6" hidden="1" x14ac:dyDescent="0.25">
      <c r="E834" s="297">
        <v>54785</v>
      </c>
      <c r="F834" s="284"/>
    </row>
    <row r="835" spans="5:6" hidden="1" x14ac:dyDescent="0.25">
      <c r="E835" s="297">
        <v>54816</v>
      </c>
      <c r="F835" s="284"/>
    </row>
    <row r="836" spans="5:6" hidden="1" x14ac:dyDescent="0.25">
      <c r="E836" s="297">
        <v>54847</v>
      </c>
      <c r="F836" s="284"/>
    </row>
    <row r="837" spans="5:6" hidden="1" x14ac:dyDescent="0.25">
      <c r="E837" s="297">
        <v>54875</v>
      </c>
      <c r="F837" s="284"/>
    </row>
    <row r="838" spans="5:6" hidden="1" x14ac:dyDescent="0.25">
      <c r="E838" s="297">
        <v>54906</v>
      </c>
      <c r="F838" s="284"/>
    </row>
    <row r="839" spans="5:6" hidden="1" x14ac:dyDescent="0.25">
      <c r="E839" s="297">
        <v>54936</v>
      </c>
      <c r="F839" s="284"/>
    </row>
    <row r="840" spans="5:6" hidden="1" x14ac:dyDescent="0.25">
      <c r="E840" s="297">
        <v>54967</v>
      </c>
      <c r="F840" s="284"/>
    </row>
    <row r="841" spans="5:6" hidden="1" x14ac:dyDescent="0.25">
      <c r="E841" s="297">
        <v>54997</v>
      </c>
      <c r="F841" s="284"/>
    </row>
    <row r="842" spans="5:6" hidden="1" x14ac:dyDescent="0.25">
      <c r="E842" s="297">
        <v>55028</v>
      </c>
      <c r="F842" s="284"/>
    </row>
    <row r="843" spans="5:6" hidden="1" x14ac:dyDescent="0.25">
      <c r="E843" s="297">
        <v>55059</v>
      </c>
      <c r="F843" s="284"/>
    </row>
    <row r="844" spans="5:6" hidden="1" x14ac:dyDescent="0.25">
      <c r="E844" s="297">
        <v>55089</v>
      </c>
      <c r="F844" s="284"/>
    </row>
    <row r="845" spans="5:6" hidden="1" x14ac:dyDescent="0.25">
      <c r="E845" s="297">
        <v>55120</v>
      </c>
      <c r="F845" s="284"/>
    </row>
    <row r="846" spans="5:6" hidden="1" x14ac:dyDescent="0.25">
      <c r="E846" s="297">
        <v>55150</v>
      </c>
      <c r="F846" s="284"/>
    </row>
    <row r="847" spans="5:6" hidden="1" x14ac:dyDescent="0.25">
      <c r="E847" s="297">
        <v>55181</v>
      </c>
      <c r="F847" s="284"/>
    </row>
    <row r="848" spans="5:6" hidden="1" x14ac:dyDescent="0.25">
      <c r="E848" s="297">
        <v>55212</v>
      </c>
      <c r="F848" s="284"/>
    </row>
    <row r="849" spans="5:10" hidden="1" x14ac:dyDescent="0.25">
      <c r="E849" s="297">
        <v>55240</v>
      </c>
      <c r="F849" s="284"/>
    </row>
    <row r="850" spans="5:10" hidden="1" x14ac:dyDescent="0.25">
      <c r="E850" s="297">
        <v>55271</v>
      </c>
      <c r="F850" s="284"/>
    </row>
    <row r="851" spans="5:10" hidden="1" x14ac:dyDescent="0.25">
      <c r="E851" s="297">
        <v>55301</v>
      </c>
      <c r="F851" s="284"/>
    </row>
    <row r="852" spans="5:10" hidden="1" x14ac:dyDescent="0.25">
      <c r="E852" s="297">
        <v>55332</v>
      </c>
      <c r="F852" s="284"/>
    </row>
    <row r="853" spans="5:10" hidden="1" x14ac:dyDescent="0.25">
      <c r="E853" s="297">
        <v>55362</v>
      </c>
      <c r="F853" s="284"/>
    </row>
    <row r="854" spans="5:10" hidden="1" x14ac:dyDescent="0.25">
      <c r="E854" s="297">
        <v>55393</v>
      </c>
      <c r="F854" s="284"/>
    </row>
    <row r="855" spans="5:10" hidden="1" x14ac:dyDescent="0.25">
      <c r="E855" s="297">
        <v>55424</v>
      </c>
      <c r="F855" s="284"/>
    </row>
    <row r="856" spans="5:10" hidden="1" x14ac:dyDescent="0.25">
      <c r="E856" s="297">
        <v>55454</v>
      </c>
      <c r="F856" s="284"/>
    </row>
    <row r="857" spans="5:10" hidden="1" x14ac:dyDescent="0.25">
      <c r="E857" s="297">
        <v>55485</v>
      </c>
      <c r="F857" s="284"/>
    </row>
    <row r="858" spans="5:10" hidden="1" x14ac:dyDescent="0.25">
      <c r="E858" s="297">
        <v>55515</v>
      </c>
      <c r="F858" s="284"/>
    </row>
    <row r="859" spans="5:10" hidden="1" x14ac:dyDescent="0.25">
      <c r="E859" s="297">
        <v>55546</v>
      </c>
      <c r="F859" s="284"/>
    </row>
    <row r="860" spans="5:10" hidden="1" x14ac:dyDescent="0.25">
      <c r="E860" s="297">
        <v>55577</v>
      </c>
      <c r="F860" s="284"/>
    </row>
    <row r="861" spans="5:10" hidden="1" x14ac:dyDescent="0.25">
      <c r="E861" s="297">
        <v>55606</v>
      </c>
      <c r="F861" s="284"/>
    </row>
    <row r="862" spans="5:10" hidden="1" x14ac:dyDescent="0.25">
      <c r="E862" s="297">
        <v>55637</v>
      </c>
      <c r="F862" s="284"/>
    </row>
    <row r="863" spans="5:10" hidden="1" x14ac:dyDescent="0.25">
      <c r="E863" s="297">
        <v>55667</v>
      </c>
      <c r="F863" s="284"/>
      <c r="J863" s="285"/>
    </row>
    <row r="864" spans="5:10" hidden="1" x14ac:dyDescent="0.25">
      <c r="E864" s="297">
        <v>55698</v>
      </c>
      <c r="F864" s="284"/>
    </row>
    <row r="865" spans="5:6" hidden="1" x14ac:dyDescent="0.25">
      <c r="E865" s="297">
        <v>55728</v>
      </c>
      <c r="F865" s="284"/>
    </row>
    <row r="866" spans="5:6" hidden="1" x14ac:dyDescent="0.25">
      <c r="E866" s="297">
        <v>55759</v>
      </c>
      <c r="F866" s="284"/>
    </row>
    <row r="867" spans="5:6" hidden="1" x14ac:dyDescent="0.25">
      <c r="E867" s="297">
        <v>55790</v>
      </c>
      <c r="F867" s="284"/>
    </row>
    <row r="868" spans="5:6" hidden="1" x14ac:dyDescent="0.25">
      <c r="E868" s="297">
        <v>55820</v>
      </c>
      <c r="F868" s="284"/>
    </row>
    <row r="869" spans="5:6" hidden="1" x14ac:dyDescent="0.25">
      <c r="E869" s="297">
        <v>55851</v>
      </c>
      <c r="F869" s="284"/>
    </row>
    <row r="870" spans="5:6" hidden="1" x14ac:dyDescent="0.25">
      <c r="E870" s="297">
        <v>55881</v>
      </c>
      <c r="F870" s="284"/>
    </row>
    <row r="871" spans="5:6" hidden="1" x14ac:dyDescent="0.25">
      <c r="E871" s="297">
        <v>55912</v>
      </c>
      <c r="F871" s="284"/>
    </row>
    <row r="872" spans="5:6" hidden="1" x14ac:dyDescent="0.25">
      <c r="E872" s="297">
        <v>55943</v>
      </c>
      <c r="F872" s="284"/>
    </row>
    <row r="873" spans="5:6" hidden="1" x14ac:dyDescent="0.25">
      <c r="E873" s="297">
        <v>55971</v>
      </c>
      <c r="F873" s="284"/>
    </row>
    <row r="874" spans="5:6" hidden="1" x14ac:dyDescent="0.25">
      <c r="E874" s="297">
        <v>56002</v>
      </c>
      <c r="F874" s="284"/>
    </row>
    <row r="875" spans="5:6" hidden="1" x14ac:dyDescent="0.25">
      <c r="E875" s="297">
        <v>56032</v>
      </c>
      <c r="F875" s="284"/>
    </row>
    <row r="876" spans="5:6" hidden="1" x14ac:dyDescent="0.25">
      <c r="E876" s="297">
        <v>56063</v>
      </c>
      <c r="F876" s="284"/>
    </row>
    <row r="877" spans="5:6" hidden="1" x14ac:dyDescent="0.25">
      <c r="E877" s="297">
        <v>56093</v>
      </c>
      <c r="F877" s="284"/>
    </row>
    <row r="878" spans="5:6" hidden="1" x14ac:dyDescent="0.25">
      <c r="E878" s="297">
        <v>56124</v>
      </c>
      <c r="F878" s="284"/>
    </row>
    <row r="879" spans="5:6" hidden="1" x14ac:dyDescent="0.25">
      <c r="E879" s="297">
        <v>56155</v>
      </c>
      <c r="F879" s="284"/>
    </row>
    <row r="880" spans="5:6" hidden="1" x14ac:dyDescent="0.25">
      <c r="E880" s="297">
        <v>56185</v>
      </c>
      <c r="F880" s="284"/>
    </row>
    <row r="881" spans="5:6" hidden="1" x14ac:dyDescent="0.25">
      <c r="E881" s="297">
        <v>56216</v>
      </c>
      <c r="F881" s="284"/>
    </row>
    <row r="882" spans="5:6" hidden="1" x14ac:dyDescent="0.25">
      <c r="E882" s="297">
        <v>56246</v>
      </c>
      <c r="F882" s="284"/>
    </row>
    <row r="883" spans="5:6" hidden="1" x14ac:dyDescent="0.25">
      <c r="E883" s="297">
        <v>56277</v>
      </c>
      <c r="F883" s="284"/>
    </row>
    <row r="884" spans="5:6" hidden="1" x14ac:dyDescent="0.25">
      <c r="E884" s="297">
        <v>56308</v>
      </c>
      <c r="F884" s="284"/>
    </row>
    <row r="885" spans="5:6" hidden="1" x14ac:dyDescent="0.25">
      <c r="E885" s="297">
        <v>56336</v>
      </c>
      <c r="F885" s="284"/>
    </row>
    <row r="886" spans="5:6" hidden="1" x14ac:dyDescent="0.25">
      <c r="E886" s="297">
        <v>56367</v>
      </c>
      <c r="F886" s="284"/>
    </row>
    <row r="887" spans="5:6" hidden="1" x14ac:dyDescent="0.25">
      <c r="E887" s="297">
        <v>56397</v>
      </c>
      <c r="F887" s="284"/>
    </row>
    <row r="888" spans="5:6" hidden="1" x14ac:dyDescent="0.25">
      <c r="E888" s="297">
        <v>56428</v>
      </c>
      <c r="F888" s="284"/>
    </row>
    <row r="889" spans="5:6" hidden="1" x14ac:dyDescent="0.25">
      <c r="E889" s="297">
        <v>56458</v>
      </c>
      <c r="F889" s="284"/>
    </row>
    <row r="890" spans="5:6" hidden="1" x14ac:dyDescent="0.25">
      <c r="E890" s="297">
        <v>56489</v>
      </c>
      <c r="F890" s="284"/>
    </row>
    <row r="891" spans="5:6" hidden="1" x14ac:dyDescent="0.25">
      <c r="E891" s="297">
        <v>56520</v>
      </c>
      <c r="F891" s="284"/>
    </row>
    <row r="892" spans="5:6" hidden="1" x14ac:dyDescent="0.25">
      <c r="E892" s="297">
        <v>56550</v>
      </c>
      <c r="F892" s="284"/>
    </row>
    <row r="893" spans="5:6" hidden="1" x14ac:dyDescent="0.25">
      <c r="E893" s="297">
        <v>56581</v>
      </c>
      <c r="F893" s="284"/>
    </row>
    <row r="894" spans="5:6" hidden="1" x14ac:dyDescent="0.25">
      <c r="E894" s="297">
        <v>56611</v>
      </c>
      <c r="F894" s="284"/>
    </row>
    <row r="895" spans="5:6" hidden="1" x14ac:dyDescent="0.25">
      <c r="E895" s="297">
        <v>56642</v>
      </c>
      <c r="F895" s="284"/>
    </row>
    <row r="896" spans="5:6" hidden="1" x14ac:dyDescent="0.25">
      <c r="E896" s="297">
        <v>56673</v>
      </c>
      <c r="F896" s="284"/>
    </row>
    <row r="897" spans="5:6" hidden="1" x14ac:dyDescent="0.25">
      <c r="E897" s="297">
        <v>56701</v>
      </c>
      <c r="F897" s="284"/>
    </row>
    <row r="898" spans="5:6" hidden="1" x14ac:dyDescent="0.25">
      <c r="E898" s="297">
        <v>56732</v>
      </c>
      <c r="F898" s="284"/>
    </row>
    <row r="899" spans="5:6" hidden="1" x14ac:dyDescent="0.25">
      <c r="E899" s="297">
        <v>56762</v>
      </c>
      <c r="F899" s="284"/>
    </row>
    <row r="900" spans="5:6" hidden="1" x14ac:dyDescent="0.25">
      <c r="E900" s="297">
        <v>56793</v>
      </c>
      <c r="F900" s="284"/>
    </row>
    <row r="901" spans="5:6" hidden="1" x14ac:dyDescent="0.25">
      <c r="E901" s="297">
        <v>56823</v>
      </c>
      <c r="F901" s="284"/>
    </row>
    <row r="902" spans="5:6" hidden="1" x14ac:dyDescent="0.25">
      <c r="E902" s="297">
        <v>56854</v>
      </c>
      <c r="F902" s="284"/>
    </row>
    <row r="903" spans="5:6" hidden="1" x14ac:dyDescent="0.25">
      <c r="E903" s="297">
        <v>56885</v>
      </c>
      <c r="F903" s="284"/>
    </row>
    <row r="904" spans="5:6" hidden="1" x14ac:dyDescent="0.25">
      <c r="E904" s="297">
        <v>56915</v>
      </c>
      <c r="F904" s="284"/>
    </row>
    <row r="905" spans="5:6" hidden="1" x14ac:dyDescent="0.25">
      <c r="E905" s="297">
        <v>56946</v>
      </c>
      <c r="F905" s="284"/>
    </row>
    <row r="906" spans="5:6" hidden="1" x14ac:dyDescent="0.25">
      <c r="E906" s="297">
        <v>56976</v>
      </c>
      <c r="F906" s="284"/>
    </row>
    <row r="907" spans="5:6" hidden="1" x14ac:dyDescent="0.25">
      <c r="E907" s="297">
        <v>57007</v>
      </c>
      <c r="F907" s="284"/>
    </row>
    <row r="908" spans="5:6" hidden="1" x14ac:dyDescent="0.25">
      <c r="E908" s="297">
        <v>57038</v>
      </c>
      <c r="F908" s="284"/>
    </row>
    <row r="909" spans="5:6" hidden="1" x14ac:dyDescent="0.25">
      <c r="E909" s="297">
        <v>57067</v>
      </c>
      <c r="F909" s="284"/>
    </row>
    <row r="910" spans="5:6" hidden="1" x14ac:dyDescent="0.25">
      <c r="E910" s="297">
        <v>57098</v>
      </c>
      <c r="F910" s="284"/>
    </row>
    <row r="911" spans="5:6" hidden="1" x14ac:dyDescent="0.25">
      <c r="E911" s="297">
        <v>57128</v>
      </c>
      <c r="F911" s="284"/>
    </row>
    <row r="912" spans="5:6" hidden="1" x14ac:dyDescent="0.25">
      <c r="E912" s="297">
        <v>57159</v>
      </c>
      <c r="F912" s="284"/>
    </row>
    <row r="913" spans="5:6" hidden="1" x14ac:dyDescent="0.25">
      <c r="E913" s="297">
        <v>57189</v>
      </c>
      <c r="F913" s="284"/>
    </row>
    <row r="914" spans="5:6" hidden="1" x14ac:dyDescent="0.25">
      <c r="E914" s="297">
        <v>57220</v>
      </c>
      <c r="F914" s="284"/>
    </row>
    <row r="915" spans="5:6" hidden="1" x14ac:dyDescent="0.25">
      <c r="E915" s="297">
        <v>57251</v>
      </c>
      <c r="F915" s="284"/>
    </row>
    <row r="916" spans="5:6" hidden="1" x14ac:dyDescent="0.25">
      <c r="E916" s="297">
        <v>57281</v>
      </c>
      <c r="F916" s="284"/>
    </row>
    <row r="917" spans="5:6" hidden="1" x14ac:dyDescent="0.25">
      <c r="E917" s="297">
        <v>57312</v>
      </c>
      <c r="F917" s="284"/>
    </row>
    <row r="918" spans="5:6" hidden="1" x14ac:dyDescent="0.25">
      <c r="E918" s="297">
        <v>57342</v>
      </c>
      <c r="F918" s="284"/>
    </row>
    <row r="919" spans="5:6" hidden="1" x14ac:dyDescent="0.25">
      <c r="E919" s="297">
        <v>57373</v>
      </c>
      <c r="F919" s="284"/>
    </row>
    <row r="920" spans="5:6" hidden="1" x14ac:dyDescent="0.25">
      <c r="E920" s="297">
        <v>57404</v>
      </c>
      <c r="F920" s="284"/>
    </row>
    <row r="921" spans="5:6" hidden="1" x14ac:dyDescent="0.25">
      <c r="E921" s="297">
        <v>57432</v>
      </c>
      <c r="F921" s="284"/>
    </row>
    <row r="922" spans="5:6" hidden="1" x14ac:dyDescent="0.25">
      <c r="E922" s="297">
        <v>57463</v>
      </c>
      <c r="F922" s="284"/>
    </row>
    <row r="923" spans="5:6" hidden="1" x14ac:dyDescent="0.25">
      <c r="E923" s="297">
        <v>57493</v>
      </c>
      <c r="F923" s="284"/>
    </row>
    <row r="924" spans="5:6" hidden="1" x14ac:dyDescent="0.25">
      <c r="E924" s="297">
        <v>57524</v>
      </c>
      <c r="F924" s="284"/>
    </row>
    <row r="925" spans="5:6" hidden="1" x14ac:dyDescent="0.25">
      <c r="E925" s="297">
        <v>57554</v>
      </c>
      <c r="F925" s="284"/>
    </row>
    <row r="926" spans="5:6" hidden="1" x14ac:dyDescent="0.25">
      <c r="E926" s="297">
        <v>57585</v>
      </c>
      <c r="F926" s="284"/>
    </row>
    <row r="927" spans="5:6" hidden="1" x14ac:dyDescent="0.25">
      <c r="E927" s="297">
        <v>57616</v>
      </c>
      <c r="F927" s="284"/>
    </row>
    <row r="928" spans="5:6" hidden="1" x14ac:dyDescent="0.25">
      <c r="E928" s="297">
        <v>57646</v>
      </c>
      <c r="F928" s="284"/>
    </row>
    <row r="929" spans="5:6" hidden="1" x14ac:dyDescent="0.25">
      <c r="E929" s="297">
        <v>57677</v>
      </c>
      <c r="F929" s="284"/>
    </row>
    <row r="930" spans="5:6" hidden="1" x14ac:dyDescent="0.25">
      <c r="E930" s="297">
        <v>57707</v>
      </c>
      <c r="F930" s="284"/>
    </row>
    <row r="931" spans="5:6" hidden="1" x14ac:dyDescent="0.25">
      <c r="E931" s="297">
        <v>57738</v>
      </c>
      <c r="F931" s="284"/>
    </row>
    <row r="932" spans="5:6" hidden="1" x14ac:dyDescent="0.25">
      <c r="E932" s="297">
        <v>57769</v>
      </c>
      <c r="F932" s="284"/>
    </row>
    <row r="933" spans="5:6" hidden="1" x14ac:dyDescent="0.25">
      <c r="E933" s="297">
        <v>57797</v>
      </c>
      <c r="F933" s="284"/>
    </row>
    <row r="934" spans="5:6" hidden="1" x14ac:dyDescent="0.25">
      <c r="E934" s="297">
        <v>57828</v>
      </c>
      <c r="F934" s="284"/>
    </row>
    <row r="935" spans="5:6" hidden="1" x14ac:dyDescent="0.25">
      <c r="E935" s="297">
        <v>57858</v>
      </c>
      <c r="F935" s="284"/>
    </row>
    <row r="936" spans="5:6" hidden="1" x14ac:dyDescent="0.25">
      <c r="E936" s="297">
        <v>57889</v>
      </c>
      <c r="F936" s="284"/>
    </row>
    <row r="937" spans="5:6" hidden="1" x14ac:dyDescent="0.25">
      <c r="E937" s="297">
        <v>57919</v>
      </c>
      <c r="F937" s="284"/>
    </row>
    <row r="938" spans="5:6" hidden="1" x14ac:dyDescent="0.25">
      <c r="E938" s="297">
        <v>57950</v>
      </c>
      <c r="F938" s="284"/>
    </row>
    <row r="939" spans="5:6" hidden="1" x14ac:dyDescent="0.25">
      <c r="E939" s="297">
        <v>57981</v>
      </c>
      <c r="F939" s="284"/>
    </row>
    <row r="940" spans="5:6" hidden="1" x14ac:dyDescent="0.25">
      <c r="E940" s="297">
        <v>58011</v>
      </c>
      <c r="F940" s="284"/>
    </row>
    <row r="941" spans="5:6" hidden="1" x14ac:dyDescent="0.25">
      <c r="E941" s="297">
        <v>58042</v>
      </c>
      <c r="F941" s="284"/>
    </row>
    <row r="942" spans="5:6" hidden="1" x14ac:dyDescent="0.25">
      <c r="E942" s="297">
        <v>58072</v>
      </c>
      <c r="F942" s="284"/>
    </row>
    <row r="943" spans="5:6" hidden="1" x14ac:dyDescent="0.25">
      <c r="E943" s="297">
        <v>58103</v>
      </c>
      <c r="F943" s="284"/>
    </row>
    <row r="944" spans="5:6" hidden="1" x14ac:dyDescent="0.25">
      <c r="E944" s="297">
        <v>58134</v>
      </c>
      <c r="F944" s="284"/>
    </row>
    <row r="945" spans="5:6" hidden="1" x14ac:dyDescent="0.25">
      <c r="E945" s="297">
        <v>58162</v>
      </c>
      <c r="F945" s="284"/>
    </row>
    <row r="946" spans="5:6" hidden="1" x14ac:dyDescent="0.25">
      <c r="E946" s="297">
        <v>58193</v>
      </c>
      <c r="F946" s="284"/>
    </row>
    <row r="947" spans="5:6" hidden="1" x14ac:dyDescent="0.25">
      <c r="E947" s="297">
        <v>58223</v>
      </c>
      <c r="F947" s="284"/>
    </row>
    <row r="948" spans="5:6" hidden="1" x14ac:dyDescent="0.25">
      <c r="E948" s="297">
        <v>58254</v>
      </c>
      <c r="F948" s="284"/>
    </row>
    <row r="949" spans="5:6" hidden="1" x14ac:dyDescent="0.25">
      <c r="E949" s="297">
        <v>58284</v>
      </c>
      <c r="F949" s="284"/>
    </row>
    <row r="950" spans="5:6" hidden="1" x14ac:dyDescent="0.25">
      <c r="E950" s="297">
        <v>58315</v>
      </c>
      <c r="F950" s="284"/>
    </row>
    <row r="951" spans="5:6" hidden="1" x14ac:dyDescent="0.25">
      <c r="E951" s="297">
        <v>58346</v>
      </c>
      <c r="F951" s="284"/>
    </row>
    <row r="952" spans="5:6" hidden="1" x14ac:dyDescent="0.25">
      <c r="E952" s="297">
        <v>58376</v>
      </c>
      <c r="F952" s="284"/>
    </row>
    <row r="953" spans="5:6" hidden="1" x14ac:dyDescent="0.25">
      <c r="E953" s="297">
        <v>58407</v>
      </c>
      <c r="F953" s="284"/>
    </row>
    <row r="954" spans="5:6" hidden="1" x14ac:dyDescent="0.25">
      <c r="E954" s="297">
        <v>58437</v>
      </c>
      <c r="F954" s="284"/>
    </row>
    <row r="955" spans="5:6" hidden="1" x14ac:dyDescent="0.25">
      <c r="E955" s="297">
        <v>58468</v>
      </c>
      <c r="F955" s="284"/>
    </row>
    <row r="956" spans="5:6" hidden="1" x14ac:dyDescent="0.25">
      <c r="E956" s="297">
        <v>58499</v>
      </c>
      <c r="F956" s="284"/>
    </row>
    <row r="957" spans="5:6" hidden="1" x14ac:dyDescent="0.25">
      <c r="E957" s="297">
        <v>58528</v>
      </c>
      <c r="F957" s="284"/>
    </row>
    <row r="958" spans="5:6" hidden="1" x14ac:dyDescent="0.25">
      <c r="E958" s="297">
        <v>58559</v>
      </c>
      <c r="F958" s="284"/>
    </row>
    <row r="959" spans="5:6" hidden="1" x14ac:dyDescent="0.25">
      <c r="E959" s="297">
        <v>58589</v>
      </c>
      <c r="F959" s="284"/>
    </row>
    <row r="960" spans="5:6" hidden="1" x14ac:dyDescent="0.25">
      <c r="E960" s="297">
        <v>58620</v>
      </c>
      <c r="F960" s="284"/>
    </row>
    <row r="961" spans="5:6" hidden="1" x14ac:dyDescent="0.25">
      <c r="E961" s="297">
        <v>58650</v>
      </c>
      <c r="F961" s="284"/>
    </row>
    <row r="962" spans="5:6" hidden="1" x14ac:dyDescent="0.25">
      <c r="E962" s="297">
        <v>58681</v>
      </c>
      <c r="F962" s="284"/>
    </row>
    <row r="963" spans="5:6" hidden="1" x14ac:dyDescent="0.25">
      <c r="E963" s="297">
        <v>58712</v>
      </c>
      <c r="F963" s="284"/>
    </row>
    <row r="964" spans="5:6" hidden="1" x14ac:dyDescent="0.25">
      <c r="E964" s="297">
        <v>58742</v>
      </c>
      <c r="F964" s="284"/>
    </row>
    <row r="965" spans="5:6" hidden="1" x14ac:dyDescent="0.25">
      <c r="E965" s="297">
        <v>58773</v>
      </c>
      <c r="F965" s="284"/>
    </row>
    <row r="966" spans="5:6" hidden="1" x14ac:dyDescent="0.25">
      <c r="E966" s="297">
        <v>58803</v>
      </c>
      <c r="F966" s="284"/>
    </row>
    <row r="967" spans="5:6" hidden="1" x14ac:dyDescent="0.25">
      <c r="E967" s="297">
        <v>58834</v>
      </c>
      <c r="F967" s="284"/>
    </row>
    <row r="968" spans="5:6" hidden="1" x14ac:dyDescent="0.25">
      <c r="E968" s="297">
        <v>58865</v>
      </c>
      <c r="F968" s="284"/>
    </row>
    <row r="969" spans="5:6" hidden="1" x14ac:dyDescent="0.25">
      <c r="E969" s="297">
        <v>58893</v>
      </c>
      <c r="F969" s="284"/>
    </row>
    <row r="970" spans="5:6" hidden="1" x14ac:dyDescent="0.25">
      <c r="E970" s="297">
        <v>58924</v>
      </c>
      <c r="F970" s="284"/>
    </row>
    <row r="971" spans="5:6" hidden="1" x14ac:dyDescent="0.25">
      <c r="E971" s="297">
        <v>58954</v>
      </c>
      <c r="F971" s="284"/>
    </row>
    <row r="972" spans="5:6" hidden="1" x14ac:dyDescent="0.25">
      <c r="E972" s="297">
        <v>58985</v>
      </c>
      <c r="F972" s="284"/>
    </row>
    <row r="973" spans="5:6" hidden="1" x14ac:dyDescent="0.25">
      <c r="E973" s="297">
        <v>59015</v>
      </c>
      <c r="F973" s="284"/>
    </row>
    <row r="974" spans="5:6" hidden="1" x14ac:dyDescent="0.25">
      <c r="E974" s="297">
        <v>59046</v>
      </c>
      <c r="F974" s="284"/>
    </row>
    <row r="975" spans="5:6" hidden="1" x14ac:dyDescent="0.25">
      <c r="E975" s="297">
        <v>59077</v>
      </c>
      <c r="F975" s="284"/>
    </row>
    <row r="976" spans="5:6" hidden="1" x14ac:dyDescent="0.25">
      <c r="E976" s="297">
        <v>59107</v>
      </c>
      <c r="F976" s="284"/>
    </row>
    <row r="977" spans="5:6" hidden="1" x14ac:dyDescent="0.25">
      <c r="E977" s="297">
        <v>59138</v>
      </c>
      <c r="F977" s="284"/>
    </row>
    <row r="978" spans="5:6" hidden="1" x14ac:dyDescent="0.25">
      <c r="E978" s="297">
        <v>59168</v>
      </c>
      <c r="F978" s="284"/>
    </row>
    <row r="979" spans="5:6" hidden="1" x14ac:dyDescent="0.25">
      <c r="E979" s="297">
        <v>59199</v>
      </c>
      <c r="F979" s="284"/>
    </row>
    <row r="980" spans="5:6" hidden="1" x14ac:dyDescent="0.25">
      <c r="E980" s="297">
        <v>59230</v>
      </c>
      <c r="F980" s="284"/>
    </row>
    <row r="981" spans="5:6" hidden="1" x14ac:dyDescent="0.25">
      <c r="E981" s="297">
        <v>59258</v>
      </c>
      <c r="F981" s="284"/>
    </row>
    <row r="982" spans="5:6" hidden="1" x14ac:dyDescent="0.25">
      <c r="E982" s="297">
        <v>59289</v>
      </c>
      <c r="F982" s="284"/>
    </row>
    <row r="983" spans="5:6" hidden="1" x14ac:dyDescent="0.25">
      <c r="E983" s="297">
        <v>59319</v>
      </c>
      <c r="F983" s="284"/>
    </row>
    <row r="984" spans="5:6" hidden="1" x14ac:dyDescent="0.25">
      <c r="E984" s="297">
        <v>59350</v>
      </c>
      <c r="F984" s="284"/>
    </row>
    <row r="985" spans="5:6" hidden="1" x14ac:dyDescent="0.25">
      <c r="E985" s="297">
        <v>59380</v>
      </c>
      <c r="F985" s="284"/>
    </row>
    <row r="986" spans="5:6" hidden="1" x14ac:dyDescent="0.25">
      <c r="E986" s="297">
        <v>59411</v>
      </c>
      <c r="F986" s="284"/>
    </row>
    <row r="987" spans="5:6" hidden="1" x14ac:dyDescent="0.25">
      <c r="E987" s="297">
        <v>59442</v>
      </c>
      <c r="F987" s="284"/>
    </row>
    <row r="988" spans="5:6" hidden="1" x14ac:dyDescent="0.25">
      <c r="E988" s="297">
        <v>59472</v>
      </c>
      <c r="F988" s="284"/>
    </row>
    <row r="989" spans="5:6" hidden="1" x14ac:dyDescent="0.25">
      <c r="E989" s="297">
        <v>59503</v>
      </c>
      <c r="F989" s="284"/>
    </row>
    <row r="990" spans="5:6" hidden="1" x14ac:dyDescent="0.25">
      <c r="E990" s="297">
        <v>59533</v>
      </c>
      <c r="F990" s="284"/>
    </row>
    <row r="991" spans="5:6" hidden="1" x14ac:dyDescent="0.25">
      <c r="E991" s="297">
        <v>59564</v>
      </c>
      <c r="F991" s="284"/>
    </row>
    <row r="992" spans="5:6" hidden="1" x14ac:dyDescent="0.25">
      <c r="E992" s="297">
        <v>59595</v>
      </c>
      <c r="F992" s="284"/>
    </row>
    <row r="993" spans="5:6" hidden="1" x14ac:dyDescent="0.25">
      <c r="E993" s="297">
        <v>59623</v>
      </c>
      <c r="F993" s="284"/>
    </row>
    <row r="994" spans="5:6" hidden="1" x14ac:dyDescent="0.25">
      <c r="E994" s="297">
        <v>59654</v>
      </c>
      <c r="F994" s="284"/>
    </row>
    <row r="995" spans="5:6" hidden="1" x14ac:dyDescent="0.25">
      <c r="E995" s="297">
        <v>59684</v>
      </c>
      <c r="F995" s="284"/>
    </row>
    <row r="996" spans="5:6" hidden="1" x14ac:dyDescent="0.25">
      <c r="E996" s="297">
        <v>59715</v>
      </c>
      <c r="F996" s="284"/>
    </row>
    <row r="997" spans="5:6" hidden="1" x14ac:dyDescent="0.25">
      <c r="E997" s="297">
        <v>59745</v>
      </c>
      <c r="F997" s="284"/>
    </row>
    <row r="998" spans="5:6" hidden="1" x14ac:dyDescent="0.25">
      <c r="E998" s="297">
        <v>59776</v>
      </c>
      <c r="F998" s="284"/>
    </row>
    <row r="999" spans="5:6" hidden="1" x14ac:dyDescent="0.25">
      <c r="E999" s="297">
        <v>59807</v>
      </c>
      <c r="F999" s="284"/>
    </row>
    <row r="1000" spans="5:6" hidden="1" x14ac:dyDescent="0.25">
      <c r="E1000" s="297">
        <v>59837</v>
      </c>
      <c r="F1000" s="284"/>
    </row>
    <row r="1001" spans="5:6" hidden="1" x14ac:dyDescent="0.25">
      <c r="E1001" s="297">
        <v>59868</v>
      </c>
      <c r="F1001" s="284"/>
    </row>
    <row r="1002" spans="5:6" hidden="1" x14ac:dyDescent="0.25">
      <c r="E1002" s="297">
        <v>59898</v>
      </c>
      <c r="F1002" s="284"/>
    </row>
    <row r="1003" spans="5:6" hidden="1" x14ac:dyDescent="0.25">
      <c r="E1003" s="297">
        <v>59929</v>
      </c>
      <c r="F1003" s="284"/>
    </row>
    <row r="1004" spans="5:6" hidden="1" x14ac:dyDescent="0.25">
      <c r="E1004" s="297">
        <v>59960</v>
      </c>
      <c r="F1004" s="284"/>
    </row>
    <row r="1005" spans="5:6" hidden="1" x14ac:dyDescent="0.25">
      <c r="E1005" s="297">
        <v>59989</v>
      </c>
      <c r="F1005" s="284"/>
    </row>
    <row r="1006" spans="5:6" hidden="1" x14ac:dyDescent="0.25">
      <c r="E1006" s="297">
        <v>60020</v>
      </c>
      <c r="F1006" s="284"/>
    </row>
    <row r="1007" spans="5:6" hidden="1" x14ac:dyDescent="0.25">
      <c r="E1007" s="297">
        <v>60050</v>
      </c>
      <c r="F1007" s="284"/>
    </row>
    <row r="1008" spans="5:6" hidden="1" x14ac:dyDescent="0.25">
      <c r="E1008" s="297">
        <v>60081</v>
      </c>
      <c r="F1008" s="284"/>
    </row>
    <row r="1009" spans="5:6" hidden="1" x14ac:dyDescent="0.25">
      <c r="E1009" s="297">
        <v>60111</v>
      </c>
      <c r="F1009" s="284"/>
    </row>
    <row r="1010" spans="5:6" hidden="1" x14ac:dyDescent="0.25">
      <c r="E1010" s="297">
        <v>60142</v>
      </c>
      <c r="F1010" s="284"/>
    </row>
    <row r="1011" spans="5:6" hidden="1" x14ac:dyDescent="0.25">
      <c r="E1011" s="297">
        <v>60173</v>
      </c>
      <c r="F1011" s="284"/>
    </row>
    <row r="1012" spans="5:6" hidden="1" x14ac:dyDescent="0.25">
      <c r="E1012" s="297">
        <v>60203</v>
      </c>
      <c r="F1012" s="284"/>
    </row>
    <row r="1013" spans="5:6" hidden="1" x14ac:dyDescent="0.25">
      <c r="E1013" s="297">
        <v>60234</v>
      </c>
      <c r="F1013" s="284"/>
    </row>
    <row r="1014" spans="5:6" hidden="1" x14ac:dyDescent="0.25">
      <c r="E1014" s="297">
        <v>60264</v>
      </c>
      <c r="F1014" s="284"/>
    </row>
    <row r="1015" spans="5:6" hidden="1" x14ac:dyDescent="0.25">
      <c r="E1015" s="297">
        <v>60295</v>
      </c>
      <c r="F1015" s="284"/>
    </row>
    <row r="1016" spans="5:6" hidden="1" x14ac:dyDescent="0.25">
      <c r="E1016" s="297">
        <v>60326</v>
      </c>
      <c r="F1016" s="284"/>
    </row>
    <row r="1017" spans="5:6" hidden="1" x14ac:dyDescent="0.25">
      <c r="E1017" s="297">
        <v>60354</v>
      </c>
      <c r="F1017" s="284"/>
    </row>
    <row r="1018" spans="5:6" hidden="1" x14ac:dyDescent="0.25">
      <c r="E1018" s="297">
        <v>60385</v>
      </c>
      <c r="F1018" s="284"/>
    </row>
    <row r="1019" spans="5:6" hidden="1" x14ac:dyDescent="0.25">
      <c r="E1019" s="297">
        <v>60415</v>
      </c>
      <c r="F1019" s="284"/>
    </row>
    <row r="1020" spans="5:6" hidden="1" x14ac:dyDescent="0.25">
      <c r="E1020" s="297">
        <v>60446</v>
      </c>
      <c r="F1020" s="284"/>
    </row>
    <row r="1021" spans="5:6" hidden="1" x14ac:dyDescent="0.25">
      <c r="E1021" s="297">
        <v>60476</v>
      </c>
      <c r="F1021" s="284"/>
    </row>
    <row r="1022" spans="5:6" hidden="1" x14ac:dyDescent="0.25">
      <c r="E1022" s="297">
        <v>60507</v>
      </c>
      <c r="F1022" s="284"/>
    </row>
    <row r="1023" spans="5:6" hidden="1" x14ac:dyDescent="0.25">
      <c r="E1023" s="297">
        <v>60538</v>
      </c>
      <c r="F1023" s="284"/>
    </row>
    <row r="1024" spans="5:6" hidden="1" x14ac:dyDescent="0.25">
      <c r="E1024" s="297">
        <v>60568</v>
      </c>
      <c r="F1024" s="284"/>
    </row>
    <row r="1025" spans="5:6" hidden="1" x14ac:dyDescent="0.25">
      <c r="E1025" s="297">
        <v>60599</v>
      </c>
      <c r="F1025" s="284"/>
    </row>
    <row r="1026" spans="5:6" hidden="1" x14ac:dyDescent="0.25">
      <c r="E1026" s="297">
        <v>60629</v>
      </c>
      <c r="F1026" s="284"/>
    </row>
    <row r="1027" spans="5:6" hidden="1" x14ac:dyDescent="0.25">
      <c r="E1027" s="297">
        <v>60660</v>
      </c>
      <c r="F1027" s="284"/>
    </row>
    <row r="1028" spans="5:6" hidden="1" x14ac:dyDescent="0.25">
      <c r="E1028" s="297">
        <v>60691</v>
      </c>
      <c r="F1028" s="284"/>
    </row>
    <row r="1029" spans="5:6" hidden="1" x14ac:dyDescent="0.25">
      <c r="E1029" s="297">
        <v>60719</v>
      </c>
      <c r="F1029" s="284"/>
    </row>
    <row r="1030" spans="5:6" hidden="1" x14ac:dyDescent="0.25">
      <c r="E1030" s="297">
        <v>60750</v>
      </c>
      <c r="F1030" s="284"/>
    </row>
    <row r="1031" spans="5:6" hidden="1" x14ac:dyDescent="0.25">
      <c r="E1031" s="297">
        <v>60780</v>
      </c>
      <c r="F1031" s="284"/>
    </row>
    <row r="1032" spans="5:6" hidden="1" x14ac:dyDescent="0.25">
      <c r="E1032" s="297">
        <v>60811</v>
      </c>
      <c r="F1032" s="284"/>
    </row>
    <row r="1033" spans="5:6" hidden="1" x14ac:dyDescent="0.25">
      <c r="E1033" s="297">
        <v>60841</v>
      </c>
      <c r="F1033" s="284"/>
    </row>
    <row r="1034" spans="5:6" hidden="1" x14ac:dyDescent="0.25">
      <c r="E1034" s="297">
        <v>60872</v>
      </c>
      <c r="F1034" s="284"/>
    </row>
    <row r="1035" spans="5:6" hidden="1" x14ac:dyDescent="0.25">
      <c r="E1035" s="297">
        <v>60903</v>
      </c>
      <c r="F1035" s="284"/>
    </row>
    <row r="1036" spans="5:6" hidden="1" x14ac:dyDescent="0.25">
      <c r="E1036" s="297">
        <v>60933</v>
      </c>
      <c r="F1036" s="284"/>
    </row>
    <row r="1037" spans="5:6" hidden="1" x14ac:dyDescent="0.25">
      <c r="E1037" s="297">
        <v>60964</v>
      </c>
      <c r="F1037" s="284"/>
    </row>
    <row r="1038" spans="5:6" hidden="1" x14ac:dyDescent="0.25">
      <c r="E1038" s="297">
        <v>60994</v>
      </c>
      <c r="F1038" s="284"/>
    </row>
    <row r="1039" spans="5:6" hidden="1" x14ac:dyDescent="0.25">
      <c r="E1039" s="297">
        <v>61025</v>
      </c>
      <c r="F1039" s="284"/>
    </row>
    <row r="1040" spans="5:6" hidden="1" x14ac:dyDescent="0.25">
      <c r="E1040" s="297">
        <v>61056</v>
      </c>
      <c r="F1040" s="284"/>
    </row>
    <row r="1041" spans="5:6" hidden="1" x14ac:dyDescent="0.25">
      <c r="E1041" s="297">
        <v>61084</v>
      </c>
      <c r="F1041" s="284"/>
    </row>
    <row r="1042" spans="5:6" hidden="1" x14ac:dyDescent="0.25">
      <c r="E1042" s="297">
        <v>61115</v>
      </c>
      <c r="F1042" s="284"/>
    </row>
    <row r="1043" spans="5:6" hidden="1" x14ac:dyDescent="0.25">
      <c r="E1043" s="297">
        <v>61145</v>
      </c>
      <c r="F1043" s="284"/>
    </row>
    <row r="1044" spans="5:6" hidden="1" x14ac:dyDescent="0.25">
      <c r="E1044" s="297">
        <v>61176</v>
      </c>
      <c r="F1044" s="284"/>
    </row>
    <row r="1045" spans="5:6" hidden="1" x14ac:dyDescent="0.25">
      <c r="E1045" s="297">
        <v>61206</v>
      </c>
      <c r="F1045" s="284"/>
    </row>
    <row r="1046" spans="5:6" hidden="1" x14ac:dyDescent="0.25">
      <c r="E1046" s="297">
        <v>61237</v>
      </c>
      <c r="F1046" s="284"/>
    </row>
    <row r="1047" spans="5:6" hidden="1" x14ac:dyDescent="0.25">
      <c r="E1047" s="297">
        <v>61268</v>
      </c>
      <c r="F1047" s="284"/>
    </row>
    <row r="1048" spans="5:6" hidden="1" x14ac:dyDescent="0.25">
      <c r="E1048" s="297">
        <v>61298</v>
      </c>
      <c r="F1048" s="284"/>
    </row>
    <row r="1049" spans="5:6" hidden="1" x14ac:dyDescent="0.25">
      <c r="E1049" s="297">
        <v>61329</v>
      </c>
      <c r="F1049" s="284"/>
    </row>
    <row r="1050" spans="5:6" hidden="1" x14ac:dyDescent="0.25">
      <c r="E1050" s="297">
        <v>61359</v>
      </c>
      <c r="F1050" s="284"/>
    </row>
    <row r="1051" spans="5:6" hidden="1" x14ac:dyDescent="0.25">
      <c r="E1051" s="297">
        <v>61390</v>
      </c>
      <c r="F1051" s="284"/>
    </row>
    <row r="1052" spans="5:6" hidden="1" x14ac:dyDescent="0.25">
      <c r="E1052" s="297">
        <v>61421</v>
      </c>
      <c r="F1052" s="284"/>
    </row>
    <row r="1053" spans="5:6" hidden="1" x14ac:dyDescent="0.25">
      <c r="E1053" s="297">
        <v>61450</v>
      </c>
      <c r="F1053" s="284"/>
    </row>
    <row r="1054" spans="5:6" hidden="1" x14ac:dyDescent="0.25">
      <c r="E1054" s="297">
        <v>61481</v>
      </c>
      <c r="F1054" s="284"/>
    </row>
    <row r="1055" spans="5:6" hidden="1" x14ac:dyDescent="0.25">
      <c r="E1055" s="297">
        <v>61511</v>
      </c>
      <c r="F1055" s="284"/>
    </row>
    <row r="1056" spans="5:6" hidden="1" x14ac:dyDescent="0.25">
      <c r="E1056" s="297">
        <v>61542</v>
      </c>
      <c r="F1056" s="284"/>
    </row>
    <row r="1057" spans="5:6" hidden="1" x14ac:dyDescent="0.25">
      <c r="E1057" s="297">
        <v>61572</v>
      </c>
      <c r="F1057" s="284"/>
    </row>
    <row r="1058" spans="5:6" hidden="1" x14ac:dyDescent="0.25">
      <c r="E1058" s="297">
        <v>61603</v>
      </c>
      <c r="F1058" s="284"/>
    </row>
    <row r="1059" spans="5:6" hidden="1" x14ac:dyDescent="0.25">
      <c r="E1059" s="297">
        <v>61634</v>
      </c>
      <c r="F1059" s="284"/>
    </row>
    <row r="1060" spans="5:6" hidden="1" x14ac:dyDescent="0.25">
      <c r="E1060" s="297">
        <v>61664</v>
      </c>
      <c r="F1060" s="284"/>
    </row>
    <row r="1061" spans="5:6" hidden="1" x14ac:dyDescent="0.25">
      <c r="E1061" s="297">
        <v>61695</v>
      </c>
      <c r="F1061" s="284"/>
    </row>
    <row r="1062" spans="5:6" hidden="1" x14ac:dyDescent="0.25">
      <c r="E1062" s="297">
        <v>61725</v>
      </c>
      <c r="F1062" s="284"/>
    </row>
    <row r="1063" spans="5:6" hidden="1" x14ac:dyDescent="0.25">
      <c r="E1063" s="297">
        <v>61756</v>
      </c>
      <c r="F1063" s="284"/>
    </row>
    <row r="1064" spans="5:6" hidden="1" x14ac:dyDescent="0.25">
      <c r="E1064" s="297">
        <v>61787</v>
      </c>
      <c r="F1064" s="284"/>
    </row>
    <row r="1065" spans="5:6" hidden="1" x14ac:dyDescent="0.25">
      <c r="E1065" s="297">
        <v>61815</v>
      </c>
      <c r="F1065" s="284"/>
    </row>
    <row r="1066" spans="5:6" hidden="1" x14ac:dyDescent="0.25">
      <c r="E1066" s="297">
        <v>61846</v>
      </c>
      <c r="F1066" s="284"/>
    </row>
    <row r="1067" spans="5:6" hidden="1" x14ac:dyDescent="0.25">
      <c r="E1067" s="297">
        <v>61876</v>
      </c>
      <c r="F1067" s="284"/>
    </row>
    <row r="1068" spans="5:6" hidden="1" x14ac:dyDescent="0.25">
      <c r="E1068" s="297">
        <v>61907</v>
      </c>
      <c r="F1068" s="284"/>
    </row>
    <row r="1069" spans="5:6" hidden="1" x14ac:dyDescent="0.25">
      <c r="E1069" s="297">
        <v>61937</v>
      </c>
      <c r="F1069" s="284"/>
    </row>
    <row r="1070" spans="5:6" hidden="1" x14ac:dyDescent="0.25">
      <c r="E1070" s="297">
        <v>61968</v>
      </c>
      <c r="F1070" s="284"/>
    </row>
    <row r="1071" spans="5:6" hidden="1" x14ac:dyDescent="0.25">
      <c r="E1071" s="297">
        <v>61999</v>
      </c>
      <c r="F1071" s="284"/>
    </row>
    <row r="1072" spans="5:6" hidden="1" x14ac:dyDescent="0.25">
      <c r="E1072" s="297">
        <v>62029</v>
      </c>
      <c r="F1072" s="284"/>
    </row>
    <row r="1073" spans="5:6" hidden="1" x14ac:dyDescent="0.25">
      <c r="E1073" s="297">
        <v>62060</v>
      </c>
      <c r="F1073" s="284"/>
    </row>
    <row r="1074" spans="5:6" hidden="1" x14ac:dyDescent="0.25">
      <c r="E1074" s="297">
        <v>62090</v>
      </c>
      <c r="F1074" s="284"/>
    </row>
    <row r="1075" spans="5:6" hidden="1" x14ac:dyDescent="0.25">
      <c r="E1075" s="297">
        <v>62121</v>
      </c>
      <c r="F1075" s="284"/>
    </row>
    <row r="1076" spans="5:6" hidden="1" x14ac:dyDescent="0.25">
      <c r="E1076" s="297">
        <v>62152</v>
      </c>
      <c r="F1076" s="284"/>
    </row>
    <row r="1077" spans="5:6" hidden="1" x14ac:dyDescent="0.25">
      <c r="E1077" s="297">
        <v>62180</v>
      </c>
      <c r="F1077" s="284"/>
    </row>
    <row r="1078" spans="5:6" hidden="1" x14ac:dyDescent="0.25">
      <c r="E1078" s="297">
        <v>62211</v>
      </c>
      <c r="F1078" s="284"/>
    </row>
    <row r="1079" spans="5:6" hidden="1" x14ac:dyDescent="0.25">
      <c r="E1079" s="297">
        <v>62241</v>
      </c>
      <c r="F1079" s="284"/>
    </row>
    <row r="1080" spans="5:6" hidden="1" x14ac:dyDescent="0.25">
      <c r="E1080" s="297">
        <v>62272</v>
      </c>
      <c r="F1080" s="284"/>
    </row>
    <row r="1081" spans="5:6" hidden="1" x14ac:dyDescent="0.25">
      <c r="E1081" s="297">
        <v>62302</v>
      </c>
      <c r="F1081" s="284"/>
    </row>
    <row r="1082" spans="5:6" hidden="1" x14ac:dyDescent="0.25">
      <c r="E1082" s="297">
        <v>62333</v>
      </c>
      <c r="F1082" s="284"/>
    </row>
    <row r="1083" spans="5:6" hidden="1" x14ac:dyDescent="0.25">
      <c r="E1083" s="297">
        <v>62364</v>
      </c>
      <c r="F1083" s="284"/>
    </row>
    <row r="1084" spans="5:6" hidden="1" x14ac:dyDescent="0.25">
      <c r="E1084" s="297">
        <v>62394</v>
      </c>
      <c r="F1084" s="284"/>
    </row>
    <row r="1085" spans="5:6" hidden="1" x14ac:dyDescent="0.25">
      <c r="E1085" s="297">
        <v>62425</v>
      </c>
      <c r="F1085" s="284"/>
    </row>
    <row r="1086" spans="5:6" hidden="1" x14ac:dyDescent="0.25">
      <c r="E1086" s="297">
        <v>62455</v>
      </c>
      <c r="F1086" s="284"/>
    </row>
  </sheetData>
  <sheetProtection algorithmName="SHA-512" hashValue="IZyYTQ8FNrdFo19VMVcIaZB4szKGllVpfMaWTzREn99dlKgx4RKIOML45c/PeyOy+Yj0TNon0HKhudd/GiHrnw==" saltValue="ZFeuvtddlLsWwel+ko5+Mw==" spinCount="100000" sheet="1" formatCells="0" formatColumns="0" insertHyperlinks="0" sort="0" autoFilter="0" pivotTables="0"/>
  <autoFilter ref="I7:J7" xr:uid="{00000000-0009-0000-0000-000005000000}"/>
  <mergeCells count="13">
    <mergeCell ref="C5:D6"/>
    <mergeCell ref="B4:D4"/>
    <mergeCell ref="F6:G6"/>
    <mergeCell ref="H5:J6"/>
    <mergeCell ref="K5:K7"/>
    <mergeCell ref="M5:M7"/>
    <mergeCell ref="N5:P6"/>
    <mergeCell ref="W5:W6"/>
    <mergeCell ref="U6:V6"/>
    <mergeCell ref="Q6:R6"/>
    <mergeCell ref="Q5:R5"/>
    <mergeCell ref="U5:V5"/>
    <mergeCell ref="S5:T6"/>
  </mergeCells>
  <dataValidations count="3">
    <dataValidation type="list" showInputMessage="1" showErrorMessage="1" errorTitle="KESALAHAN INPUT DATA" error="Silahkan pilih Tanggal Perolehan dari daftar yang telah disediakan." sqref="G8:G107" xr:uid="{00000000-0002-0000-0500-000000000000}">
      <formula1>NB</formula1>
    </dataValidation>
    <dataValidation type="list" showInputMessage="1" showErrorMessage="1" errorTitle="KESALAHAN INPUT DATA" error="Tanggal yang Anda masukkan salah, silahkan pilih dari daftar." sqref="F8:F107" xr:uid="{00000000-0002-0000-0500-000001000000}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 xr:uid="{00000000-0002-0000-0500-000002000000}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N111"/>
  <sheetViews>
    <sheetView showGridLines="0" workbookViewId="0">
      <pane ySplit="6" topLeftCell="A7" activePane="bottomLeft" state="frozen"/>
      <selection pane="bottomLeft" activeCell="B5" sqref="B5:C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4" width="7.85546875" style="283" customWidth="1"/>
    <col min="5" max="6" width="15.7109375" customWidth="1"/>
    <col min="7" max="7" width="17.140625" customWidth="1"/>
    <col min="8" max="8" width="42.85546875" customWidth="1"/>
    <col min="9" max="14" width="0" hidden="1" customWidth="1"/>
    <col min="15" max="16384" width="9.140625" hidden="1"/>
  </cols>
  <sheetData>
    <row r="1" spans="1:8" ht="3.75" customHeight="1" x14ac:dyDescent="0.25">
      <c r="A1" s="61"/>
      <c r="B1" s="61"/>
      <c r="C1" s="61"/>
      <c r="D1" s="286"/>
      <c r="E1" s="61"/>
      <c r="F1" s="61"/>
      <c r="G1" s="61"/>
      <c r="H1" s="61"/>
    </row>
    <row r="2" spans="1:8" ht="22.5" customHeight="1" x14ac:dyDescent="0.4">
      <c r="A2" s="61"/>
      <c r="B2" s="538" t="str">
        <f>PR</f>
        <v>NAMA PERUSAHAAN ANDA</v>
      </c>
      <c r="C2" s="539"/>
      <c r="D2" s="539"/>
      <c r="E2" s="539"/>
      <c r="F2" s="539"/>
      <c r="G2" s="61"/>
      <c r="H2" s="61"/>
    </row>
    <row r="3" spans="1:8" ht="18.75" customHeight="1" x14ac:dyDescent="0.35">
      <c r="A3" s="61"/>
      <c r="B3" s="540" t="s">
        <v>153</v>
      </c>
      <c r="C3" s="540"/>
      <c r="D3" s="540"/>
      <c r="E3" s="540"/>
      <c r="F3" s="540"/>
      <c r="G3" s="61"/>
      <c r="H3" s="61"/>
    </row>
    <row r="4" spans="1:8" ht="18.75" customHeight="1" x14ac:dyDescent="0.25">
      <c r="A4" s="61"/>
      <c r="B4" s="541" t="str">
        <f>TG_2&amp;" "&amp;BL_2&amp;" "&amp;TH_2</f>
        <v>31 Desember 2022</v>
      </c>
      <c r="C4" s="541"/>
      <c r="D4" s="541"/>
      <c r="E4" s="541"/>
      <c r="F4" s="541"/>
      <c r="G4" s="61"/>
      <c r="H4" s="61"/>
    </row>
    <row r="5" spans="1:8" ht="18.75" customHeight="1" x14ac:dyDescent="0.25">
      <c r="A5" s="61"/>
      <c r="B5" s="542" t="s">
        <v>17</v>
      </c>
      <c r="C5" s="543"/>
      <c r="D5" s="209" t="s">
        <v>43</v>
      </c>
      <c r="E5" s="544" t="str">
        <f ca="1">IF((SUM(E7:E106)=SUM(F7:F106)),"JUMLAH",("JUMLAH SELISIH "&amp;(SUM(E7:E106)-SUM(F7:F106))))</f>
        <v>JUMLAH</v>
      </c>
      <c r="F5" s="505"/>
      <c r="G5" s="61"/>
      <c r="H5" s="61"/>
    </row>
    <row r="6" spans="1:8" ht="18.75" customHeight="1" x14ac:dyDescent="0.25">
      <c r="A6" s="61"/>
      <c r="B6" s="232" t="s">
        <v>7</v>
      </c>
      <c r="C6" s="229" t="s">
        <v>0</v>
      </c>
      <c r="D6" s="225" t="s">
        <v>20</v>
      </c>
      <c r="E6" s="27" t="s">
        <v>2</v>
      </c>
      <c r="F6" s="66" t="s">
        <v>3</v>
      </c>
      <c r="G6" s="61"/>
      <c r="H6" s="61"/>
    </row>
    <row r="7" spans="1:8" ht="18.75" customHeight="1" x14ac:dyDescent="0.25">
      <c r="A7" s="61"/>
      <c r="B7" s="6"/>
      <c r="C7" s="73" t="str">
        <f t="shared" ref="C7:C19" si="0">IF(B7&lt;&gt;"",VLOOKUP(B7,DA,2,FALSE),"")</f>
        <v/>
      </c>
      <c r="D7" s="74" t="str">
        <f t="shared" ref="D7:D19" si="1">IF(B7="","",VLOOKUP(B7,DA,3,FALSE))</f>
        <v/>
      </c>
      <c r="E7" s="75" t="str">
        <f>IF(D7="D",SUMIF('Peny. Aktiva'!C:C,B7,'Peny. Aktiva'!T:T),"")</f>
        <v/>
      </c>
      <c r="F7" s="75" t="str">
        <f>IF(D7="K",SUMIF('Peny. Aktiva'!D:D,B7,'Peny. Aktiva'!T:T),"")</f>
        <v/>
      </c>
      <c r="G7" s="61"/>
      <c r="H7" s="61"/>
    </row>
    <row r="8" spans="1:8" ht="18.75" customHeight="1" x14ac:dyDescent="0.25">
      <c r="A8" s="61"/>
      <c r="B8" s="6">
        <v>750</v>
      </c>
      <c r="C8" s="73" t="str">
        <f t="shared" si="0"/>
        <v>Biaya Penyusutan Aktiva Tetap</v>
      </c>
      <c r="D8" s="74" t="str">
        <f t="shared" si="1"/>
        <v>D</v>
      </c>
      <c r="E8" s="75">
        <f ca="1">IF(D8="D",SUMIF('Peny. Aktiva'!C:C,B8,'Peny. Aktiva'!T:T),"")</f>
        <v>4336118.055555556</v>
      </c>
      <c r="F8" s="75" t="str">
        <f>IF(D8="K",SUMIF('Peny. Aktiva'!D:D,B8,'Peny. Aktiva'!T:T),"")</f>
        <v/>
      </c>
      <c r="G8" s="61"/>
      <c r="H8" s="61"/>
    </row>
    <row r="9" spans="1:8" ht="18.75" customHeight="1" x14ac:dyDescent="0.25">
      <c r="A9" s="61"/>
      <c r="B9" s="6">
        <v>171</v>
      </c>
      <c r="C9" s="73" t="str">
        <f t="shared" si="0"/>
        <v>Akumulasi Penyusutan Kendaraan</v>
      </c>
      <c r="D9" s="74" t="str">
        <f t="shared" si="1"/>
        <v>K</v>
      </c>
      <c r="E9" s="75" t="str">
        <f>IF(D9="D",SUMIF('Peny. Aktiva'!C:C,B9,'Peny. Aktiva'!T:T),"")</f>
        <v/>
      </c>
      <c r="F9" s="75">
        <f ca="1">IF(D9="K",SUMIF('Peny. Aktiva'!D:D,B9,'Peny. Aktiva'!T:T),"")</f>
        <v>2537500</v>
      </c>
      <c r="G9" s="61"/>
      <c r="H9" s="61"/>
    </row>
    <row r="10" spans="1:8" ht="18.75" customHeight="1" x14ac:dyDescent="0.25">
      <c r="A10" s="61"/>
      <c r="B10" s="6">
        <v>172</v>
      </c>
      <c r="C10" s="73" t="str">
        <f t="shared" si="0"/>
        <v>Akumulasi Penyusutan Peralatan Kantor</v>
      </c>
      <c r="D10" s="74" t="str">
        <f t="shared" si="1"/>
        <v>K</v>
      </c>
      <c r="E10" s="75" t="str">
        <f>IF(D10="D",SUMIF('Peny. Aktiva'!C:C,B10,'Peny. Aktiva'!T:T),"")</f>
        <v/>
      </c>
      <c r="F10" s="75">
        <f ca="1">IF(D10="K",SUMIF('Peny. Aktiva'!D:D,B10,'Peny. Aktiva'!T:T),"")</f>
        <v>1008340.2777777798</v>
      </c>
      <c r="G10" s="61"/>
      <c r="H10" s="61"/>
    </row>
    <row r="11" spans="1:8" ht="18.75" customHeight="1" x14ac:dyDescent="0.25">
      <c r="A11" s="61"/>
      <c r="B11" s="6">
        <v>173</v>
      </c>
      <c r="C11" s="73" t="str">
        <f t="shared" si="0"/>
        <v>Akumulasi Penyusutan Peralatan Perkakas</v>
      </c>
      <c r="D11" s="74" t="str">
        <f t="shared" si="1"/>
        <v>K</v>
      </c>
      <c r="E11" s="75" t="str">
        <f>IF(D11="D",SUMIF('Peny. Aktiva'!C:C,B11,'Peny. Aktiva'!T:T),"")</f>
        <v/>
      </c>
      <c r="F11" s="75">
        <f ca="1">IF(D11="K",SUMIF('Peny. Aktiva'!D:D,B11,'Peny. Aktiva'!T:T),"")</f>
        <v>790277.77777777612</v>
      </c>
      <c r="G11" s="61"/>
      <c r="H11" s="61"/>
    </row>
    <row r="12" spans="1:8" ht="18.75" customHeight="1" x14ac:dyDescent="0.25">
      <c r="A12" s="61"/>
      <c r="B12" s="6"/>
      <c r="C12" s="73" t="str">
        <f t="shared" si="0"/>
        <v/>
      </c>
      <c r="D12" s="74" t="str">
        <f t="shared" si="1"/>
        <v/>
      </c>
      <c r="E12" s="75" t="str">
        <f>IF(D12="D",SUMIF('Peny. Aktiva'!C:C,B12,'Peny. Aktiva'!T:T),"")</f>
        <v/>
      </c>
      <c r="F12" s="75" t="str">
        <f>IF(D12="K",SUMIF('Peny. Aktiva'!D:D,B12,'Peny. Aktiva'!T:T),"")</f>
        <v/>
      </c>
      <c r="G12" s="61"/>
      <c r="H12" s="61"/>
    </row>
    <row r="13" spans="1:8" ht="18.75" customHeight="1" x14ac:dyDescent="0.25">
      <c r="A13" s="61"/>
      <c r="B13" s="6"/>
      <c r="C13" s="73" t="str">
        <f t="shared" si="0"/>
        <v/>
      </c>
      <c r="D13" s="74" t="str">
        <f t="shared" si="1"/>
        <v/>
      </c>
      <c r="E13" s="75" t="str">
        <f>IF(D13="D",SUMIF('Peny. Aktiva'!C:C,B13,'Peny. Aktiva'!T:T),"")</f>
        <v/>
      </c>
      <c r="F13" s="75" t="str">
        <f>IF(D13="K",SUMIF('Peny. Aktiva'!D:D,B13,'Peny. Aktiva'!T:T),"")</f>
        <v/>
      </c>
      <c r="G13" s="61"/>
      <c r="H13" s="61"/>
    </row>
    <row r="14" spans="1:8" ht="18.75" customHeight="1" x14ac:dyDescent="0.25">
      <c r="A14" s="61"/>
      <c r="B14" s="6"/>
      <c r="C14" s="73" t="str">
        <f t="shared" si="0"/>
        <v/>
      </c>
      <c r="D14" s="74" t="str">
        <f t="shared" si="1"/>
        <v/>
      </c>
      <c r="E14" s="75" t="str">
        <f>IF(D14="D",SUMIF('Peny. Aktiva'!C:C,B14,'Peny. Aktiva'!T:T),"")</f>
        <v/>
      </c>
      <c r="F14" s="75" t="str">
        <f>IF(D14="K",SUMIF('Peny. Aktiva'!D:D,B14,'Peny. Aktiva'!T:T),"")</f>
        <v/>
      </c>
      <c r="G14" s="61"/>
      <c r="H14" s="61"/>
    </row>
    <row r="15" spans="1:8" ht="18.75" customHeight="1" x14ac:dyDescent="0.25">
      <c r="A15" s="61"/>
      <c r="B15" s="6"/>
      <c r="C15" s="73" t="str">
        <f t="shared" si="0"/>
        <v/>
      </c>
      <c r="D15" s="74" t="str">
        <f t="shared" si="1"/>
        <v/>
      </c>
      <c r="E15" s="75" t="str">
        <f>IF(D15="D",SUMIF('Peny. Aktiva'!C:C,B15,'Peny. Aktiva'!T:T),"")</f>
        <v/>
      </c>
      <c r="F15" s="75" t="str">
        <f>IF(D15="K",SUMIF('Peny. Aktiva'!D:D,B15,'Peny. Aktiva'!T:T),"")</f>
        <v/>
      </c>
      <c r="G15" s="61"/>
      <c r="H15" s="61"/>
    </row>
    <row r="16" spans="1:8" ht="18.75" customHeight="1" x14ac:dyDescent="0.25">
      <c r="A16" s="61"/>
      <c r="B16" s="6"/>
      <c r="C16" s="73" t="str">
        <f t="shared" si="0"/>
        <v/>
      </c>
      <c r="D16" s="74" t="str">
        <f t="shared" si="1"/>
        <v/>
      </c>
      <c r="E16" s="75" t="str">
        <f>IF(D16="D",SUMIF('Peny. Aktiva'!C:C,B16,'Peny. Aktiva'!T:T),"")</f>
        <v/>
      </c>
      <c r="F16" s="75" t="str">
        <f>IF(D16="K",SUMIF('Peny. Aktiva'!D:D,B16,'Peny. Aktiva'!T:T),"")</f>
        <v/>
      </c>
      <c r="G16" s="61"/>
      <c r="H16" s="61"/>
    </row>
    <row r="17" spans="1:8" ht="18.75" customHeight="1" x14ac:dyDescent="0.25">
      <c r="A17" s="61"/>
      <c r="B17" s="6"/>
      <c r="C17" s="73" t="str">
        <f t="shared" si="0"/>
        <v/>
      </c>
      <c r="D17" s="74" t="str">
        <f t="shared" si="1"/>
        <v/>
      </c>
      <c r="E17" s="75" t="str">
        <f>IF(D17="D",SUMIF('Peny. Aktiva'!C:C,B17,'Peny. Aktiva'!T:T),"")</f>
        <v/>
      </c>
      <c r="F17" s="75" t="str">
        <f>IF(D17="K",SUMIF('Peny. Aktiva'!D:D,B17,'Peny. Aktiva'!T:T),"")</f>
        <v/>
      </c>
      <c r="G17" s="61"/>
      <c r="H17" s="61"/>
    </row>
    <row r="18" spans="1:8" ht="18.75" customHeight="1" x14ac:dyDescent="0.25">
      <c r="A18" s="61"/>
      <c r="B18" s="6"/>
      <c r="C18" s="73" t="str">
        <f t="shared" si="0"/>
        <v/>
      </c>
      <c r="D18" s="74" t="str">
        <f t="shared" si="1"/>
        <v/>
      </c>
      <c r="E18" s="75" t="str">
        <f>IF(D18="D",SUMIF('Peny. Aktiva'!C:C,B18,'Peny. Aktiva'!T:T),"")</f>
        <v/>
      </c>
      <c r="F18" s="75" t="str">
        <f>IF(D18="K",SUMIF('Peny. Aktiva'!D:D,B18,'Peny. Aktiva'!T:T),"")</f>
        <v/>
      </c>
      <c r="G18" s="61"/>
      <c r="H18" s="61"/>
    </row>
    <row r="19" spans="1:8" ht="18.75" customHeight="1" x14ac:dyDescent="0.25">
      <c r="A19" s="61"/>
      <c r="B19" s="6"/>
      <c r="C19" s="73" t="str">
        <f t="shared" si="0"/>
        <v/>
      </c>
      <c r="D19" s="74" t="str">
        <f t="shared" si="1"/>
        <v/>
      </c>
      <c r="E19" s="75" t="str">
        <f>IF(D19="D",SUMIF('Peny. Aktiva'!C:C,B19,'Peny. Aktiva'!T:T),"")</f>
        <v/>
      </c>
      <c r="F19" s="75" t="str">
        <f>IF(D19="K",SUMIF('Peny. Aktiva'!D:D,B19,'Peny. Aktiva'!T:T),"")</f>
        <v/>
      </c>
      <c r="G19" s="61"/>
      <c r="H19" s="61"/>
    </row>
    <row r="20" spans="1:8" ht="18.75" customHeight="1" x14ac:dyDescent="0.25">
      <c r="A20" s="61"/>
      <c r="B20" s="6"/>
      <c r="C20" s="73" t="str">
        <f t="shared" ref="C20:C21" si="2">IF(B20&lt;&gt;"",VLOOKUP(B20,DA,2,FALSE),"")</f>
        <v/>
      </c>
      <c r="D20" s="74" t="str">
        <f t="shared" ref="D20:D21" si="3">IF(B20="","",VLOOKUP(B20,DA,3,FALSE))</f>
        <v/>
      </c>
      <c r="E20" s="75" t="str">
        <f>IF(D20="D",SUMIF('Peny. Aktiva'!C:C,B20,'Peny. Aktiva'!T:T),"")</f>
        <v/>
      </c>
      <c r="F20" s="75" t="str">
        <f>IF(D20="K",SUMIF('Peny. Aktiva'!D:D,B20,'Peny. Aktiva'!T:T),"")</f>
        <v/>
      </c>
      <c r="G20" s="61"/>
      <c r="H20" s="61"/>
    </row>
    <row r="21" spans="1:8" ht="18.75" customHeight="1" x14ac:dyDescent="0.25">
      <c r="A21" s="61"/>
      <c r="B21" s="6"/>
      <c r="C21" s="73" t="str">
        <f t="shared" si="2"/>
        <v/>
      </c>
      <c r="D21" s="74" t="str">
        <f t="shared" si="3"/>
        <v/>
      </c>
      <c r="E21" s="75" t="str">
        <f>IF(D21="D",SUMIF('Peny. Aktiva'!C:C,B21,'Peny. Aktiva'!T:T),"")</f>
        <v/>
      </c>
      <c r="F21" s="75" t="str">
        <f>IF(D21="K",SUMIF('Peny. Aktiva'!D:D,B21,'Peny. Aktiva'!T:T),"")</f>
        <v/>
      </c>
      <c r="G21" s="61"/>
      <c r="H21" s="61"/>
    </row>
    <row r="22" spans="1:8" ht="18.75" customHeight="1" x14ac:dyDescent="0.25">
      <c r="A22" s="61"/>
      <c r="B22" s="6"/>
      <c r="C22" s="73" t="str">
        <f t="shared" ref="C22:C85" si="4">IF(B22&lt;&gt;"",VLOOKUP(B22,DA,2,FALSE),"")</f>
        <v/>
      </c>
      <c r="D22" s="74" t="str">
        <f t="shared" ref="D22:D85" si="5">IF(B22="","",VLOOKUP(B22,DA,3,FALSE))</f>
        <v/>
      </c>
      <c r="E22" s="75" t="str">
        <f>IF(D22="D",SUMIF('Peny. Aktiva'!C:C,B22,'Peny. Aktiva'!T:T),"")</f>
        <v/>
      </c>
      <c r="F22" s="75" t="str">
        <f>IF(D22="K",SUMIF('Peny. Aktiva'!D:D,B22,'Peny. Aktiva'!T:T),"")</f>
        <v/>
      </c>
      <c r="G22" s="61"/>
      <c r="H22" s="61"/>
    </row>
    <row r="23" spans="1:8" ht="18.75" customHeight="1" x14ac:dyDescent="0.25">
      <c r="A23" s="61"/>
      <c r="B23" s="6"/>
      <c r="C23" s="73" t="str">
        <f t="shared" si="4"/>
        <v/>
      </c>
      <c r="D23" s="74" t="str">
        <f t="shared" si="5"/>
        <v/>
      </c>
      <c r="E23" s="75" t="str">
        <f>IF(D23="D",SUMIF('Peny. Aktiva'!C:C,B23,'Peny. Aktiva'!T:T),"")</f>
        <v/>
      </c>
      <c r="F23" s="75" t="str">
        <f>IF(D23="K",SUMIF('Peny. Aktiva'!D:D,B23,'Peny. Aktiva'!T:T),"")</f>
        <v/>
      </c>
      <c r="G23" s="61"/>
      <c r="H23" s="61"/>
    </row>
    <row r="24" spans="1:8" ht="18.75" customHeight="1" x14ac:dyDescent="0.25">
      <c r="A24" s="61"/>
      <c r="B24" s="6"/>
      <c r="C24" s="73" t="str">
        <f t="shared" si="4"/>
        <v/>
      </c>
      <c r="D24" s="74" t="str">
        <f t="shared" si="5"/>
        <v/>
      </c>
      <c r="E24" s="75" t="str">
        <f>IF(D24="D",SUMIF('Peny. Aktiva'!C:C,B24,'Peny. Aktiva'!T:T),"")</f>
        <v/>
      </c>
      <c r="F24" s="75" t="str">
        <f>IF(D24="K",SUMIF('Peny. Aktiva'!D:D,B24,'Peny. Aktiva'!T:T),"")</f>
        <v/>
      </c>
      <c r="G24" s="61"/>
      <c r="H24" s="61"/>
    </row>
    <row r="25" spans="1:8" ht="18.75" customHeight="1" x14ac:dyDescent="0.25">
      <c r="A25" s="61"/>
      <c r="B25" s="6"/>
      <c r="C25" s="73" t="str">
        <f t="shared" si="4"/>
        <v/>
      </c>
      <c r="D25" s="74" t="str">
        <f t="shared" si="5"/>
        <v/>
      </c>
      <c r="E25" s="75" t="str">
        <f>IF(D25="D",SUMIF('Peny. Aktiva'!C:C,B25,'Peny. Aktiva'!T:T),"")</f>
        <v/>
      </c>
      <c r="F25" s="75" t="str">
        <f>IF(D25="K",SUMIF('Peny. Aktiva'!D:D,B25,'Peny. Aktiva'!T:T),"")</f>
        <v/>
      </c>
      <c r="G25" s="61"/>
      <c r="H25" s="61"/>
    </row>
    <row r="26" spans="1:8" ht="18.75" customHeight="1" x14ac:dyDescent="0.25">
      <c r="A26" s="61"/>
      <c r="B26" s="6"/>
      <c r="C26" s="73" t="str">
        <f t="shared" si="4"/>
        <v/>
      </c>
      <c r="D26" s="74" t="str">
        <f t="shared" si="5"/>
        <v/>
      </c>
      <c r="E26" s="75" t="str">
        <f>IF(D26="D",SUMIF('Peny. Aktiva'!C:C,B26,'Peny. Aktiva'!T:T),"")</f>
        <v/>
      </c>
      <c r="F26" s="75" t="str">
        <f>IF(D26="K",SUMIF('Peny. Aktiva'!D:D,B26,'Peny. Aktiva'!T:T),"")</f>
        <v/>
      </c>
      <c r="G26" s="61"/>
      <c r="H26" s="61"/>
    </row>
    <row r="27" spans="1:8" ht="18.75" customHeight="1" x14ac:dyDescent="0.25">
      <c r="A27" s="61"/>
      <c r="B27" s="6"/>
      <c r="C27" s="73" t="str">
        <f t="shared" si="4"/>
        <v/>
      </c>
      <c r="D27" s="74" t="str">
        <f t="shared" si="5"/>
        <v/>
      </c>
      <c r="E27" s="75" t="str">
        <f>IF(D27="D",SUMIF('Peny. Aktiva'!C:C,B27,'Peny. Aktiva'!T:T),"")</f>
        <v/>
      </c>
      <c r="F27" s="75" t="str">
        <f>IF(D27="K",SUMIF('Peny. Aktiva'!D:D,B27,'Peny. Aktiva'!T:T),"")</f>
        <v/>
      </c>
      <c r="G27" s="61"/>
      <c r="H27" s="61"/>
    </row>
    <row r="28" spans="1:8" ht="18.75" customHeight="1" x14ac:dyDescent="0.25">
      <c r="A28" s="61"/>
      <c r="B28" s="6"/>
      <c r="C28" s="73" t="str">
        <f t="shared" si="4"/>
        <v/>
      </c>
      <c r="D28" s="74" t="str">
        <f t="shared" si="5"/>
        <v/>
      </c>
      <c r="E28" s="75" t="str">
        <f>IF(D28="D",SUMIF('Peny. Aktiva'!C:C,B28,'Peny. Aktiva'!T:T),"")</f>
        <v/>
      </c>
      <c r="F28" s="75" t="str">
        <f>IF(D28="K",SUMIF('Peny. Aktiva'!D:D,B28,'Peny. Aktiva'!T:T),"")</f>
        <v/>
      </c>
      <c r="G28" s="61"/>
      <c r="H28" s="61"/>
    </row>
    <row r="29" spans="1:8" ht="18.75" customHeight="1" x14ac:dyDescent="0.25">
      <c r="A29" s="61"/>
      <c r="B29" s="6"/>
      <c r="C29" s="73" t="str">
        <f t="shared" si="4"/>
        <v/>
      </c>
      <c r="D29" s="74" t="str">
        <f t="shared" si="5"/>
        <v/>
      </c>
      <c r="E29" s="75" t="str">
        <f>IF(D29="D",SUMIF('Peny. Aktiva'!C:C,B29,'Peny. Aktiva'!T:T),"")</f>
        <v/>
      </c>
      <c r="F29" s="75" t="str">
        <f>IF(D29="K",SUMIF('Peny. Aktiva'!D:D,B29,'Peny. Aktiva'!T:T),"")</f>
        <v/>
      </c>
      <c r="G29" s="61"/>
      <c r="H29" s="61"/>
    </row>
    <row r="30" spans="1:8" ht="18.75" customHeight="1" x14ac:dyDescent="0.25">
      <c r="A30" s="61"/>
      <c r="B30" s="6"/>
      <c r="C30" s="73" t="str">
        <f t="shared" si="4"/>
        <v/>
      </c>
      <c r="D30" s="74" t="str">
        <f t="shared" si="5"/>
        <v/>
      </c>
      <c r="E30" s="75" t="str">
        <f>IF(D30="D",SUMIF('Peny. Aktiva'!C:C,B30,'Peny. Aktiva'!T:T),"")</f>
        <v/>
      </c>
      <c r="F30" s="75" t="str">
        <f>IF(D30="K",SUMIF('Peny. Aktiva'!D:D,B30,'Peny. Aktiva'!T:T),"")</f>
        <v/>
      </c>
      <c r="G30" s="61"/>
      <c r="H30" s="61"/>
    </row>
    <row r="31" spans="1:8" ht="18.75" customHeight="1" x14ac:dyDescent="0.25">
      <c r="A31" s="61"/>
      <c r="B31" s="6"/>
      <c r="C31" s="73" t="str">
        <f t="shared" si="4"/>
        <v/>
      </c>
      <c r="D31" s="74" t="str">
        <f t="shared" si="5"/>
        <v/>
      </c>
      <c r="E31" s="75" t="str">
        <f>IF(D31="D",SUMIF('Peny. Aktiva'!C:C,B31,'Peny. Aktiva'!T:T),"")</f>
        <v/>
      </c>
      <c r="F31" s="75" t="str">
        <f>IF(D31="K",SUMIF('Peny. Aktiva'!D:D,B31,'Peny. Aktiva'!T:T),"")</f>
        <v/>
      </c>
      <c r="G31" s="61"/>
      <c r="H31" s="61"/>
    </row>
    <row r="32" spans="1:8" ht="18.75" customHeight="1" x14ac:dyDescent="0.25">
      <c r="A32" s="61"/>
      <c r="B32" s="6"/>
      <c r="C32" s="73" t="str">
        <f t="shared" si="4"/>
        <v/>
      </c>
      <c r="D32" s="74" t="str">
        <f t="shared" si="5"/>
        <v/>
      </c>
      <c r="E32" s="75" t="str">
        <f>IF(D32="D",SUMIF('Peny. Aktiva'!C:C,B32,'Peny. Aktiva'!T:T),"")</f>
        <v/>
      </c>
      <c r="F32" s="75" t="str">
        <f>IF(D32="K",SUMIF('Peny. Aktiva'!D:D,B32,'Peny. Aktiva'!T:T),"")</f>
        <v/>
      </c>
      <c r="G32" s="61"/>
      <c r="H32" s="61"/>
    </row>
    <row r="33" spans="1:8" ht="18.75" customHeight="1" x14ac:dyDescent="0.25">
      <c r="A33" s="61"/>
      <c r="B33" s="6"/>
      <c r="C33" s="73" t="str">
        <f t="shared" si="4"/>
        <v/>
      </c>
      <c r="D33" s="74" t="str">
        <f t="shared" si="5"/>
        <v/>
      </c>
      <c r="E33" s="75" t="str">
        <f>IF(D33="D",SUMIF('Peny. Aktiva'!C:C,B33,'Peny. Aktiva'!T:T),"")</f>
        <v/>
      </c>
      <c r="F33" s="75" t="str">
        <f>IF(D33="K",SUMIF('Peny. Aktiva'!D:D,B33,'Peny. Aktiva'!T:T),"")</f>
        <v/>
      </c>
      <c r="G33" s="61"/>
      <c r="H33" s="61"/>
    </row>
    <row r="34" spans="1:8" ht="18.75" customHeight="1" x14ac:dyDescent="0.25">
      <c r="A34" s="61"/>
      <c r="B34" s="6"/>
      <c r="C34" s="73" t="str">
        <f t="shared" si="4"/>
        <v/>
      </c>
      <c r="D34" s="74" t="str">
        <f t="shared" si="5"/>
        <v/>
      </c>
      <c r="E34" s="75" t="str">
        <f>IF(D34="D",SUMIF('Peny. Aktiva'!C:C,B34,'Peny. Aktiva'!T:T),"")</f>
        <v/>
      </c>
      <c r="F34" s="75" t="str">
        <f>IF(D34="K",SUMIF('Peny. Aktiva'!D:D,B34,'Peny. Aktiva'!T:T),"")</f>
        <v/>
      </c>
      <c r="G34" s="61"/>
      <c r="H34" s="61"/>
    </row>
    <row r="35" spans="1:8" ht="18.75" customHeight="1" x14ac:dyDescent="0.25">
      <c r="A35" s="61"/>
      <c r="B35" s="6"/>
      <c r="C35" s="73" t="str">
        <f t="shared" si="4"/>
        <v/>
      </c>
      <c r="D35" s="74" t="str">
        <f t="shared" si="5"/>
        <v/>
      </c>
      <c r="E35" s="75" t="str">
        <f>IF(D35="D",SUMIF('Peny. Aktiva'!C:C,B35,'Peny. Aktiva'!T:T),"")</f>
        <v/>
      </c>
      <c r="F35" s="75" t="str">
        <f>IF(D35="K",SUMIF('Peny. Aktiva'!D:D,B35,'Peny. Aktiva'!T:T),"")</f>
        <v/>
      </c>
      <c r="G35" s="61"/>
      <c r="H35" s="61"/>
    </row>
    <row r="36" spans="1:8" ht="18.75" customHeight="1" x14ac:dyDescent="0.25">
      <c r="A36" s="61"/>
      <c r="B36" s="6"/>
      <c r="C36" s="73" t="str">
        <f t="shared" si="4"/>
        <v/>
      </c>
      <c r="D36" s="74" t="str">
        <f t="shared" si="5"/>
        <v/>
      </c>
      <c r="E36" s="75" t="str">
        <f>IF(D36="D",SUMIF('Peny. Aktiva'!C:C,B36,'Peny. Aktiva'!T:T),"")</f>
        <v/>
      </c>
      <c r="F36" s="75" t="str">
        <f>IF(D36="K",SUMIF('Peny. Aktiva'!D:D,B36,'Peny. Aktiva'!T:T),"")</f>
        <v/>
      </c>
      <c r="G36" s="61"/>
      <c r="H36" s="61"/>
    </row>
    <row r="37" spans="1:8" ht="18.75" customHeight="1" x14ac:dyDescent="0.25">
      <c r="A37" s="61"/>
      <c r="B37" s="6"/>
      <c r="C37" s="73" t="str">
        <f t="shared" si="4"/>
        <v/>
      </c>
      <c r="D37" s="74" t="str">
        <f t="shared" si="5"/>
        <v/>
      </c>
      <c r="E37" s="75" t="str">
        <f>IF(D37="D",SUMIF('Peny. Aktiva'!C:C,B37,'Peny. Aktiva'!T:T),"")</f>
        <v/>
      </c>
      <c r="F37" s="75" t="str">
        <f>IF(D37="K",SUMIF('Peny. Aktiva'!D:D,B37,'Peny. Aktiva'!T:T),"")</f>
        <v/>
      </c>
      <c r="G37" s="61"/>
      <c r="H37" s="61"/>
    </row>
    <row r="38" spans="1:8" ht="18.75" customHeight="1" x14ac:dyDescent="0.25">
      <c r="A38" s="61"/>
      <c r="B38" s="6"/>
      <c r="C38" s="73" t="str">
        <f t="shared" si="4"/>
        <v/>
      </c>
      <c r="D38" s="74" t="str">
        <f t="shared" si="5"/>
        <v/>
      </c>
      <c r="E38" s="75" t="str">
        <f>IF(D38="D",SUMIF('Peny. Aktiva'!C:C,B38,'Peny. Aktiva'!T:T),"")</f>
        <v/>
      </c>
      <c r="F38" s="75" t="str">
        <f>IF(D38="K",SUMIF('Peny. Aktiva'!D:D,B38,'Peny. Aktiva'!T:T),"")</f>
        <v/>
      </c>
      <c r="G38" s="61"/>
      <c r="H38" s="61"/>
    </row>
    <row r="39" spans="1:8" ht="18.75" customHeight="1" x14ac:dyDescent="0.25">
      <c r="A39" s="61"/>
      <c r="B39" s="6"/>
      <c r="C39" s="73" t="str">
        <f t="shared" si="4"/>
        <v/>
      </c>
      <c r="D39" s="74" t="str">
        <f t="shared" si="5"/>
        <v/>
      </c>
      <c r="E39" s="75" t="str">
        <f>IF(D39="D",SUMIF('Peny. Aktiva'!C:C,B39,'Peny. Aktiva'!T:T),"")</f>
        <v/>
      </c>
      <c r="F39" s="75" t="str">
        <f>IF(D39="K",SUMIF('Peny. Aktiva'!D:D,B39,'Peny. Aktiva'!T:T),"")</f>
        <v/>
      </c>
      <c r="G39" s="61"/>
      <c r="H39" s="61"/>
    </row>
    <row r="40" spans="1:8" ht="18.75" customHeight="1" x14ac:dyDescent="0.25">
      <c r="A40" s="61"/>
      <c r="B40" s="6"/>
      <c r="C40" s="73" t="str">
        <f t="shared" si="4"/>
        <v/>
      </c>
      <c r="D40" s="74" t="str">
        <f t="shared" si="5"/>
        <v/>
      </c>
      <c r="E40" s="75" t="str">
        <f>IF(D40="D",SUMIF('Peny. Aktiva'!C:C,B40,'Peny. Aktiva'!T:T),"")</f>
        <v/>
      </c>
      <c r="F40" s="75" t="str">
        <f>IF(D40="K",SUMIF('Peny. Aktiva'!D:D,B40,'Peny. Aktiva'!T:T),"")</f>
        <v/>
      </c>
      <c r="G40" s="61"/>
      <c r="H40" s="61"/>
    </row>
    <row r="41" spans="1:8" ht="18.75" customHeight="1" x14ac:dyDescent="0.25">
      <c r="A41" s="61"/>
      <c r="B41" s="6"/>
      <c r="C41" s="73" t="str">
        <f t="shared" si="4"/>
        <v/>
      </c>
      <c r="D41" s="74" t="str">
        <f t="shared" si="5"/>
        <v/>
      </c>
      <c r="E41" s="75" t="str">
        <f>IF(D41="D",SUMIF('Peny. Aktiva'!C:C,B41,'Peny. Aktiva'!T:T),"")</f>
        <v/>
      </c>
      <c r="F41" s="75" t="str">
        <f>IF(D41="K",SUMIF('Peny. Aktiva'!D:D,B41,'Peny. Aktiva'!T:T),"")</f>
        <v/>
      </c>
      <c r="G41" s="61"/>
      <c r="H41" s="61"/>
    </row>
    <row r="42" spans="1:8" ht="18.75" customHeight="1" x14ac:dyDescent="0.25">
      <c r="A42" s="61"/>
      <c r="B42" s="6"/>
      <c r="C42" s="73" t="str">
        <f t="shared" si="4"/>
        <v/>
      </c>
      <c r="D42" s="74" t="str">
        <f t="shared" si="5"/>
        <v/>
      </c>
      <c r="E42" s="75" t="str">
        <f>IF(D42="D",SUMIF('Peny. Aktiva'!C:C,B42,'Peny. Aktiva'!T:T),"")</f>
        <v/>
      </c>
      <c r="F42" s="75" t="str">
        <f>IF(D42="K",SUMIF('Peny. Aktiva'!D:D,B42,'Peny. Aktiva'!T:T),"")</f>
        <v/>
      </c>
      <c r="G42" s="61"/>
      <c r="H42" s="61"/>
    </row>
    <row r="43" spans="1:8" ht="18.75" customHeight="1" x14ac:dyDescent="0.25">
      <c r="A43" s="61"/>
      <c r="B43" s="6"/>
      <c r="C43" s="73" t="str">
        <f t="shared" si="4"/>
        <v/>
      </c>
      <c r="D43" s="74" t="str">
        <f t="shared" si="5"/>
        <v/>
      </c>
      <c r="E43" s="75" t="str">
        <f>IF(D43="D",SUMIF('Peny. Aktiva'!C:C,B43,'Peny. Aktiva'!T:T),"")</f>
        <v/>
      </c>
      <c r="F43" s="75" t="str">
        <f>IF(D43="K",SUMIF('Peny. Aktiva'!D:D,B43,'Peny. Aktiva'!T:T),"")</f>
        <v/>
      </c>
      <c r="G43" s="61"/>
      <c r="H43" s="61"/>
    </row>
    <row r="44" spans="1:8" ht="18.75" customHeight="1" x14ac:dyDescent="0.25">
      <c r="A44" s="61"/>
      <c r="B44" s="6"/>
      <c r="C44" s="73" t="str">
        <f t="shared" si="4"/>
        <v/>
      </c>
      <c r="D44" s="74" t="str">
        <f t="shared" si="5"/>
        <v/>
      </c>
      <c r="E44" s="75" t="str">
        <f>IF(D44="D",SUMIF('Peny. Aktiva'!C:C,B44,'Peny. Aktiva'!T:T),"")</f>
        <v/>
      </c>
      <c r="F44" s="75" t="str">
        <f>IF(D44="K",SUMIF('Peny. Aktiva'!D:D,B44,'Peny. Aktiva'!T:T),"")</f>
        <v/>
      </c>
      <c r="G44" s="61"/>
      <c r="H44" s="61"/>
    </row>
    <row r="45" spans="1:8" ht="18.75" customHeight="1" x14ac:dyDescent="0.25">
      <c r="A45" s="61"/>
      <c r="B45" s="6"/>
      <c r="C45" s="73" t="str">
        <f t="shared" si="4"/>
        <v/>
      </c>
      <c r="D45" s="74" t="str">
        <f t="shared" si="5"/>
        <v/>
      </c>
      <c r="E45" s="75" t="str">
        <f>IF(D45="D",SUMIF('Peny. Aktiva'!C:C,B45,'Peny. Aktiva'!T:T),"")</f>
        <v/>
      </c>
      <c r="F45" s="75" t="str">
        <f>IF(D45="K",SUMIF('Peny. Aktiva'!D:D,B45,'Peny. Aktiva'!T:T),"")</f>
        <v/>
      </c>
      <c r="G45" s="61"/>
      <c r="H45" s="61"/>
    </row>
    <row r="46" spans="1:8" ht="18.75" customHeight="1" x14ac:dyDescent="0.25">
      <c r="A46" s="61"/>
      <c r="B46" s="6"/>
      <c r="C46" s="73" t="str">
        <f t="shared" si="4"/>
        <v/>
      </c>
      <c r="D46" s="74" t="str">
        <f t="shared" si="5"/>
        <v/>
      </c>
      <c r="E46" s="75" t="str">
        <f>IF(D46="D",SUMIF('Peny. Aktiva'!C:C,B46,'Peny. Aktiva'!T:T),"")</f>
        <v/>
      </c>
      <c r="F46" s="75" t="str">
        <f>IF(D46="K",SUMIF('Peny. Aktiva'!D:D,B46,'Peny. Aktiva'!T:T),"")</f>
        <v/>
      </c>
      <c r="G46" s="61"/>
      <c r="H46" s="61"/>
    </row>
    <row r="47" spans="1:8" ht="18.75" customHeight="1" x14ac:dyDescent="0.25">
      <c r="A47" s="61"/>
      <c r="B47" s="6"/>
      <c r="C47" s="73" t="str">
        <f t="shared" si="4"/>
        <v/>
      </c>
      <c r="D47" s="74" t="str">
        <f t="shared" si="5"/>
        <v/>
      </c>
      <c r="E47" s="75" t="str">
        <f>IF(D47="D",SUMIF('Peny. Aktiva'!C:C,B47,'Peny. Aktiva'!T:T),"")</f>
        <v/>
      </c>
      <c r="F47" s="75" t="str">
        <f>IF(D47="K",SUMIF('Peny. Aktiva'!D:D,B47,'Peny. Aktiva'!T:T),"")</f>
        <v/>
      </c>
      <c r="G47" s="61"/>
      <c r="H47" s="61"/>
    </row>
    <row r="48" spans="1:8" ht="18.75" customHeight="1" x14ac:dyDescent="0.25">
      <c r="A48" s="61"/>
      <c r="B48" s="6"/>
      <c r="C48" s="73" t="str">
        <f t="shared" si="4"/>
        <v/>
      </c>
      <c r="D48" s="74" t="str">
        <f t="shared" si="5"/>
        <v/>
      </c>
      <c r="E48" s="75" t="str">
        <f>IF(D48="D",SUMIF('Peny. Aktiva'!C:C,B48,'Peny. Aktiva'!T:T),"")</f>
        <v/>
      </c>
      <c r="F48" s="75" t="str">
        <f>IF(D48="K",SUMIF('Peny. Aktiva'!D:D,B48,'Peny. Aktiva'!T:T),"")</f>
        <v/>
      </c>
      <c r="G48" s="61"/>
      <c r="H48" s="61"/>
    </row>
    <row r="49" spans="1:8" ht="18.75" customHeight="1" x14ac:dyDescent="0.25">
      <c r="A49" s="61"/>
      <c r="B49" s="6"/>
      <c r="C49" s="73" t="str">
        <f t="shared" si="4"/>
        <v/>
      </c>
      <c r="D49" s="74" t="str">
        <f t="shared" si="5"/>
        <v/>
      </c>
      <c r="E49" s="75" t="str">
        <f>IF(D49="D",SUMIF('Peny. Aktiva'!C:C,B49,'Peny. Aktiva'!T:T),"")</f>
        <v/>
      </c>
      <c r="F49" s="75" t="str">
        <f>IF(D49="K",SUMIF('Peny. Aktiva'!D:D,B49,'Peny. Aktiva'!T:T),"")</f>
        <v/>
      </c>
      <c r="G49" s="61"/>
      <c r="H49" s="61"/>
    </row>
    <row r="50" spans="1:8" ht="18.75" customHeight="1" x14ac:dyDescent="0.25">
      <c r="A50" s="61"/>
      <c r="B50" s="6"/>
      <c r="C50" s="73" t="str">
        <f t="shared" si="4"/>
        <v/>
      </c>
      <c r="D50" s="74" t="str">
        <f t="shared" si="5"/>
        <v/>
      </c>
      <c r="E50" s="75" t="str">
        <f>IF(D50="D",SUMIF('Peny. Aktiva'!C:C,B50,'Peny. Aktiva'!T:T),"")</f>
        <v/>
      </c>
      <c r="F50" s="75" t="str">
        <f>IF(D50="K",SUMIF('Peny. Aktiva'!D:D,B50,'Peny. Aktiva'!T:T),"")</f>
        <v/>
      </c>
      <c r="G50" s="61"/>
      <c r="H50" s="61"/>
    </row>
    <row r="51" spans="1:8" ht="18.75" customHeight="1" x14ac:dyDescent="0.25">
      <c r="A51" s="61"/>
      <c r="B51" s="6"/>
      <c r="C51" s="73" t="str">
        <f t="shared" si="4"/>
        <v/>
      </c>
      <c r="D51" s="74" t="str">
        <f t="shared" si="5"/>
        <v/>
      </c>
      <c r="E51" s="75" t="str">
        <f>IF(D51="D",SUMIF('Peny. Aktiva'!C:C,B51,'Peny. Aktiva'!T:T),"")</f>
        <v/>
      </c>
      <c r="F51" s="75" t="str">
        <f>IF(D51="K",SUMIF('Peny. Aktiva'!D:D,B51,'Peny. Aktiva'!T:T),"")</f>
        <v/>
      </c>
      <c r="G51" s="61"/>
      <c r="H51" s="61"/>
    </row>
    <row r="52" spans="1:8" ht="18.75" customHeight="1" x14ac:dyDescent="0.25">
      <c r="A52" s="61"/>
      <c r="B52" s="6"/>
      <c r="C52" s="73" t="str">
        <f t="shared" si="4"/>
        <v/>
      </c>
      <c r="D52" s="74" t="str">
        <f t="shared" si="5"/>
        <v/>
      </c>
      <c r="E52" s="75" t="str">
        <f>IF(D52="D",SUMIF('Peny. Aktiva'!C:C,B52,'Peny. Aktiva'!T:T),"")</f>
        <v/>
      </c>
      <c r="F52" s="75" t="str">
        <f>IF(D52="K",SUMIF('Peny. Aktiva'!D:D,B52,'Peny. Aktiva'!T:T),"")</f>
        <v/>
      </c>
      <c r="G52" s="61"/>
      <c r="H52" s="61"/>
    </row>
    <row r="53" spans="1:8" ht="18.75" customHeight="1" x14ac:dyDescent="0.25">
      <c r="A53" s="61"/>
      <c r="B53" s="6"/>
      <c r="C53" s="73" t="str">
        <f t="shared" si="4"/>
        <v/>
      </c>
      <c r="D53" s="74" t="str">
        <f t="shared" si="5"/>
        <v/>
      </c>
      <c r="E53" s="75" t="str">
        <f>IF(D53="D",SUMIF('Peny. Aktiva'!C:C,B53,'Peny. Aktiva'!T:T),"")</f>
        <v/>
      </c>
      <c r="F53" s="75" t="str">
        <f>IF(D53="K",SUMIF('Peny. Aktiva'!D:D,B53,'Peny. Aktiva'!T:T),"")</f>
        <v/>
      </c>
      <c r="G53" s="61"/>
      <c r="H53" s="61"/>
    </row>
    <row r="54" spans="1:8" ht="18.75" customHeight="1" x14ac:dyDescent="0.25">
      <c r="A54" s="61"/>
      <c r="B54" s="6"/>
      <c r="C54" s="73" t="str">
        <f t="shared" si="4"/>
        <v/>
      </c>
      <c r="D54" s="74" t="str">
        <f t="shared" si="5"/>
        <v/>
      </c>
      <c r="E54" s="75" t="str">
        <f>IF(D54="D",SUMIF('Peny. Aktiva'!C:C,B54,'Peny. Aktiva'!T:T),"")</f>
        <v/>
      </c>
      <c r="F54" s="75" t="str">
        <f>IF(D54="K",SUMIF('Peny. Aktiva'!D:D,B54,'Peny. Aktiva'!T:T),"")</f>
        <v/>
      </c>
      <c r="G54" s="61"/>
      <c r="H54" s="61"/>
    </row>
    <row r="55" spans="1:8" ht="18.75" customHeight="1" x14ac:dyDescent="0.25">
      <c r="A55" s="61"/>
      <c r="B55" s="6"/>
      <c r="C55" s="73" t="str">
        <f t="shared" si="4"/>
        <v/>
      </c>
      <c r="D55" s="74" t="str">
        <f t="shared" si="5"/>
        <v/>
      </c>
      <c r="E55" s="75" t="str">
        <f>IF(D55="D",SUMIF('Peny. Aktiva'!C:C,B55,'Peny. Aktiva'!T:T),"")</f>
        <v/>
      </c>
      <c r="F55" s="75" t="str">
        <f>IF(D55="K",SUMIF('Peny. Aktiva'!D:D,B55,'Peny. Aktiva'!T:T),"")</f>
        <v/>
      </c>
      <c r="G55" s="61"/>
      <c r="H55" s="61"/>
    </row>
    <row r="56" spans="1:8" ht="18.75" customHeight="1" x14ac:dyDescent="0.25">
      <c r="A56" s="61"/>
      <c r="B56" s="6"/>
      <c r="C56" s="73" t="str">
        <f t="shared" si="4"/>
        <v/>
      </c>
      <c r="D56" s="74" t="str">
        <f t="shared" si="5"/>
        <v/>
      </c>
      <c r="E56" s="75" t="str">
        <f>IF(D56="D",SUMIF('Peny. Aktiva'!C:C,B56,'Peny. Aktiva'!T:T),"")</f>
        <v/>
      </c>
      <c r="F56" s="75" t="str">
        <f>IF(D56="K",SUMIF('Peny. Aktiva'!D:D,B56,'Peny. Aktiva'!T:T),"")</f>
        <v/>
      </c>
      <c r="G56" s="61"/>
      <c r="H56" s="61"/>
    </row>
    <row r="57" spans="1:8" ht="18.75" customHeight="1" x14ac:dyDescent="0.25">
      <c r="A57" s="61"/>
      <c r="B57" s="6"/>
      <c r="C57" s="73" t="str">
        <f t="shared" si="4"/>
        <v/>
      </c>
      <c r="D57" s="74" t="str">
        <f t="shared" si="5"/>
        <v/>
      </c>
      <c r="E57" s="75" t="str">
        <f>IF(D57="D",SUMIF('Peny. Aktiva'!C:C,B57,'Peny. Aktiva'!T:T),"")</f>
        <v/>
      </c>
      <c r="F57" s="75" t="str">
        <f>IF(D57="K",SUMIF('Peny. Aktiva'!D:D,B57,'Peny. Aktiva'!T:T),"")</f>
        <v/>
      </c>
      <c r="G57" s="61"/>
      <c r="H57" s="61"/>
    </row>
    <row r="58" spans="1:8" ht="18.75" customHeight="1" x14ac:dyDescent="0.25">
      <c r="A58" s="61"/>
      <c r="B58" s="6"/>
      <c r="C58" s="73" t="str">
        <f t="shared" si="4"/>
        <v/>
      </c>
      <c r="D58" s="74" t="str">
        <f t="shared" si="5"/>
        <v/>
      </c>
      <c r="E58" s="75" t="str">
        <f>IF(D58="D",SUMIF('Peny. Aktiva'!C:C,B58,'Peny. Aktiva'!T:T),"")</f>
        <v/>
      </c>
      <c r="F58" s="75" t="str">
        <f>IF(D58="K",SUMIF('Peny. Aktiva'!D:D,B58,'Peny. Aktiva'!T:T),"")</f>
        <v/>
      </c>
      <c r="G58" s="61"/>
      <c r="H58" s="61"/>
    </row>
    <row r="59" spans="1:8" ht="18.75" customHeight="1" x14ac:dyDescent="0.25">
      <c r="A59" s="61"/>
      <c r="B59" s="6"/>
      <c r="C59" s="73" t="str">
        <f t="shared" si="4"/>
        <v/>
      </c>
      <c r="D59" s="74" t="str">
        <f t="shared" si="5"/>
        <v/>
      </c>
      <c r="E59" s="75" t="str">
        <f>IF(D59="D",SUMIF('Peny. Aktiva'!C:C,B59,'Peny. Aktiva'!T:T),"")</f>
        <v/>
      </c>
      <c r="F59" s="75" t="str">
        <f>IF(D59="K",SUMIF('Peny. Aktiva'!D:D,B59,'Peny. Aktiva'!T:T),"")</f>
        <v/>
      </c>
      <c r="G59" s="61"/>
      <c r="H59" s="61"/>
    </row>
    <row r="60" spans="1:8" ht="18.75" customHeight="1" x14ac:dyDescent="0.25">
      <c r="A60" s="61"/>
      <c r="B60" s="6"/>
      <c r="C60" s="73" t="str">
        <f t="shared" si="4"/>
        <v/>
      </c>
      <c r="D60" s="74" t="str">
        <f t="shared" si="5"/>
        <v/>
      </c>
      <c r="E60" s="75" t="str">
        <f>IF(D60="D",SUMIF('Peny. Aktiva'!C:C,B60,'Peny. Aktiva'!T:T),"")</f>
        <v/>
      </c>
      <c r="F60" s="75" t="str">
        <f>IF(D60="K",SUMIF('Peny. Aktiva'!D:D,B60,'Peny. Aktiva'!T:T),"")</f>
        <v/>
      </c>
      <c r="G60" s="61"/>
      <c r="H60" s="61"/>
    </row>
    <row r="61" spans="1:8" ht="18.75" customHeight="1" x14ac:dyDescent="0.25">
      <c r="A61" s="61"/>
      <c r="B61" s="6"/>
      <c r="C61" s="73" t="str">
        <f t="shared" si="4"/>
        <v/>
      </c>
      <c r="D61" s="74" t="str">
        <f t="shared" si="5"/>
        <v/>
      </c>
      <c r="E61" s="75" t="str">
        <f>IF(D61="D",SUMIF('Peny. Aktiva'!C:C,B61,'Peny. Aktiva'!T:T),"")</f>
        <v/>
      </c>
      <c r="F61" s="75" t="str">
        <f>IF(D61="K",SUMIF('Peny. Aktiva'!D:D,B61,'Peny. Aktiva'!T:T),"")</f>
        <v/>
      </c>
      <c r="G61" s="61"/>
      <c r="H61" s="61"/>
    </row>
    <row r="62" spans="1:8" ht="18.75" customHeight="1" x14ac:dyDescent="0.25">
      <c r="A62" s="61"/>
      <c r="B62" s="6"/>
      <c r="C62" s="73" t="str">
        <f t="shared" si="4"/>
        <v/>
      </c>
      <c r="D62" s="74" t="str">
        <f t="shared" si="5"/>
        <v/>
      </c>
      <c r="E62" s="75" t="str">
        <f>IF(D62="D",SUMIF('Peny. Aktiva'!C:C,B62,'Peny. Aktiva'!T:T),"")</f>
        <v/>
      </c>
      <c r="F62" s="75" t="str">
        <f>IF(D62="K",SUMIF('Peny. Aktiva'!D:D,B62,'Peny. Aktiva'!T:T),"")</f>
        <v/>
      </c>
      <c r="G62" s="61"/>
      <c r="H62" s="61"/>
    </row>
    <row r="63" spans="1:8" ht="18.75" customHeight="1" x14ac:dyDescent="0.25">
      <c r="A63" s="61"/>
      <c r="B63" s="6"/>
      <c r="C63" s="73" t="str">
        <f t="shared" si="4"/>
        <v/>
      </c>
      <c r="D63" s="74" t="str">
        <f t="shared" si="5"/>
        <v/>
      </c>
      <c r="E63" s="75" t="str">
        <f>IF(D63="D",SUMIF('Peny. Aktiva'!C:C,B63,'Peny. Aktiva'!T:T),"")</f>
        <v/>
      </c>
      <c r="F63" s="75" t="str">
        <f>IF(D63="K",SUMIF('Peny. Aktiva'!D:D,B63,'Peny. Aktiva'!T:T),"")</f>
        <v/>
      </c>
      <c r="G63" s="61"/>
      <c r="H63" s="61"/>
    </row>
    <row r="64" spans="1:8" ht="18.75" customHeight="1" x14ac:dyDescent="0.25">
      <c r="A64" s="61"/>
      <c r="B64" s="6"/>
      <c r="C64" s="73" t="str">
        <f t="shared" si="4"/>
        <v/>
      </c>
      <c r="D64" s="74" t="str">
        <f t="shared" si="5"/>
        <v/>
      </c>
      <c r="E64" s="75" t="str">
        <f>IF(D64="D",SUMIF('Peny. Aktiva'!C:C,B64,'Peny. Aktiva'!T:T),"")</f>
        <v/>
      </c>
      <c r="F64" s="75" t="str">
        <f>IF(D64="K",SUMIF('Peny. Aktiva'!D:D,B64,'Peny. Aktiva'!T:T),"")</f>
        <v/>
      </c>
      <c r="G64" s="61"/>
      <c r="H64" s="61"/>
    </row>
    <row r="65" spans="1:8" ht="18.75" customHeight="1" x14ac:dyDescent="0.25">
      <c r="A65" s="61"/>
      <c r="B65" s="6"/>
      <c r="C65" s="73" t="str">
        <f t="shared" si="4"/>
        <v/>
      </c>
      <c r="D65" s="74" t="str">
        <f t="shared" si="5"/>
        <v/>
      </c>
      <c r="E65" s="75" t="str">
        <f>IF(D65="D",SUMIF('Peny. Aktiva'!C:C,B65,'Peny. Aktiva'!T:T),"")</f>
        <v/>
      </c>
      <c r="F65" s="75" t="str">
        <f>IF(D65="K",SUMIF('Peny. Aktiva'!D:D,B65,'Peny. Aktiva'!T:T),"")</f>
        <v/>
      </c>
      <c r="G65" s="61"/>
      <c r="H65" s="61"/>
    </row>
    <row r="66" spans="1:8" ht="18.75" customHeight="1" x14ac:dyDescent="0.25">
      <c r="A66" s="61"/>
      <c r="B66" s="6"/>
      <c r="C66" s="73" t="str">
        <f t="shared" si="4"/>
        <v/>
      </c>
      <c r="D66" s="74" t="str">
        <f t="shared" si="5"/>
        <v/>
      </c>
      <c r="E66" s="75" t="str">
        <f>IF(D66="D",SUMIF('Peny. Aktiva'!C:C,B66,'Peny. Aktiva'!T:T),"")</f>
        <v/>
      </c>
      <c r="F66" s="75" t="str">
        <f>IF(D66="K",SUMIF('Peny. Aktiva'!D:D,B66,'Peny. Aktiva'!T:T),"")</f>
        <v/>
      </c>
      <c r="G66" s="61"/>
      <c r="H66" s="61"/>
    </row>
    <row r="67" spans="1:8" ht="18.75" customHeight="1" x14ac:dyDescent="0.25">
      <c r="A67" s="61"/>
      <c r="B67" s="6"/>
      <c r="C67" s="73" t="str">
        <f t="shared" si="4"/>
        <v/>
      </c>
      <c r="D67" s="74" t="str">
        <f t="shared" si="5"/>
        <v/>
      </c>
      <c r="E67" s="75" t="str">
        <f>IF(D67="D",SUMIF('Peny. Aktiva'!C:C,B67,'Peny. Aktiva'!T:T),"")</f>
        <v/>
      </c>
      <c r="F67" s="75" t="str">
        <f>IF(D67="K",SUMIF('Peny. Aktiva'!D:D,B67,'Peny. Aktiva'!T:T),"")</f>
        <v/>
      </c>
      <c r="G67" s="61"/>
      <c r="H67" s="61"/>
    </row>
    <row r="68" spans="1:8" ht="18.75" customHeight="1" x14ac:dyDescent="0.25">
      <c r="A68" s="61"/>
      <c r="B68" s="6"/>
      <c r="C68" s="73" t="str">
        <f t="shared" si="4"/>
        <v/>
      </c>
      <c r="D68" s="74" t="str">
        <f t="shared" si="5"/>
        <v/>
      </c>
      <c r="E68" s="75" t="str">
        <f>IF(D68="D",SUMIF('Peny. Aktiva'!C:C,B68,'Peny. Aktiva'!T:T),"")</f>
        <v/>
      </c>
      <c r="F68" s="75" t="str">
        <f>IF(D68="K",SUMIF('Peny. Aktiva'!D:D,B68,'Peny. Aktiva'!T:T),"")</f>
        <v/>
      </c>
      <c r="G68" s="61"/>
      <c r="H68" s="61"/>
    </row>
    <row r="69" spans="1:8" ht="18.75" customHeight="1" x14ac:dyDescent="0.25">
      <c r="A69" s="61"/>
      <c r="B69" s="6"/>
      <c r="C69" s="73" t="str">
        <f t="shared" si="4"/>
        <v/>
      </c>
      <c r="D69" s="74" t="str">
        <f t="shared" si="5"/>
        <v/>
      </c>
      <c r="E69" s="75" t="str">
        <f>IF(D69="D",SUMIF('Peny. Aktiva'!C:C,B69,'Peny. Aktiva'!T:T),"")</f>
        <v/>
      </c>
      <c r="F69" s="75" t="str">
        <f>IF(D69="K",SUMIF('Peny. Aktiva'!D:D,B69,'Peny. Aktiva'!T:T),"")</f>
        <v/>
      </c>
      <c r="G69" s="61"/>
      <c r="H69" s="61"/>
    </row>
    <row r="70" spans="1:8" ht="18.75" customHeight="1" x14ac:dyDescent="0.25">
      <c r="A70" s="61"/>
      <c r="B70" s="6"/>
      <c r="C70" s="73" t="str">
        <f t="shared" si="4"/>
        <v/>
      </c>
      <c r="D70" s="74" t="str">
        <f t="shared" si="5"/>
        <v/>
      </c>
      <c r="E70" s="75" t="str">
        <f>IF(D70="D",SUMIF('Peny. Aktiva'!C:C,B70,'Peny. Aktiva'!T:T),"")</f>
        <v/>
      </c>
      <c r="F70" s="75" t="str">
        <f>IF(D70="K",SUMIF('Peny. Aktiva'!D:D,B70,'Peny. Aktiva'!T:T),"")</f>
        <v/>
      </c>
      <c r="G70" s="61"/>
      <c r="H70" s="61"/>
    </row>
    <row r="71" spans="1:8" ht="18.75" customHeight="1" x14ac:dyDescent="0.25">
      <c r="A71" s="61"/>
      <c r="B71" s="6"/>
      <c r="C71" s="73" t="str">
        <f t="shared" si="4"/>
        <v/>
      </c>
      <c r="D71" s="74" t="str">
        <f t="shared" si="5"/>
        <v/>
      </c>
      <c r="E71" s="75" t="str">
        <f>IF(D71="D",SUMIF('Peny. Aktiva'!C:C,B71,'Peny. Aktiva'!T:T),"")</f>
        <v/>
      </c>
      <c r="F71" s="75" t="str">
        <f>IF(D71="K",SUMIF('Peny. Aktiva'!D:D,B71,'Peny. Aktiva'!T:T),"")</f>
        <v/>
      </c>
      <c r="G71" s="61"/>
      <c r="H71" s="61"/>
    </row>
    <row r="72" spans="1:8" ht="18.75" customHeight="1" x14ac:dyDescent="0.25">
      <c r="A72" s="61"/>
      <c r="B72" s="6"/>
      <c r="C72" s="73" t="str">
        <f t="shared" si="4"/>
        <v/>
      </c>
      <c r="D72" s="74" t="str">
        <f t="shared" si="5"/>
        <v/>
      </c>
      <c r="E72" s="75" t="str">
        <f>IF(D72="D",SUMIF('Peny. Aktiva'!C:C,B72,'Peny. Aktiva'!T:T),"")</f>
        <v/>
      </c>
      <c r="F72" s="75" t="str">
        <f>IF(D72="K",SUMIF('Peny. Aktiva'!D:D,B72,'Peny. Aktiva'!T:T),"")</f>
        <v/>
      </c>
      <c r="G72" s="61"/>
      <c r="H72" s="61"/>
    </row>
    <row r="73" spans="1:8" ht="18.75" customHeight="1" x14ac:dyDescent="0.25">
      <c r="A73" s="61"/>
      <c r="B73" s="6"/>
      <c r="C73" s="73" t="str">
        <f t="shared" si="4"/>
        <v/>
      </c>
      <c r="D73" s="74" t="str">
        <f t="shared" si="5"/>
        <v/>
      </c>
      <c r="E73" s="75" t="str">
        <f>IF(D73="D",SUMIF('Peny. Aktiva'!C:C,B73,'Peny. Aktiva'!T:T),"")</f>
        <v/>
      </c>
      <c r="F73" s="75" t="str">
        <f>IF(D73="K",SUMIF('Peny. Aktiva'!D:D,B73,'Peny. Aktiva'!T:T),"")</f>
        <v/>
      </c>
      <c r="G73" s="61"/>
      <c r="H73" s="61"/>
    </row>
    <row r="74" spans="1:8" ht="18.75" customHeight="1" x14ac:dyDescent="0.25">
      <c r="A74" s="61"/>
      <c r="B74" s="6"/>
      <c r="C74" s="73" t="str">
        <f t="shared" si="4"/>
        <v/>
      </c>
      <c r="D74" s="74" t="str">
        <f t="shared" si="5"/>
        <v/>
      </c>
      <c r="E74" s="75" t="str">
        <f>IF(D74="D",SUMIF('Peny. Aktiva'!C:C,B74,'Peny. Aktiva'!T:T),"")</f>
        <v/>
      </c>
      <c r="F74" s="75" t="str">
        <f>IF(D74="K",SUMIF('Peny. Aktiva'!D:D,B74,'Peny. Aktiva'!T:T),"")</f>
        <v/>
      </c>
      <c r="G74" s="61"/>
      <c r="H74" s="61"/>
    </row>
    <row r="75" spans="1:8" ht="18.75" customHeight="1" x14ac:dyDescent="0.25">
      <c r="A75" s="61"/>
      <c r="B75" s="6"/>
      <c r="C75" s="73" t="str">
        <f t="shared" si="4"/>
        <v/>
      </c>
      <c r="D75" s="74" t="str">
        <f t="shared" si="5"/>
        <v/>
      </c>
      <c r="E75" s="75" t="str">
        <f>IF(D75="D",SUMIF('Peny. Aktiva'!C:C,B75,'Peny. Aktiva'!T:T),"")</f>
        <v/>
      </c>
      <c r="F75" s="75" t="str">
        <f>IF(D75="K",SUMIF('Peny. Aktiva'!D:D,B75,'Peny. Aktiva'!T:T),"")</f>
        <v/>
      </c>
      <c r="G75" s="61"/>
      <c r="H75" s="61"/>
    </row>
    <row r="76" spans="1:8" ht="18.75" customHeight="1" x14ac:dyDescent="0.25">
      <c r="A76" s="61"/>
      <c r="B76" s="6"/>
      <c r="C76" s="73" t="str">
        <f t="shared" si="4"/>
        <v/>
      </c>
      <c r="D76" s="74" t="str">
        <f t="shared" si="5"/>
        <v/>
      </c>
      <c r="E76" s="75" t="str">
        <f>IF(D76="D",SUMIF('Peny. Aktiva'!C:C,B76,'Peny. Aktiva'!T:T),"")</f>
        <v/>
      </c>
      <c r="F76" s="75" t="str">
        <f>IF(D76="K",SUMIF('Peny. Aktiva'!D:D,B76,'Peny. Aktiva'!T:T),"")</f>
        <v/>
      </c>
      <c r="G76" s="61"/>
      <c r="H76" s="61"/>
    </row>
    <row r="77" spans="1:8" ht="18.75" customHeight="1" x14ac:dyDescent="0.25">
      <c r="A77" s="61"/>
      <c r="B77" s="6"/>
      <c r="C77" s="73" t="str">
        <f t="shared" si="4"/>
        <v/>
      </c>
      <c r="D77" s="74" t="str">
        <f t="shared" si="5"/>
        <v/>
      </c>
      <c r="E77" s="75" t="str">
        <f>IF(D77="D",SUMIF('Peny. Aktiva'!C:C,B77,'Peny. Aktiva'!T:T),"")</f>
        <v/>
      </c>
      <c r="F77" s="75" t="str">
        <f>IF(D77="K",SUMIF('Peny. Aktiva'!D:D,B77,'Peny. Aktiva'!T:T),"")</f>
        <v/>
      </c>
      <c r="G77" s="61"/>
      <c r="H77" s="61"/>
    </row>
    <row r="78" spans="1:8" ht="18.75" customHeight="1" x14ac:dyDescent="0.25">
      <c r="A78" s="61"/>
      <c r="B78" s="6"/>
      <c r="C78" s="73" t="str">
        <f t="shared" si="4"/>
        <v/>
      </c>
      <c r="D78" s="74" t="str">
        <f t="shared" si="5"/>
        <v/>
      </c>
      <c r="E78" s="75" t="str">
        <f>IF(D78="D",SUMIF('Peny. Aktiva'!C:C,B78,'Peny. Aktiva'!T:T),"")</f>
        <v/>
      </c>
      <c r="F78" s="75" t="str">
        <f>IF(D78="K",SUMIF('Peny. Aktiva'!D:D,B78,'Peny. Aktiva'!T:T),"")</f>
        <v/>
      </c>
      <c r="G78" s="61"/>
      <c r="H78" s="61"/>
    </row>
    <row r="79" spans="1:8" ht="18.75" customHeight="1" x14ac:dyDescent="0.25">
      <c r="A79" s="61"/>
      <c r="B79" s="6"/>
      <c r="C79" s="73" t="str">
        <f t="shared" si="4"/>
        <v/>
      </c>
      <c r="D79" s="74" t="str">
        <f t="shared" si="5"/>
        <v/>
      </c>
      <c r="E79" s="75" t="str">
        <f>IF(D79="D",SUMIF('Peny. Aktiva'!C:C,B79,'Peny. Aktiva'!T:T),"")</f>
        <v/>
      </c>
      <c r="F79" s="75" t="str">
        <f>IF(D79="K",SUMIF('Peny. Aktiva'!D:D,B79,'Peny. Aktiva'!T:T),"")</f>
        <v/>
      </c>
      <c r="G79" s="61"/>
      <c r="H79" s="61"/>
    </row>
    <row r="80" spans="1:8" ht="18.75" customHeight="1" x14ac:dyDescent="0.25">
      <c r="A80" s="61"/>
      <c r="B80" s="6"/>
      <c r="C80" s="73" t="str">
        <f t="shared" si="4"/>
        <v/>
      </c>
      <c r="D80" s="74" t="str">
        <f t="shared" si="5"/>
        <v/>
      </c>
      <c r="E80" s="75" t="str">
        <f>IF(D80="D",SUMIF('Peny. Aktiva'!C:C,B80,'Peny. Aktiva'!T:T),"")</f>
        <v/>
      </c>
      <c r="F80" s="75" t="str">
        <f>IF(D80="K",SUMIF('Peny. Aktiva'!D:D,B80,'Peny. Aktiva'!T:T),"")</f>
        <v/>
      </c>
      <c r="G80" s="61"/>
      <c r="H80" s="61"/>
    </row>
    <row r="81" spans="1:8" ht="18.75" customHeight="1" x14ac:dyDescent="0.25">
      <c r="A81" s="61"/>
      <c r="B81" s="6"/>
      <c r="C81" s="73" t="str">
        <f t="shared" si="4"/>
        <v/>
      </c>
      <c r="D81" s="74" t="str">
        <f t="shared" si="5"/>
        <v/>
      </c>
      <c r="E81" s="75" t="str">
        <f>IF(D81="D",SUMIF('Peny. Aktiva'!C:C,B81,'Peny. Aktiva'!T:T),"")</f>
        <v/>
      </c>
      <c r="F81" s="75" t="str">
        <f>IF(D81="K",SUMIF('Peny. Aktiva'!D:D,B81,'Peny. Aktiva'!T:T),"")</f>
        <v/>
      </c>
      <c r="G81" s="61"/>
      <c r="H81" s="61"/>
    </row>
    <row r="82" spans="1:8" ht="18.75" customHeight="1" x14ac:dyDescent="0.25">
      <c r="A82" s="61"/>
      <c r="B82" s="6"/>
      <c r="C82" s="73" t="str">
        <f t="shared" si="4"/>
        <v/>
      </c>
      <c r="D82" s="74" t="str">
        <f t="shared" si="5"/>
        <v/>
      </c>
      <c r="E82" s="75" t="str">
        <f>IF(D82="D",SUMIF('Peny. Aktiva'!C:C,B82,'Peny. Aktiva'!T:T),"")</f>
        <v/>
      </c>
      <c r="F82" s="75" t="str">
        <f>IF(D82="K",SUMIF('Peny. Aktiva'!D:D,B82,'Peny. Aktiva'!T:T),"")</f>
        <v/>
      </c>
      <c r="G82" s="61"/>
      <c r="H82" s="61"/>
    </row>
    <row r="83" spans="1:8" ht="18.75" customHeight="1" x14ac:dyDescent="0.25">
      <c r="A83" s="61"/>
      <c r="B83" s="6"/>
      <c r="C83" s="73" t="str">
        <f t="shared" si="4"/>
        <v/>
      </c>
      <c r="D83" s="74" t="str">
        <f t="shared" si="5"/>
        <v/>
      </c>
      <c r="E83" s="75" t="str">
        <f>IF(D83="D",SUMIF('Peny. Aktiva'!C:C,B83,'Peny. Aktiva'!T:T),"")</f>
        <v/>
      </c>
      <c r="F83" s="75" t="str">
        <f>IF(D83="K",SUMIF('Peny. Aktiva'!D:D,B83,'Peny. Aktiva'!T:T),"")</f>
        <v/>
      </c>
      <c r="G83" s="61"/>
      <c r="H83" s="61"/>
    </row>
    <row r="84" spans="1:8" ht="18.75" customHeight="1" x14ac:dyDescent="0.25">
      <c r="A84" s="61"/>
      <c r="B84" s="6"/>
      <c r="C84" s="73" t="str">
        <f t="shared" si="4"/>
        <v/>
      </c>
      <c r="D84" s="74" t="str">
        <f t="shared" si="5"/>
        <v/>
      </c>
      <c r="E84" s="75" t="str">
        <f>IF(D84="D",SUMIF('Peny. Aktiva'!C:C,B84,'Peny. Aktiva'!T:T),"")</f>
        <v/>
      </c>
      <c r="F84" s="75" t="str">
        <f>IF(D84="K",SUMIF('Peny. Aktiva'!D:D,B84,'Peny. Aktiva'!T:T),"")</f>
        <v/>
      </c>
      <c r="G84" s="61"/>
      <c r="H84" s="61"/>
    </row>
    <row r="85" spans="1:8" ht="18.75" customHeight="1" x14ac:dyDescent="0.25">
      <c r="A85" s="61"/>
      <c r="B85" s="6"/>
      <c r="C85" s="73" t="str">
        <f t="shared" si="4"/>
        <v/>
      </c>
      <c r="D85" s="74" t="str">
        <f t="shared" si="5"/>
        <v/>
      </c>
      <c r="E85" s="75" t="str">
        <f>IF(D85="D",SUMIF('Peny. Aktiva'!C:C,B85,'Peny. Aktiva'!T:T),"")</f>
        <v/>
      </c>
      <c r="F85" s="75" t="str">
        <f>IF(D85="K",SUMIF('Peny. Aktiva'!D:D,B85,'Peny. Aktiva'!T:T),"")</f>
        <v/>
      </c>
      <c r="G85" s="61"/>
      <c r="H85" s="61"/>
    </row>
    <row r="86" spans="1:8" ht="18.75" customHeight="1" x14ac:dyDescent="0.25">
      <c r="A86" s="61"/>
      <c r="B86" s="6"/>
      <c r="C86" s="73" t="str">
        <f t="shared" ref="C86:C96" si="6">IF(B86&lt;&gt;"",VLOOKUP(B86,DA,2,FALSE),"")</f>
        <v/>
      </c>
      <c r="D86" s="74" t="str">
        <f t="shared" ref="D86:D96" si="7">IF(B86="","",VLOOKUP(B86,DA,3,FALSE))</f>
        <v/>
      </c>
      <c r="E86" s="75" t="str">
        <f>IF(D86="D",SUMIF('Peny. Aktiva'!C:C,B86,'Peny. Aktiva'!T:T),"")</f>
        <v/>
      </c>
      <c r="F86" s="75" t="str">
        <f>IF(D86="K",SUMIF('Peny. Aktiva'!D:D,B86,'Peny. Aktiva'!T:T),"")</f>
        <v/>
      </c>
      <c r="G86" s="61"/>
      <c r="H86" s="61"/>
    </row>
    <row r="87" spans="1:8" ht="18.75" customHeight="1" x14ac:dyDescent="0.25">
      <c r="A87" s="61"/>
      <c r="B87" s="6"/>
      <c r="C87" s="73" t="str">
        <f t="shared" si="6"/>
        <v/>
      </c>
      <c r="D87" s="74" t="str">
        <f t="shared" si="7"/>
        <v/>
      </c>
      <c r="E87" s="75" t="str">
        <f>IF(D87="D",SUMIF('Peny. Aktiva'!C:C,B87,'Peny. Aktiva'!T:T),"")</f>
        <v/>
      </c>
      <c r="F87" s="75" t="str">
        <f>IF(D87="K",SUMIF('Peny. Aktiva'!D:D,B87,'Peny. Aktiva'!T:T),"")</f>
        <v/>
      </c>
      <c r="G87" s="61"/>
      <c r="H87" s="61"/>
    </row>
    <row r="88" spans="1:8" ht="18.75" customHeight="1" x14ac:dyDescent="0.25">
      <c r="A88" s="61"/>
      <c r="B88" s="6"/>
      <c r="C88" s="73" t="str">
        <f t="shared" si="6"/>
        <v/>
      </c>
      <c r="D88" s="74" t="str">
        <f t="shared" si="7"/>
        <v/>
      </c>
      <c r="E88" s="75" t="str">
        <f>IF(D88="D",SUMIF('Peny. Aktiva'!C:C,B88,'Peny. Aktiva'!T:T),"")</f>
        <v/>
      </c>
      <c r="F88" s="75" t="str">
        <f>IF(D88="K",SUMIF('Peny. Aktiva'!D:D,B88,'Peny. Aktiva'!T:T),"")</f>
        <v/>
      </c>
      <c r="G88" s="61"/>
      <c r="H88" s="61"/>
    </row>
    <row r="89" spans="1:8" ht="18.75" customHeight="1" x14ac:dyDescent="0.25">
      <c r="A89" s="61"/>
      <c r="B89" s="6"/>
      <c r="C89" s="73" t="str">
        <f t="shared" si="6"/>
        <v/>
      </c>
      <c r="D89" s="74" t="str">
        <f t="shared" si="7"/>
        <v/>
      </c>
      <c r="E89" s="75" t="str">
        <f>IF(D89="D",SUMIF('Peny. Aktiva'!C:C,B89,'Peny. Aktiva'!T:T),"")</f>
        <v/>
      </c>
      <c r="F89" s="75" t="str">
        <f>IF(D89="K",SUMIF('Peny. Aktiva'!D:D,B89,'Peny. Aktiva'!T:T),"")</f>
        <v/>
      </c>
      <c r="G89" s="61"/>
      <c r="H89" s="61"/>
    </row>
    <row r="90" spans="1:8" ht="18.75" customHeight="1" x14ac:dyDescent="0.25">
      <c r="A90" s="61"/>
      <c r="B90" s="6"/>
      <c r="C90" s="73" t="str">
        <f t="shared" si="6"/>
        <v/>
      </c>
      <c r="D90" s="74" t="str">
        <f t="shared" si="7"/>
        <v/>
      </c>
      <c r="E90" s="75" t="str">
        <f>IF(D90="D",SUMIF('Peny. Aktiva'!C:C,B90,'Peny. Aktiva'!T:T),"")</f>
        <v/>
      </c>
      <c r="F90" s="75" t="str">
        <f>IF(D90="K",SUMIF('Peny. Aktiva'!D:D,B90,'Peny. Aktiva'!T:T),"")</f>
        <v/>
      </c>
      <c r="G90" s="61"/>
      <c r="H90" s="61"/>
    </row>
    <row r="91" spans="1:8" ht="18.75" customHeight="1" x14ac:dyDescent="0.25">
      <c r="A91" s="61"/>
      <c r="B91" s="6"/>
      <c r="C91" s="73" t="str">
        <f t="shared" si="6"/>
        <v/>
      </c>
      <c r="D91" s="74" t="str">
        <f t="shared" si="7"/>
        <v/>
      </c>
      <c r="E91" s="75" t="str">
        <f>IF(D91="D",SUMIF('Peny. Aktiva'!C:C,B91,'Peny. Aktiva'!T:T),"")</f>
        <v/>
      </c>
      <c r="F91" s="75" t="str">
        <f>IF(D91="K",SUMIF('Peny. Aktiva'!D:D,B91,'Peny. Aktiva'!T:T),"")</f>
        <v/>
      </c>
      <c r="G91" s="61"/>
      <c r="H91" s="61"/>
    </row>
    <row r="92" spans="1:8" ht="18.75" customHeight="1" x14ac:dyDescent="0.25">
      <c r="A92" s="61"/>
      <c r="B92" s="6"/>
      <c r="C92" s="73" t="str">
        <f t="shared" si="6"/>
        <v/>
      </c>
      <c r="D92" s="74" t="str">
        <f t="shared" si="7"/>
        <v/>
      </c>
      <c r="E92" s="75" t="str">
        <f>IF(D92="D",SUMIF('Peny. Aktiva'!C:C,B92,'Peny. Aktiva'!T:T),"")</f>
        <v/>
      </c>
      <c r="F92" s="75" t="str">
        <f>IF(D92="K",SUMIF('Peny. Aktiva'!D:D,B92,'Peny. Aktiva'!T:T),"")</f>
        <v/>
      </c>
      <c r="G92" s="61"/>
      <c r="H92" s="61"/>
    </row>
    <row r="93" spans="1:8" ht="18.75" customHeight="1" x14ac:dyDescent="0.25">
      <c r="A93" s="61"/>
      <c r="B93" s="6"/>
      <c r="C93" s="73" t="str">
        <f t="shared" si="6"/>
        <v/>
      </c>
      <c r="D93" s="74" t="str">
        <f t="shared" si="7"/>
        <v/>
      </c>
      <c r="E93" s="75" t="str">
        <f>IF(D93="D",SUMIF('Peny. Aktiva'!C:C,B93,'Peny. Aktiva'!T:T),"")</f>
        <v/>
      </c>
      <c r="F93" s="75" t="str">
        <f>IF(D93="K",SUMIF('Peny. Aktiva'!D:D,B93,'Peny. Aktiva'!T:T),"")</f>
        <v/>
      </c>
      <c r="G93" s="61"/>
      <c r="H93" s="61"/>
    </row>
    <row r="94" spans="1:8" ht="18.75" customHeight="1" x14ac:dyDescent="0.25">
      <c r="A94" s="61"/>
      <c r="B94" s="6"/>
      <c r="C94" s="73" t="str">
        <f t="shared" si="6"/>
        <v/>
      </c>
      <c r="D94" s="74" t="str">
        <f t="shared" si="7"/>
        <v/>
      </c>
      <c r="E94" s="75" t="str">
        <f>IF(D94="D",SUMIF('Peny. Aktiva'!C:C,B94,'Peny. Aktiva'!T:T),"")</f>
        <v/>
      </c>
      <c r="F94" s="75" t="str">
        <f>IF(D94="K",SUMIF('Peny. Aktiva'!D:D,B94,'Peny. Aktiva'!T:T),"")</f>
        <v/>
      </c>
      <c r="G94" s="61"/>
      <c r="H94" s="61"/>
    </row>
    <row r="95" spans="1:8" ht="18.75" customHeight="1" x14ac:dyDescent="0.25">
      <c r="A95" s="61"/>
      <c r="B95" s="6"/>
      <c r="C95" s="73" t="str">
        <f t="shared" si="6"/>
        <v/>
      </c>
      <c r="D95" s="74" t="str">
        <f t="shared" si="7"/>
        <v/>
      </c>
      <c r="E95" s="75" t="str">
        <f>IF(D95="D",SUMIF('Peny. Aktiva'!C:C,B95,'Peny. Aktiva'!T:T),"")</f>
        <v/>
      </c>
      <c r="F95" s="75" t="str">
        <f>IF(D95="K",SUMIF('Peny. Aktiva'!D:D,B95,'Peny. Aktiva'!T:T),"")</f>
        <v/>
      </c>
      <c r="G95" s="61"/>
      <c r="H95" s="61"/>
    </row>
    <row r="96" spans="1:8" ht="18.75" customHeight="1" x14ac:dyDescent="0.25">
      <c r="A96" s="61"/>
      <c r="B96" s="6"/>
      <c r="C96" s="73" t="str">
        <f t="shared" si="6"/>
        <v/>
      </c>
      <c r="D96" s="74" t="str">
        <f t="shared" si="7"/>
        <v/>
      </c>
      <c r="E96" s="75" t="str">
        <f>IF(D96="D",SUMIF('Peny. Aktiva'!C:C,B96,'Peny. Aktiva'!T:T),"")</f>
        <v/>
      </c>
      <c r="F96" s="75" t="str">
        <f>IF(D96="K",SUMIF('Peny. Aktiva'!D:D,B96,'Peny. Aktiva'!T:T),"")</f>
        <v/>
      </c>
      <c r="G96" s="61"/>
      <c r="H96" s="61"/>
    </row>
    <row r="97" spans="1:8" ht="18.75" customHeight="1" x14ac:dyDescent="0.25">
      <c r="A97" s="61"/>
      <c r="B97" s="6"/>
      <c r="C97" s="73" t="str">
        <f t="shared" ref="C97:C106" si="8">IF(B97&lt;&gt;"",VLOOKUP(B97,DA,2,FALSE),"")</f>
        <v/>
      </c>
      <c r="D97" s="74" t="str">
        <f t="shared" ref="D97:D106" si="9">IF(B97="","",VLOOKUP(B97,DA,3,FALSE))</f>
        <v/>
      </c>
      <c r="E97" s="75" t="str">
        <f>IF(D97="D",SUMIF('Peny. Aktiva'!C:C,B97,'Peny. Aktiva'!T:T),"")</f>
        <v/>
      </c>
      <c r="F97" s="75" t="str">
        <f>IF(D97="K",SUMIF('Peny. Aktiva'!D:D,B97,'Peny. Aktiva'!T:T),"")</f>
        <v/>
      </c>
      <c r="G97" s="61"/>
      <c r="H97" s="61"/>
    </row>
    <row r="98" spans="1:8" ht="18.75" customHeight="1" x14ac:dyDescent="0.25">
      <c r="A98" s="61"/>
      <c r="B98" s="6"/>
      <c r="C98" s="73" t="str">
        <f t="shared" si="8"/>
        <v/>
      </c>
      <c r="D98" s="74" t="str">
        <f t="shared" si="9"/>
        <v/>
      </c>
      <c r="E98" s="75" t="str">
        <f>IF(D98="D",SUMIF('Peny. Aktiva'!C:C,B98,'Peny. Aktiva'!T:T),"")</f>
        <v/>
      </c>
      <c r="F98" s="75" t="str">
        <f>IF(D98="K",SUMIF('Peny. Aktiva'!D:D,B98,'Peny. Aktiva'!T:T),"")</f>
        <v/>
      </c>
      <c r="G98" s="61"/>
      <c r="H98" s="61"/>
    </row>
    <row r="99" spans="1:8" ht="18.75" customHeight="1" x14ac:dyDescent="0.25">
      <c r="A99" s="61"/>
      <c r="B99" s="6"/>
      <c r="C99" s="73" t="str">
        <f t="shared" si="8"/>
        <v/>
      </c>
      <c r="D99" s="74" t="str">
        <f t="shared" si="9"/>
        <v/>
      </c>
      <c r="E99" s="75" t="str">
        <f>IF(D99="D",SUMIF('Peny. Aktiva'!C:C,B99,'Peny. Aktiva'!T:T),"")</f>
        <v/>
      </c>
      <c r="F99" s="75" t="str">
        <f>IF(D99="K",SUMIF('Peny. Aktiva'!D:D,B99,'Peny. Aktiva'!T:T),"")</f>
        <v/>
      </c>
      <c r="G99" s="61"/>
      <c r="H99" s="61"/>
    </row>
    <row r="100" spans="1:8" ht="18.75" customHeight="1" x14ac:dyDescent="0.25">
      <c r="A100" s="61"/>
      <c r="B100" s="6"/>
      <c r="C100" s="73" t="str">
        <f t="shared" si="8"/>
        <v/>
      </c>
      <c r="D100" s="74" t="str">
        <f t="shared" si="9"/>
        <v/>
      </c>
      <c r="E100" s="75" t="str">
        <f>IF(D100="D",SUMIF('Peny. Aktiva'!C:C,B100,'Peny. Aktiva'!T:T),"")</f>
        <v/>
      </c>
      <c r="F100" s="75" t="str">
        <f>IF(D100="K",SUMIF('Peny. Aktiva'!D:D,B100,'Peny. Aktiva'!T:T),"")</f>
        <v/>
      </c>
      <c r="G100" s="61"/>
      <c r="H100" s="61"/>
    </row>
    <row r="101" spans="1:8" ht="18.75" customHeight="1" x14ac:dyDescent="0.25">
      <c r="A101" s="61"/>
      <c r="B101" s="6"/>
      <c r="C101" s="73" t="str">
        <f t="shared" si="8"/>
        <v/>
      </c>
      <c r="D101" s="74" t="str">
        <f t="shared" si="9"/>
        <v/>
      </c>
      <c r="E101" s="75" t="str">
        <f>IF(D101="D",SUMIF('Peny. Aktiva'!C:C,B101,'Peny. Aktiva'!T:T),"")</f>
        <v/>
      </c>
      <c r="F101" s="75" t="str">
        <f>IF(D101="K",SUMIF('Peny. Aktiva'!D:D,B101,'Peny. Aktiva'!T:T),"")</f>
        <v/>
      </c>
      <c r="G101" s="61"/>
      <c r="H101" s="61"/>
    </row>
    <row r="102" spans="1:8" ht="18.75" customHeight="1" x14ac:dyDescent="0.25">
      <c r="A102" s="61"/>
      <c r="B102" s="6"/>
      <c r="C102" s="73" t="str">
        <f t="shared" si="8"/>
        <v/>
      </c>
      <c r="D102" s="74" t="str">
        <f t="shared" si="9"/>
        <v/>
      </c>
      <c r="E102" s="75" t="str">
        <f>IF(D102="D",SUMIF('Peny. Aktiva'!C:C,B102,'Peny. Aktiva'!T:T),"")</f>
        <v/>
      </c>
      <c r="F102" s="75" t="str">
        <f>IF(D102="K",SUMIF('Peny. Aktiva'!D:D,B102,'Peny. Aktiva'!T:T),"")</f>
        <v/>
      </c>
      <c r="G102" s="61"/>
      <c r="H102" s="61"/>
    </row>
    <row r="103" spans="1:8" ht="18.75" customHeight="1" x14ac:dyDescent="0.25">
      <c r="A103" s="61"/>
      <c r="B103" s="6"/>
      <c r="C103" s="73" t="str">
        <f t="shared" si="8"/>
        <v/>
      </c>
      <c r="D103" s="74" t="str">
        <f t="shared" si="9"/>
        <v/>
      </c>
      <c r="E103" s="75" t="str">
        <f>IF(D103="D",SUMIF('Peny. Aktiva'!C:C,B103,'Peny. Aktiva'!T:T),"")</f>
        <v/>
      </c>
      <c r="F103" s="75" t="str">
        <f>IF(D103="K",SUMIF('Peny. Aktiva'!D:D,B103,'Peny. Aktiva'!T:T),"")</f>
        <v/>
      </c>
      <c r="G103" s="61"/>
      <c r="H103" s="61"/>
    </row>
    <row r="104" spans="1:8" ht="18.75" customHeight="1" x14ac:dyDescent="0.25">
      <c r="A104" s="61"/>
      <c r="B104" s="6"/>
      <c r="C104" s="73" t="str">
        <f t="shared" si="8"/>
        <v/>
      </c>
      <c r="D104" s="74" t="str">
        <f t="shared" si="9"/>
        <v/>
      </c>
      <c r="E104" s="75" t="str">
        <f>IF(D104="D",SUMIF('Peny. Aktiva'!C:C,B104,'Peny. Aktiva'!T:T),"")</f>
        <v/>
      </c>
      <c r="F104" s="75" t="str">
        <f>IF(D104="K",SUMIF('Peny. Aktiva'!D:D,B104,'Peny. Aktiva'!T:T),"")</f>
        <v/>
      </c>
      <c r="G104" s="61"/>
      <c r="H104" s="61"/>
    </row>
    <row r="105" spans="1:8" ht="18.75" customHeight="1" x14ac:dyDescent="0.25">
      <c r="A105" s="61"/>
      <c r="B105" s="6"/>
      <c r="C105" s="73" t="str">
        <f t="shared" si="8"/>
        <v/>
      </c>
      <c r="D105" s="74" t="str">
        <f t="shared" si="9"/>
        <v/>
      </c>
      <c r="E105" s="75" t="str">
        <f>IF(D105="D",SUMIF('Peny. Aktiva'!C:C,B105,'Peny. Aktiva'!T:T),"")</f>
        <v/>
      </c>
      <c r="F105" s="75" t="str">
        <f>IF(D105="K",SUMIF('Peny. Aktiva'!D:D,B105,'Peny. Aktiva'!T:T),"")</f>
        <v/>
      </c>
      <c r="G105" s="61"/>
      <c r="H105" s="61"/>
    </row>
    <row r="106" spans="1:8" ht="18.75" customHeight="1" x14ac:dyDescent="0.25">
      <c r="A106" s="61"/>
      <c r="B106" s="6"/>
      <c r="C106" s="73" t="str">
        <f t="shared" si="8"/>
        <v/>
      </c>
      <c r="D106" s="74" t="str">
        <f t="shared" si="9"/>
        <v/>
      </c>
      <c r="E106" s="75" t="str">
        <f>IF(D106="D",SUMIF('Peny. Aktiva'!C:C,B106,'Peny. Aktiva'!T:T),"")</f>
        <v/>
      </c>
      <c r="F106" s="75" t="str">
        <f>IF(D106="K",SUMIF('Peny. Aktiva'!D:D,B106,'Peny. Aktiva'!T:T),"")</f>
        <v/>
      </c>
      <c r="G106" s="61"/>
      <c r="H106" s="61"/>
    </row>
    <row r="107" spans="1:8" ht="15" customHeight="1" x14ac:dyDescent="0.25">
      <c r="A107" s="61"/>
      <c r="B107" s="61"/>
      <c r="C107" s="61"/>
      <c r="D107" s="286"/>
      <c r="E107" s="61"/>
      <c r="F107" s="61"/>
      <c r="G107" s="61"/>
      <c r="H107" s="61"/>
    </row>
    <row r="108" spans="1:8" x14ac:dyDescent="0.25">
      <c r="A108" s="61"/>
      <c r="B108" s="61"/>
      <c r="C108" s="61"/>
      <c r="D108" s="286"/>
      <c r="E108" s="61"/>
      <c r="F108" s="61"/>
      <c r="G108" s="61"/>
      <c r="H108" s="61"/>
    </row>
    <row r="109" spans="1:8" x14ac:dyDescent="0.25">
      <c r="A109" s="61"/>
      <c r="B109" s="61"/>
      <c r="C109" s="61"/>
      <c r="D109" s="286"/>
      <c r="E109" s="61"/>
      <c r="F109" s="61"/>
      <c r="G109" s="61"/>
      <c r="H109" s="61"/>
    </row>
    <row r="110" spans="1:8" x14ac:dyDescent="0.25">
      <c r="A110" s="61"/>
      <c r="B110" s="61"/>
      <c r="C110" s="61"/>
      <c r="D110" s="286"/>
      <c r="E110" s="61"/>
      <c r="F110" s="61"/>
      <c r="G110" s="61"/>
      <c r="H110" s="61"/>
    </row>
    <row r="111" spans="1:8" x14ac:dyDescent="0.25">
      <c r="A111" s="61"/>
      <c r="B111" s="61"/>
      <c r="C111" s="61"/>
      <c r="D111" s="286"/>
      <c r="E111" s="61"/>
      <c r="F111" s="61"/>
      <c r="G111" s="61"/>
      <c r="H111" s="61"/>
    </row>
  </sheetData>
  <sheetProtection algorithmName="SHA-512" hashValue="7H3PnM2AWRLzyu5CLYw3oHK1zxdfYO29zBV4WJtzv3ZUWcJEIaoEQ5pdoK3HBdgEBPdQ7jkb3DvBYIy6E5LuYQ==" saltValue="XS9jhqP8kZnrytdbjbWaCg==" spinCount="100000" sheet="1" formatCells="0" formatColumns="0" formatRows="0" insertHyperlinks="0" sort="0" autoFilter="0" pivotTables="0"/>
  <autoFilter ref="B5:B106" xr:uid="{00000000-0009-0000-0000-000006000000}"/>
  <mergeCells count="5">
    <mergeCell ref="B2:F2"/>
    <mergeCell ref="B3:F3"/>
    <mergeCell ref="B4:F4"/>
    <mergeCell ref="B5:C5"/>
    <mergeCell ref="E5:F5"/>
  </mergeCells>
  <dataValidations count="1">
    <dataValidation type="list" showInputMessage="1" showErrorMessage="1" errorTitle="KESALAHAN INPUT DATA" error="                  KODE AKUN SALAH_x000a_SILAHKAN PILIH KODE AKUN DARI DAFTAR" sqref="B7:B106" xr:uid="{00000000-0002-0000-0600-000000000000}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O221"/>
  <sheetViews>
    <sheetView showGridLines="0" workbookViewId="0">
      <pane ySplit="6" topLeftCell="A7" activePane="bottomLeft" state="frozen"/>
      <selection activeCell="B5" sqref="B5:C5"/>
      <selection pane="bottomLeft" activeCell="C10" sqref="C10"/>
    </sheetView>
  </sheetViews>
  <sheetFormatPr defaultColWidth="0" defaultRowHeight="15" zeroHeight="1" x14ac:dyDescent="0.25"/>
  <cols>
    <col min="1" max="1" width="14.28515625" customWidth="1"/>
    <col min="2" max="2" width="11.42578125" customWidth="1"/>
    <col min="3" max="3" width="40" customWidth="1"/>
    <col min="4" max="4" width="10" customWidth="1"/>
    <col min="5" max="5" width="40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4">
      <c r="A2" s="61"/>
      <c r="B2" s="539" t="str">
        <f>PR</f>
        <v>NAMA PERUSAHAAN ANDA</v>
      </c>
      <c r="C2" s="539"/>
      <c r="D2" s="539"/>
      <c r="E2" s="539"/>
      <c r="F2" s="539"/>
      <c r="G2" s="539"/>
      <c r="H2" s="61"/>
      <c r="I2" s="61"/>
    </row>
    <row r="3" spans="1:9" ht="18.75" customHeight="1" x14ac:dyDescent="0.35">
      <c r="A3" s="61"/>
      <c r="B3" s="540" t="s">
        <v>78</v>
      </c>
      <c r="C3" s="540"/>
      <c r="D3" s="540"/>
      <c r="E3" s="540"/>
      <c r="F3" s="540"/>
      <c r="G3" s="540"/>
      <c r="H3" s="61"/>
      <c r="I3" s="61"/>
    </row>
    <row r="4" spans="1:9" ht="18.75" customHeight="1" x14ac:dyDescent="0.25">
      <c r="A4" s="61"/>
      <c r="B4" s="547" t="str">
        <f>TG_2&amp;" "&amp;BL_2&amp;" "&amp;TH_2</f>
        <v>31 Desember 2022</v>
      </c>
      <c r="C4" s="547"/>
      <c r="D4" s="547"/>
      <c r="E4" s="547"/>
      <c r="F4" s="547"/>
      <c r="G4" s="547"/>
      <c r="H4" s="61"/>
      <c r="I4" s="61"/>
    </row>
    <row r="5" spans="1:9" ht="18.75" customHeight="1" x14ac:dyDescent="0.25">
      <c r="A5" s="61"/>
      <c r="B5" s="545" t="s">
        <v>5</v>
      </c>
      <c r="C5" s="543" t="s">
        <v>10</v>
      </c>
      <c r="D5" s="529" t="s">
        <v>17</v>
      </c>
      <c r="E5" s="543"/>
      <c r="F5" s="544" t="str">
        <f>IF((SUM(F7:F206)=SUM(G7:G206)),"JUMLAH","SELISIH "&amp;(SUM(F7:F206)-SUM(G7:G206)))</f>
        <v>JUMLAH</v>
      </c>
      <c r="G5" s="505"/>
      <c r="H5" s="61"/>
      <c r="I5" s="287"/>
    </row>
    <row r="6" spans="1:9" ht="18.75" customHeight="1" x14ac:dyDescent="0.25">
      <c r="A6" s="61"/>
      <c r="B6" s="546"/>
      <c r="C6" s="548"/>
      <c r="D6" s="229" t="s">
        <v>7</v>
      </c>
      <c r="E6" s="229" t="s">
        <v>0</v>
      </c>
      <c r="F6" s="27" t="s">
        <v>2</v>
      </c>
      <c r="G6" s="66" t="s">
        <v>3</v>
      </c>
      <c r="H6" s="61"/>
      <c r="I6" s="287"/>
    </row>
    <row r="7" spans="1:9" ht="18.75" customHeight="1" x14ac:dyDescent="0.25">
      <c r="A7" s="61"/>
      <c r="B7" s="271"/>
      <c r="C7" s="9"/>
      <c r="D7" s="6"/>
      <c r="E7" s="76" t="str">
        <f t="shared" ref="E7:E20" si="0">IF(D7&lt;&gt;"",VLOOKUP(D7,DA,2,FALSE),"")</f>
        <v/>
      </c>
      <c r="F7" s="5"/>
      <c r="G7" s="5"/>
      <c r="H7" s="61"/>
      <c r="I7" s="61"/>
    </row>
    <row r="8" spans="1:9" ht="18.75" customHeight="1" x14ac:dyDescent="0.25">
      <c r="A8" s="61"/>
      <c r="B8" s="271"/>
      <c r="C8" s="9"/>
      <c r="D8" s="6"/>
      <c r="E8" s="73" t="str">
        <f t="shared" si="0"/>
        <v/>
      </c>
      <c r="F8" s="5"/>
      <c r="G8" s="5"/>
      <c r="H8" s="61"/>
      <c r="I8" s="61"/>
    </row>
    <row r="9" spans="1:9" ht="18.75" customHeight="1" x14ac:dyDescent="0.25">
      <c r="A9" s="61"/>
      <c r="B9" s="271"/>
      <c r="C9" s="9"/>
      <c r="D9" s="6"/>
      <c r="E9" s="73" t="str">
        <f t="shared" si="0"/>
        <v/>
      </c>
      <c r="F9" s="5"/>
      <c r="G9" s="5"/>
      <c r="H9" s="61"/>
      <c r="I9" s="61"/>
    </row>
    <row r="10" spans="1:9" ht="18.75" customHeight="1" x14ac:dyDescent="0.25">
      <c r="A10" s="61"/>
      <c r="B10" s="271"/>
      <c r="C10" s="9"/>
      <c r="D10" s="6"/>
      <c r="E10" s="73" t="str">
        <f t="shared" si="0"/>
        <v/>
      </c>
      <c r="F10" s="5"/>
      <c r="G10" s="5"/>
      <c r="H10" s="61"/>
      <c r="I10" s="61"/>
    </row>
    <row r="11" spans="1:9" ht="18.75" customHeight="1" x14ac:dyDescent="0.25">
      <c r="A11" s="61"/>
      <c r="B11" s="271"/>
      <c r="C11" s="9"/>
      <c r="D11" s="6"/>
      <c r="E11" s="73" t="str">
        <f t="shared" si="0"/>
        <v/>
      </c>
      <c r="F11" s="5"/>
      <c r="G11" s="5"/>
      <c r="H11" s="61"/>
      <c r="I11" s="61"/>
    </row>
    <row r="12" spans="1:9" ht="18.75" customHeight="1" x14ac:dyDescent="0.25">
      <c r="A12" s="61"/>
      <c r="B12" s="271"/>
      <c r="C12" s="9"/>
      <c r="D12" s="6"/>
      <c r="E12" s="73" t="str">
        <f t="shared" si="0"/>
        <v/>
      </c>
      <c r="F12" s="5"/>
      <c r="G12" s="5"/>
      <c r="H12" s="61"/>
      <c r="I12" s="61"/>
    </row>
    <row r="13" spans="1:9" ht="18.75" customHeight="1" x14ac:dyDescent="0.25">
      <c r="A13" s="61"/>
      <c r="B13" s="271"/>
      <c r="C13" s="9"/>
      <c r="D13" s="6"/>
      <c r="E13" s="73" t="str">
        <f t="shared" si="0"/>
        <v/>
      </c>
      <c r="F13" s="5"/>
      <c r="G13" s="5"/>
      <c r="H13" s="61"/>
      <c r="I13" s="61"/>
    </row>
    <row r="14" spans="1:9" ht="18.75" customHeight="1" x14ac:dyDescent="0.25">
      <c r="A14" s="61"/>
      <c r="B14" s="271"/>
      <c r="C14" s="9"/>
      <c r="D14" s="6"/>
      <c r="E14" s="73" t="str">
        <f t="shared" si="0"/>
        <v/>
      </c>
      <c r="F14" s="5"/>
      <c r="G14" s="5"/>
      <c r="H14" s="61"/>
      <c r="I14" s="61"/>
    </row>
    <row r="15" spans="1:9" ht="18.75" customHeight="1" x14ac:dyDescent="0.25">
      <c r="A15" s="61"/>
      <c r="B15" s="271"/>
      <c r="C15" s="9"/>
      <c r="D15" s="6"/>
      <c r="E15" s="73" t="str">
        <f t="shared" si="0"/>
        <v/>
      </c>
      <c r="F15" s="5"/>
      <c r="G15" s="5"/>
      <c r="H15" s="61"/>
      <c r="I15" s="61"/>
    </row>
    <row r="16" spans="1:9" ht="18.75" customHeight="1" x14ac:dyDescent="0.25">
      <c r="A16" s="61"/>
      <c r="B16" s="271"/>
      <c r="C16" s="9"/>
      <c r="D16" s="6"/>
      <c r="E16" s="73" t="str">
        <f t="shared" si="0"/>
        <v/>
      </c>
      <c r="F16" s="5"/>
      <c r="G16" s="5"/>
      <c r="H16" s="61"/>
      <c r="I16" s="61"/>
    </row>
    <row r="17" spans="1:9" ht="18.75" customHeight="1" x14ac:dyDescent="0.25">
      <c r="A17" s="61"/>
      <c r="B17" s="271"/>
      <c r="C17" s="9"/>
      <c r="D17" s="6"/>
      <c r="E17" s="73" t="str">
        <f t="shared" si="0"/>
        <v/>
      </c>
      <c r="F17" s="5"/>
      <c r="G17" s="5"/>
      <c r="H17" s="61"/>
      <c r="I17" s="61"/>
    </row>
    <row r="18" spans="1:9" ht="18.75" customHeight="1" x14ac:dyDescent="0.25">
      <c r="A18" s="61"/>
      <c r="B18" s="271"/>
      <c r="C18" s="9"/>
      <c r="D18" s="6"/>
      <c r="E18" s="73" t="str">
        <f t="shared" si="0"/>
        <v/>
      </c>
      <c r="F18" s="5"/>
      <c r="G18" s="5"/>
      <c r="H18" s="61"/>
      <c r="I18" s="61"/>
    </row>
    <row r="19" spans="1:9" ht="18.75" customHeight="1" x14ac:dyDescent="0.25">
      <c r="A19" s="61"/>
      <c r="B19" s="271"/>
      <c r="C19" s="9"/>
      <c r="D19" s="6"/>
      <c r="E19" s="73" t="str">
        <f t="shared" si="0"/>
        <v/>
      </c>
      <c r="F19" s="5"/>
      <c r="G19" s="5"/>
      <c r="H19" s="61"/>
      <c r="I19" s="61"/>
    </row>
    <row r="20" spans="1:9" ht="18.75" customHeight="1" x14ac:dyDescent="0.25">
      <c r="A20" s="61"/>
      <c r="B20" s="271"/>
      <c r="C20" s="9"/>
      <c r="D20" s="6"/>
      <c r="E20" s="73" t="str">
        <f t="shared" si="0"/>
        <v/>
      </c>
      <c r="F20" s="5"/>
      <c r="G20" s="5"/>
      <c r="H20" s="61"/>
      <c r="I20" s="61"/>
    </row>
    <row r="21" spans="1:9" ht="18.75" customHeight="1" x14ac:dyDescent="0.25">
      <c r="A21" s="61"/>
      <c r="B21" s="271"/>
      <c r="C21" s="9"/>
      <c r="D21" s="6"/>
      <c r="E21" s="73" t="str">
        <f t="shared" ref="E21:E84" si="1">IF(D21&lt;&gt;"",VLOOKUP(D21,DA,2,FALSE),"")</f>
        <v/>
      </c>
      <c r="F21" s="5"/>
      <c r="G21" s="5"/>
      <c r="H21" s="61"/>
      <c r="I21" s="61"/>
    </row>
    <row r="22" spans="1:9" ht="18.75" customHeight="1" x14ac:dyDescent="0.25">
      <c r="A22" s="61"/>
      <c r="B22" s="271"/>
      <c r="C22" s="9"/>
      <c r="D22" s="6"/>
      <c r="E22" s="73" t="str">
        <f t="shared" si="1"/>
        <v/>
      </c>
      <c r="F22" s="5"/>
      <c r="G22" s="5"/>
      <c r="H22" s="61"/>
      <c r="I22" s="61"/>
    </row>
    <row r="23" spans="1:9" ht="18.75" customHeight="1" x14ac:dyDescent="0.25">
      <c r="A23" s="61"/>
      <c r="B23" s="271"/>
      <c r="C23" s="9"/>
      <c r="D23" s="6"/>
      <c r="E23" s="73" t="str">
        <f t="shared" si="1"/>
        <v/>
      </c>
      <c r="F23" s="5"/>
      <c r="G23" s="5"/>
      <c r="H23" s="61"/>
      <c r="I23" s="61"/>
    </row>
    <row r="24" spans="1:9" ht="18.75" customHeight="1" x14ac:dyDescent="0.25">
      <c r="A24" s="61"/>
      <c r="B24" s="271"/>
      <c r="C24" s="9"/>
      <c r="D24" s="6"/>
      <c r="E24" s="73" t="str">
        <f t="shared" si="1"/>
        <v/>
      </c>
      <c r="F24" s="5"/>
      <c r="G24" s="5"/>
      <c r="H24" s="61"/>
      <c r="I24" s="61"/>
    </row>
    <row r="25" spans="1:9" ht="18.75" customHeight="1" x14ac:dyDescent="0.25">
      <c r="A25" s="61"/>
      <c r="B25" s="271"/>
      <c r="C25" s="9"/>
      <c r="D25" s="6"/>
      <c r="E25" s="73" t="str">
        <f t="shared" si="1"/>
        <v/>
      </c>
      <c r="F25" s="5"/>
      <c r="G25" s="5"/>
      <c r="H25" s="61"/>
      <c r="I25" s="61"/>
    </row>
    <row r="26" spans="1:9" ht="18.75" customHeight="1" x14ac:dyDescent="0.25">
      <c r="A26" s="61"/>
      <c r="B26" s="271"/>
      <c r="C26" s="9"/>
      <c r="D26" s="6"/>
      <c r="E26" s="73" t="str">
        <f t="shared" si="1"/>
        <v/>
      </c>
      <c r="F26" s="5"/>
      <c r="G26" s="5"/>
      <c r="H26" s="61"/>
      <c r="I26" s="61"/>
    </row>
    <row r="27" spans="1:9" ht="18.75" customHeight="1" x14ac:dyDescent="0.25">
      <c r="A27" s="61"/>
      <c r="B27" s="271"/>
      <c r="C27" s="9"/>
      <c r="D27" s="6"/>
      <c r="E27" s="73" t="str">
        <f t="shared" si="1"/>
        <v/>
      </c>
      <c r="F27" s="5"/>
      <c r="G27" s="5"/>
      <c r="H27" s="61"/>
      <c r="I27" s="61"/>
    </row>
    <row r="28" spans="1:9" ht="18.75" customHeight="1" x14ac:dyDescent="0.25">
      <c r="A28" s="61"/>
      <c r="B28" s="271"/>
      <c r="C28" s="9"/>
      <c r="D28" s="6"/>
      <c r="E28" s="73" t="str">
        <f t="shared" si="1"/>
        <v/>
      </c>
      <c r="F28" s="5"/>
      <c r="G28" s="5"/>
      <c r="H28" s="61"/>
      <c r="I28" s="61"/>
    </row>
    <row r="29" spans="1:9" ht="18.75" customHeight="1" x14ac:dyDescent="0.25">
      <c r="A29" s="61"/>
      <c r="B29" s="271"/>
      <c r="C29" s="9"/>
      <c r="D29" s="6"/>
      <c r="E29" s="73" t="str">
        <f t="shared" si="1"/>
        <v/>
      </c>
      <c r="F29" s="5"/>
      <c r="G29" s="5"/>
      <c r="H29" s="61"/>
      <c r="I29" s="61"/>
    </row>
    <row r="30" spans="1:9" ht="18.75" customHeight="1" x14ac:dyDescent="0.25">
      <c r="A30" s="61"/>
      <c r="B30" s="271"/>
      <c r="C30" s="9"/>
      <c r="D30" s="6"/>
      <c r="E30" s="73" t="str">
        <f t="shared" si="1"/>
        <v/>
      </c>
      <c r="F30" s="5"/>
      <c r="G30" s="5"/>
      <c r="H30" s="61"/>
      <c r="I30" s="61"/>
    </row>
    <row r="31" spans="1:9" ht="18.75" customHeight="1" x14ac:dyDescent="0.25">
      <c r="A31" s="61"/>
      <c r="B31" s="271"/>
      <c r="C31" s="9"/>
      <c r="D31" s="6"/>
      <c r="E31" s="73" t="str">
        <f t="shared" si="1"/>
        <v/>
      </c>
      <c r="F31" s="5"/>
      <c r="G31" s="5"/>
      <c r="H31" s="61"/>
      <c r="I31" s="61"/>
    </row>
    <row r="32" spans="1:9" ht="18.75" customHeight="1" x14ac:dyDescent="0.25">
      <c r="A32" s="61"/>
      <c r="B32" s="271"/>
      <c r="C32" s="9"/>
      <c r="D32" s="6"/>
      <c r="E32" s="73" t="str">
        <f t="shared" si="1"/>
        <v/>
      </c>
      <c r="F32" s="5"/>
      <c r="G32" s="5"/>
      <c r="H32" s="61"/>
      <c r="I32" s="61"/>
    </row>
    <row r="33" spans="1:9" ht="18.75" customHeight="1" x14ac:dyDescent="0.25">
      <c r="A33" s="61"/>
      <c r="B33" s="271"/>
      <c r="C33" s="9"/>
      <c r="D33" s="6"/>
      <c r="E33" s="73" t="str">
        <f t="shared" si="1"/>
        <v/>
      </c>
      <c r="F33" s="5"/>
      <c r="G33" s="5"/>
      <c r="H33" s="61"/>
      <c r="I33" s="61"/>
    </row>
    <row r="34" spans="1:9" ht="18.75" customHeight="1" x14ac:dyDescent="0.25">
      <c r="A34" s="61"/>
      <c r="B34" s="271"/>
      <c r="C34" s="9"/>
      <c r="D34" s="6"/>
      <c r="E34" s="73" t="str">
        <f t="shared" si="1"/>
        <v/>
      </c>
      <c r="F34" s="5"/>
      <c r="G34" s="5"/>
      <c r="H34" s="61"/>
      <c r="I34" s="61"/>
    </row>
    <row r="35" spans="1:9" ht="18.75" customHeight="1" x14ac:dyDescent="0.25">
      <c r="A35" s="61"/>
      <c r="B35" s="271"/>
      <c r="C35" s="9"/>
      <c r="D35" s="6"/>
      <c r="E35" s="73" t="str">
        <f t="shared" si="1"/>
        <v/>
      </c>
      <c r="F35" s="5"/>
      <c r="G35" s="5"/>
      <c r="H35" s="61"/>
      <c r="I35" s="61"/>
    </row>
    <row r="36" spans="1:9" ht="18.75" customHeight="1" x14ac:dyDescent="0.25">
      <c r="A36" s="61"/>
      <c r="B36" s="271"/>
      <c r="C36" s="9"/>
      <c r="D36" s="6"/>
      <c r="E36" s="73" t="str">
        <f t="shared" si="1"/>
        <v/>
      </c>
      <c r="F36" s="5"/>
      <c r="G36" s="5"/>
      <c r="H36" s="61"/>
      <c r="I36" s="61"/>
    </row>
    <row r="37" spans="1:9" ht="18.75" customHeight="1" x14ac:dyDescent="0.25">
      <c r="A37" s="61"/>
      <c r="B37" s="271"/>
      <c r="C37" s="9"/>
      <c r="D37" s="6"/>
      <c r="E37" s="73" t="str">
        <f t="shared" si="1"/>
        <v/>
      </c>
      <c r="F37" s="5"/>
      <c r="G37" s="5"/>
      <c r="H37" s="61"/>
      <c r="I37" s="61"/>
    </row>
    <row r="38" spans="1:9" ht="18.75" customHeight="1" x14ac:dyDescent="0.25">
      <c r="A38" s="61"/>
      <c r="B38" s="271"/>
      <c r="C38" s="9"/>
      <c r="D38" s="6"/>
      <c r="E38" s="73" t="str">
        <f t="shared" si="1"/>
        <v/>
      </c>
      <c r="F38" s="5"/>
      <c r="G38" s="5"/>
      <c r="H38" s="61"/>
      <c r="I38" s="61"/>
    </row>
    <row r="39" spans="1:9" ht="18.75" customHeight="1" x14ac:dyDescent="0.25">
      <c r="A39" s="61"/>
      <c r="B39" s="271"/>
      <c r="C39" s="9"/>
      <c r="D39" s="6"/>
      <c r="E39" s="73" t="str">
        <f t="shared" si="1"/>
        <v/>
      </c>
      <c r="F39" s="5"/>
      <c r="G39" s="5"/>
      <c r="H39" s="61"/>
      <c r="I39" s="61"/>
    </row>
    <row r="40" spans="1:9" ht="18.75" customHeight="1" x14ac:dyDescent="0.25">
      <c r="A40" s="61"/>
      <c r="B40" s="271"/>
      <c r="C40" s="9"/>
      <c r="D40" s="6"/>
      <c r="E40" s="73" t="str">
        <f t="shared" si="1"/>
        <v/>
      </c>
      <c r="F40" s="5"/>
      <c r="G40" s="5"/>
      <c r="H40" s="61"/>
      <c r="I40" s="61"/>
    </row>
    <row r="41" spans="1:9" ht="18.75" customHeight="1" x14ac:dyDescent="0.25">
      <c r="A41" s="61"/>
      <c r="B41" s="271"/>
      <c r="C41" s="9"/>
      <c r="D41" s="6"/>
      <c r="E41" s="73" t="str">
        <f t="shared" si="1"/>
        <v/>
      </c>
      <c r="F41" s="5"/>
      <c r="G41" s="5"/>
      <c r="H41" s="61"/>
      <c r="I41" s="61"/>
    </row>
    <row r="42" spans="1:9" ht="18.75" customHeight="1" x14ac:dyDescent="0.25">
      <c r="A42" s="61"/>
      <c r="B42" s="271"/>
      <c r="C42" s="9"/>
      <c r="D42" s="6"/>
      <c r="E42" s="73" t="str">
        <f t="shared" si="1"/>
        <v/>
      </c>
      <c r="F42" s="5"/>
      <c r="G42" s="5"/>
      <c r="H42" s="61"/>
      <c r="I42" s="61"/>
    </row>
    <row r="43" spans="1:9" ht="18.75" customHeight="1" x14ac:dyDescent="0.25">
      <c r="A43" s="61"/>
      <c r="B43" s="271"/>
      <c r="C43" s="9"/>
      <c r="D43" s="6"/>
      <c r="E43" s="73" t="str">
        <f t="shared" si="1"/>
        <v/>
      </c>
      <c r="F43" s="5"/>
      <c r="G43" s="5"/>
      <c r="H43" s="61"/>
      <c r="I43" s="61"/>
    </row>
    <row r="44" spans="1:9" ht="18.75" customHeight="1" x14ac:dyDescent="0.25">
      <c r="A44" s="61"/>
      <c r="B44" s="271"/>
      <c r="C44" s="9"/>
      <c r="D44" s="6"/>
      <c r="E44" s="73" t="str">
        <f t="shared" si="1"/>
        <v/>
      </c>
      <c r="F44" s="5"/>
      <c r="G44" s="5"/>
      <c r="H44" s="61"/>
      <c r="I44" s="61"/>
    </row>
    <row r="45" spans="1:9" ht="18.75" customHeight="1" x14ac:dyDescent="0.25">
      <c r="A45" s="61"/>
      <c r="B45" s="271"/>
      <c r="C45" s="9"/>
      <c r="D45" s="6"/>
      <c r="E45" s="73" t="str">
        <f t="shared" si="1"/>
        <v/>
      </c>
      <c r="F45" s="5"/>
      <c r="G45" s="5"/>
      <c r="H45" s="61"/>
      <c r="I45" s="61"/>
    </row>
    <row r="46" spans="1:9" ht="18.75" customHeight="1" x14ac:dyDescent="0.25">
      <c r="A46" s="61"/>
      <c r="B46" s="271"/>
      <c r="C46" s="9"/>
      <c r="D46" s="6"/>
      <c r="E46" s="73" t="str">
        <f t="shared" si="1"/>
        <v/>
      </c>
      <c r="F46" s="5"/>
      <c r="G46" s="5"/>
      <c r="H46" s="61"/>
      <c r="I46" s="61"/>
    </row>
    <row r="47" spans="1:9" ht="18.75" customHeight="1" x14ac:dyDescent="0.25">
      <c r="A47" s="61"/>
      <c r="B47" s="271"/>
      <c r="C47" s="9"/>
      <c r="D47" s="6"/>
      <c r="E47" s="73" t="str">
        <f t="shared" si="1"/>
        <v/>
      </c>
      <c r="F47" s="5"/>
      <c r="G47" s="5"/>
      <c r="H47" s="61"/>
      <c r="I47" s="61"/>
    </row>
    <row r="48" spans="1:9" ht="18.75" customHeight="1" x14ac:dyDescent="0.25">
      <c r="A48" s="61"/>
      <c r="B48" s="271"/>
      <c r="C48" s="9"/>
      <c r="D48" s="6"/>
      <c r="E48" s="73" t="str">
        <f t="shared" si="1"/>
        <v/>
      </c>
      <c r="F48" s="5"/>
      <c r="G48" s="5"/>
      <c r="H48" s="61"/>
      <c r="I48" s="61"/>
    </row>
    <row r="49" spans="1:9" ht="18.75" customHeight="1" x14ac:dyDescent="0.25">
      <c r="A49" s="61"/>
      <c r="B49" s="271"/>
      <c r="C49" s="9"/>
      <c r="D49" s="6"/>
      <c r="E49" s="73" t="str">
        <f t="shared" si="1"/>
        <v/>
      </c>
      <c r="F49" s="5"/>
      <c r="G49" s="5"/>
      <c r="H49" s="61"/>
      <c r="I49" s="61"/>
    </row>
    <row r="50" spans="1:9" ht="18.75" customHeight="1" x14ac:dyDescent="0.25">
      <c r="A50" s="61"/>
      <c r="B50" s="271"/>
      <c r="C50" s="9"/>
      <c r="D50" s="6"/>
      <c r="E50" s="73" t="str">
        <f t="shared" si="1"/>
        <v/>
      </c>
      <c r="F50" s="5"/>
      <c r="G50" s="5"/>
      <c r="H50" s="61"/>
      <c r="I50" s="61"/>
    </row>
    <row r="51" spans="1:9" ht="18.75" customHeight="1" x14ac:dyDescent="0.25">
      <c r="A51" s="61"/>
      <c r="B51" s="271"/>
      <c r="C51" s="9"/>
      <c r="D51" s="6"/>
      <c r="E51" s="73" t="str">
        <f t="shared" si="1"/>
        <v/>
      </c>
      <c r="F51" s="5"/>
      <c r="G51" s="5"/>
      <c r="H51" s="61"/>
      <c r="I51" s="61"/>
    </row>
    <row r="52" spans="1:9" ht="18.75" customHeight="1" x14ac:dyDescent="0.25">
      <c r="A52" s="61"/>
      <c r="B52" s="271"/>
      <c r="C52" s="9"/>
      <c r="D52" s="6"/>
      <c r="E52" s="73" t="str">
        <f t="shared" si="1"/>
        <v/>
      </c>
      <c r="F52" s="5"/>
      <c r="G52" s="5"/>
      <c r="H52" s="61"/>
      <c r="I52" s="61"/>
    </row>
    <row r="53" spans="1:9" ht="18.75" customHeight="1" x14ac:dyDescent="0.25">
      <c r="A53" s="61"/>
      <c r="B53" s="271"/>
      <c r="C53" s="9"/>
      <c r="D53" s="6"/>
      <c r="E53" s="73" t="str">
        <f t="shared" si="1"/>
        <v/>
      </c>
      <c r="F53" s="5"/>
      <c r="G53" s="5"/>
      <c r="H53" s="61"/>
      <c r="I53" s="61"/>
    </row>
    <row r="54" spans="1:9" ht="18.75" customHeight="1" x14ac:dyDescent="0.25">
      <c r="A54" s="61"/>
      <c r="B54" s="271"/>
      <c r="C54" s="9"/>
      <c r="D54" s="6"/>
      <c r="E54" s="73" t="str">
        <f t="shared" si="1"/>
        <v/>
      </c>
      <c r="F54" s="5"/>
      <c r="G54" s="5"/>
      <c r="H54" s="61"/>
      <c r="I54" s="61"/>
    </row>
    <row r="55" spans="1:9" ht="18.75" customHeight="1" x14ac:dyDescent="0.25">
      <c r="A55" s="61"/>
      <c r="B55" s="271"/>
      <c r="C55" s="9"/>
      <c r="D55" s="6"/>
      <c r="E55" s="73" t="str">
        <f t="shared" si="1"/>
        <v/>
      </c>
      <c r="F55" s="5"/>
      <c r="G55" s="5"/>
      <c r="H55" s="61"/>
      <c r="I55" s="61"/>
    </row>
    <row r="56" spans="1:9" ht="18.75" customHeight="1" x14ac:dyDescent="0.25">
      <c r="A56" s="61"/>
      <c r="B56" s="271"/>
      <c r="C56" s="9"/>
      <c r="D56" s="6"/>
      <c r="E56" s="73" t="str">
        <f t="shared" si="1"/>
        <v/>
      </c>
      <c r="F56" s="5"/>
      <c r="G56" s="5"/>
      <c r="H56" s="61"/>
      <c r="I56" s="61"/>
    </row>
    <row r="57" spans="1:9" ht="18.75" customHeight="1" x14ac:dyDescent="0.25">
      <c r="A57" s="61"/>
      <c r="B57" s="271"/>
      <c r="C57" s="9"/>
      <c r="D57" s="6"/>
      <c r="E57" s="73" t="str">
        <f t="shared" si="1"/>
        <v/>
      </c>
      <c r="F57" s="5"/>
      <c r="G57" s="5"/>
      <c r="H57" s="61"/>
      <c r="I57" s="61"/>
    </row>
    <row r="58" spans="1:9" ht="18.75" customHeight="1" x14ac:dyDescent="0.25">
      <c r="A58" s="61"/>
      <c r="B58" s="271"/>
      <c r="C58" s="9"/>
      <c r="D58" s="6"/>
      <c r="E58" s="73" t="str">
        <f t="shared" si="1"/>
        <v/>
      </c>
      <c r="F58" s="5"/>
      <c r="G58" s="5"/>
      <c r="H58" s="61"/>
      <c r="I58" s="61"/>
    </row>
    <row r="59" spans="1:9" ht="18.75" customHeight="1" x14ac:dyDescent="0.25">
      <c r="A59" s="61"/>
      <c r="B59" s="271"/>
      <c r="C59" s="9"/>
      <c r="D59" s="6"/>
      <c r="E59" s="73" t="str">
        <f t="shared" si="1"/>
        <v/>
      </c>
      <c r="F59" s="5"/>
      <c r="G59" s="5"/>
      <c r="H59" s="61"/>
      <c r="I59" s="61"/>
    </row>
    <row r="60" spans="1:9" ht="18.75" customHeight="1" x14ac:dyDescent="0.25">
      <c r="A60" s="61"/>
      <c r="B60" s="271"/>
      <c r="C60" s="9"/>
      <c r="D60" s="6"/>
      <c r="E60" s="73" t="str">
        <f t="shared" si="1"/>
        <v/>
      </c>
      <c r="F60" s="5"/>
      <c r="G60" s="5"/>
      <c r="H60" s="61"/>
      <c r="I60" s="61"/>
    </row>
    <row r="61" spans="1:9" ht="18.75" customHeight="1" x14ac:dyDescent="0.25">
      <c r="A61" s="61"/>
      <c r="B61" s="271"/>
      <c r="C61" s="9"/>
      <c r="D61" s="6"/>
      <c r="E61" s="73" t="str">
        <f t="shared" si="1"/>
        <v/>
      </c>
      <c r="F61" s="5"/>
      <c r="G61" s="5"/>
      <c r="H61" s="61"/>
      <c r="I61" s="61"/>
    </row>
    <row r="62" spans="1:9" ht="18.75" customHeight="1" x14ac:dyDescent="0.25">
      <c r="A62" s="61"/>
      <c r="B62" s="271"/>
      <c r="C62" s="9"/>
      <c r="D62" s="6"/>
      <c r="E62" s="73" t="str">
        <f t="shared" si="1"/>
        <v/>
      </c>
      <c r="F62" s="5"/>
      <c r="G62" s="5"/>
      <c r="H62" s="61"/>
      <c r="I62" s="61"/>
    </row>
    <row r="63" spans="1:9" ht="18.75" customHeight="1" x14ac:dyDescent="0.25">
      <c r="A63" s="61"/>
      <c r="B63" s="271"/>
      <c r="C63" s="9"/>
      <c r="D63" s="6"/>
      <c r="E63" s="73" t="str">
        <f t="shared" si="1"/>
        <v/>
      </c>
      <c r="F63" s="5"/>
      <c r="G63" s="5"/>
      <c r="H63" s="61"/>
      <c r="I63" s="61"/>
    </row>
    <row r="64" spans="1:9" ht="18.75" customHeight="1" x14ac:dyDescent="0.25">
      <c r="A64" s="61"/>
      <c r="B64" s="271"/>
      <c r="C64" s="9"/>
      <c r="D64" s="6"/>
      <c r="E64" s="73" t="str">
        <f t="shared" si="1"/>
        <v/>
      </c>
      <c r="F64" s="5"/>
      <c r="G64" s="5"/>
      <c r="H64" s="61"/>
      <c r="I64" s="61"/>
    </row>
    <row r="65" spans="1:9" ht="18.75" customHeight="1" x14ac:dyDescent="0.25">
      <c r="A65" s="61"/>
      <c r="B65" s="271"/>
      <c r="C65" s="9"/>
      <c r="D65" s="6"/>
      <c r="E65" s="73" t="str">
        <f t="shared" si="1"/>
        <v/>
      </c>
      <c r="F65" s="5"/>
      <c r="G65" s="5"/>
      <c r="H65" s="61"/>
      <c r="I65" s="61"/>
    </row>
    <row r="66" spans="1:9" ht="18.75" customHeight="1" x14ac:dyDescent="0.25">
      <c r="A66" s="61"/>
      <c r="B66" s="271"/>
      <c r="C66" s="9"/>
      <c r="D66" s="6"/>
      <c r="E66" s="73" t="str">
        <f t="shared" si="1"/>
        <v/>
      </c>
      <c r="F66" s="5"/>
      <c r="G66" s="5"/>
      <c r="H66" s="61"/>
      <c r="I66" s="61"/>
    </row>
    <row r="67" spans="1:9" ht="18.75" customHeight="1" x14ac:dyDescent="0.25">
      <c r="A67" s="61"/>
      <c r="B67" s="271"/>
      <c r="C67" s="9"/>
      <c r="D67" s="6"/>
      <c r="E67" s="73" t="str">
        <f t="shared" si="1"/>
        <v/>
      </c>
      <c r="F67" s="5"/>
      <c r="G67" s="5"/>
      <c r="H67" s="61"/>
      <c r="I67" s="61"/>
    </row>
    <row r="68" spans="1:9" ht="18.75" customHeight="1" x14ac:dyDescent="0.25">
      <c r="A68" s="61"/>
      <c r="B68" s="271"/>
      <c r="C68" s="9"/>
      <c r="D68" s="6"/>
      <c r="E68" s="73" t="str">
        <f t="shared" si="1"/>
        <v/>
      </c>
      <c r="F68" s="5"/>
      <c r="G68" s="5"/>
      <c r="H68" s="61"/>
      <c r="I68" s="61"/>
    </row>
    <row r="69" spans="1:9" ht="18.75" customHeight="1" x14ac:dyDescent="0.25">
      <c r="A69" s="61"/>
      <c r="B69" s="271"/>
      <c r="C69" s="9"/>
      <c r="D69" s="6"/>
      <c r="E69" s="73" t="str">
        <f t="shared" si="1"/>
        <v/>
      </c>
      <c r="F69" s="5"/>
      <c r="G69" s="5"/>
      <c r="H69" s="61"/>
      <c r="I69" s="61"/>
    </row>
    <row r="70" spans="1:9" ht="18.75" customHeight="1" x14ac:dyDescent="0.25">
      <c r="A70" s="61"/>
      <c r="B70" s="271"/>
      <c r="C70" s="9"/>
      <c r="D70" s="6"/>
      <c r="E70" s="73" t="str">
        <f t="shared" si="1"/>
        <v/>
      </c>
      <c r="F70" s="5"/>
      <c r="G70" s="5"/>
      <c r="H70" s="61"/>
      <c r="I70" s="61"/>
    </row>
    <row r="71" spans="1:9" ht="18.75" customHeight="1" x14ac:dyDescent="0.25">
      <c r="A71" s="61"/>
      <c r="B71" s="271"/>
      <c r="C71" s="9"/>
      <c r="D71" s="6"/>
      <c r="E71" s="73" t="str">
        <f t="shared" si="1"/>
        <v/>
      </c>
      <c r="F71" s="5"/>
      <c r="G71" s="5"/>
      <c r="H71" s="61"/>
      <c r="I71" s="61"/>
    </row>
    <row r="72" spans="1:9" ht="18.75" customHeight="1" x14ac:dyDescent="0.25">
      <c r="A72" s="61"/>
      <c r="B72" s="271"/>
      <c r="C72" s="9"/>
      <c r="D72" s="6"/>
      <c r="E72" s="73" t="str">
        <f t="shared" si="1"/>
        <v/>
      </c>
      <c r="F72" s="5"/>
      <c r="G72" s="5"/>
      <c r="H72" s="61"/>
      <c r="I72" s="61"/>
    </row>
    <row r="73" spans="1:9" ht="18.75" customHeight="1" x14ac:dyDescent="0.25">
      <c r="A73" s="61"/>
      <c r="B73" s="271"/>
      <c r="C73" s="9"/>
      <c r="D73" s="6"/>
      <c r="E73" s="73" t="str">
        <f t="shared" si="1"/>
        <v/>
      </c>
      <c r="F73" s="5"/>
      <c r="G73" s="5"/>
      <c r="H73" s="61"/>
      <c r="I73" s="61"/>
    </row>
    <row r="74" spans="1:9" ht="18.75" customHeight="1" x14ac:dyDescent="0.25">
      <c r="A74" s="61"/>
      <c r="B74" s="271"/>
      <c r="C74" s="9"/>
      <c r="D74" s="6"/>
      <c r="E74" s="73" t="str">
        <f t="shared" si="1"/>
        <v/>
      </c>
      <c r="F74" s="5"/>
      <c r="G74" s="5"/>
      <c r="H74" s="61"/>
      <c r="I74" s="61"/>
    </row>
    <row r="75" spans="1:9" ht="18.75" customHeight="1" x14ac:dyDescent="0.25">
      <c r="A75" s="61"/>
      <c r="B75" s="271"/>
      <c r="C75" s="9"/>
      <c r="D75" s="6"/>
      <c r="E75" s="73" t="str">
        <f t="shared" si="1"/>
        <v/>
      </c>
      <c r="F75" s="5"/>
      <c r="G75" s="5"/>
      <c r="H75" s="61"/>
      <c r="I75" s="61"/>
    </row>
    <row r="76" spans="1:9" ht="18.75" customHeight="1" x14ac:dyDescent="0.25">
      <c r="A76" s="61"/>
      <c r="B76" s="271"/>
      <c r="C76" s="9"/>
      <c r="D76" s="6"/>
      <c r="E76" s="73" t="str">
        <f t="shared" si="1"/>
        <v/>
      </c>
      <c r="F76" s="5"/>
      <c r="G76" s="5"/>
      <c r="H76" s="61"/>
      <c r="I76" s="61"/>
    </row>
    <row r="77" spans="1:9" ht="18.75" customHeight="1" x14ac:dyDescent="0.25">
      <c r="A77" s="61"/>
      <c r="B77" s="271"/>
      <c r="C77" s="9"/>
      <c r="D77" s="6"/>
      <c r="E77" s="73" t="str">
        <f t="shared" si="1"/>
        <v/>
      </c>
      <c r="F77" s="5"/>
      <c r="G77" s="5"/>
      <c r="H77" s="61"/>
      <c r="I77" s="61"/>
    </row>
    <row r="78" spans="1:9" ht="18.75" customHeight="1" x14ac:dyDescent="0.25">
      <c r="A78" s="61"/>
      <c r="B78" s="271"/>
      <c r="C78" s="9"/>
      <c r="D78" s="6"/>
      <c r="E78" s="73" t="str">
        <f t="shared" si="1"/>
        <v/>
      </c>
      <c r="F78" s="5"/>
      <c r="G78" s="5"/>
      <c r="H78" s="61"/>
      <c r="I78" s="61"/>
    </row>
    <row r="79" spans="1:9" ht="18.75" customHeight="1" x14ac:dyDescent="0.25">
      <c r="A79" s="61"/>
      <c r="B79" s="271"/>
      <c r="C79" s="9"/>
      <c r="D79" s="6"/>
      <c r="E79" s="73" t="str">
        <f t="shared" si="1"/>
        <v/>
      </c>
      <c r="F79" s="5"/>
      <c r="G79" s="5"/>
      <c r="H79" s="61"/>
      <c r="I79" s="61"/>
    </row>
    <row r="80" spans="1:9" ht="18.75" customHeight="1" x14ac:dyDescent="0.25">
      <c r="A80" s="61"/>
      <c r="B80" s="271"/>
      <c r="C80" s="9"/>
      <c r="D80" s="6"/>
      <c r="E80" s="73" t="str">
        <f t="shared" si="1"/>
        <v/>
      </c>
      <c r="F80" s="5"/>
      <c r="G80" s="5"/>
      <c r="H80" s="61"/>
      <c r="I80" s="61"/>
    </row>
    <row r="81" spans="1:9" ht="18.75" customHeight="1" x14ac:dyDescent="0.25">
      <c r="A81" s="61"/>
      <c r="B81" s="271"/>
      <c r="C81" s="9"/>
      <c r="D81" s="6"/>
      <c r="E81" s="73" t="str">
        <f t="shared" si="1"/>
        <v/>
      </c>
      <c r="F81" s="5"/>
      <c r="G81" s="5"/>
      <c r="H81" s="61"/>
      <c r="I81" s="61"/>
    </row>
    <row r="82" spans="1:9" ht="18.75" customHeight="1" x14ac:dyDescent="0.25">
      <c r="A82" s="61"/>
      <c r="B82" s="271"/>
      <c r="C82" s="9"/>
      <c r="D82" s="6"/>
      <c r="E82" s="73" t="str">
        <f t="shared" si="1"/>
        <v/>
      </c>
      <c r="F82" s="5"/>
      <c r="G82" s="5"/>
      <c r="H82" s="61"/>
      <c r="I82" s="61"/>
    </row>
    <row r="83" spans="1:9" ht="18.75" customHeight="1" x14ac:dyDescent="0.25">
      <c r="A83" s="61"/>
      <c r="B83" s="271"/>
      <c r="C83" s="9"/>
      <c r="D83" s="6"/>
      <c r="E83" s="73" t="str">
        <f t="shared" si="1"/>
        <v/>
      </c>
      <c r="F83" s="5"/>
      <c r="G83" s="5"/>
      <c r="H83" s="61"/>
      <c r="I83" s="61"/>
    </row>
    <row r="84" spans="1:9" ht="18.75" customHeight="1" x14ac:dyDescent="0.25">
      <c r="A84" s="61"/>
      <c r="B84" s="271"/>
      <c r="C84" s="9"/>
      <c r="D84" s="6"/>
      <c r="E84" s="73" t="str">
        <f t="shared" si="1"/>
        <v/>
      </c>
      <c r="F84" s="5"/>
      <c r="G84" s="5"/>
      <c r="H84" s="61"/>
      <c r="I84" s="61"/>
    </row>
    <row r="85" spans="1:9" ht="18.75" customHeight="1" x14ac:dyDescent="0.25">
      <c r="A85" s="61"/>
      <c r="B85" s="271"/>
      <c r="C85" s="9"/>
      <c r="D85" s="6"/>
      <c r="E85" s="73" t="str">
        <f t="shared" ref="E85:E148" si="2">IF(D85&lt;&gt;"",VLOOKUP(D85,DA,2,FALSE),"")</f>
        <v/>
      </c>
      <c r="F85" s="5"/>
      <c r="G85" s="5"/>
      <c r="H85" s="61"/>
      <c r="I85" s="61"/>
    </row>
    <row r="86" spans="1:9" ht="18.75" customHeight="1" x14ac:dyDescent="0.25">
      <c r="A86" s="61"/>
      <c r="B86" s="271"/>
      <c r="C86" s="9"/>
      <c r="D86" s="6"/>
      <c r="E86" s="73" t="str">
        <f t="shared" si="2"/>
        <v/>
      </c>
      <c r="F86" s="5"/>
      <c r="G86" s="5"/>
      <c r="H86" s="61"/>
      <c r="I86" s="61"/>
    </row>
    <row r="87" spans="1:9" ht="18.75" customHeight="1" x14ac:dyDescent="0.25">
      <c r="A87" s="61"/>
      <c r="B87" s="271"/>
      <c r="C87" s="9"/>
      <c r="D87" s="6"/>
      <c r="E87" s="73" t="str">
        <f t="shared" si="2"/>
        <v/>
      </c>
      <c r="F87" s="5"/>
      <c r="G87" s="5"/>
      <c r="H87" s="61"/>
      <c r="I87" s="61"/>
    </row>
    <row r="88" spans="1:9" ht="18.75" customHeight="1" x14ac:dyDescent="0.25">
      <c r="A88" s="61"/>
      <c r="B88" s="271"/>
      <c r="C88" s="9"/>
      <c r="D88" s="6"/>
      <c r="E88" s="73" t="str">
        <f t="shared" si="2"/>
        <v/>
      </c>
      <c r="F88" s="5"/>
      <c r="G88" s="5"/>
      <c r="H88" s="61"/>
      <c r="I88" s="61"/>
    </row>
    <row r="89" spans="1:9" ht="18.75" customHeight="1" x14ac:dyDescent="0.25">
      <c r="A89" s="61"/>
      <c r="B89" s="271"/>
      <c r="C89" s="9"/>
      <c r="D89" s="6"/>
      <c r="E89" s="73" t="str">
        <f t="shared" si="2"/>
        <v/>
      </c>
      <c r="F89" s="5"/>
      <c r="G89" s="5"/>
      <c r="H89" s="61"/>
      <c r="I89" s="61"/>
    </row>
    <row r="90" spans="1:9" ht="18.75" customHeight="1" x14ac:dyDescent="0.25">
      <c r="A90" s="61"/>
      <c r="B90" s="271"/>
      <c r="C90" s="9"/>
      <c r="D90" s="6"/>
      <c r="E90" s="73" t="str">
        <f t="shared" si="2"/>
        <v/>
      </c>
      <c r="F90" s="5"/>
      <c r="G90" s="5"/>
      <c r="H90" s="61"/>
      <c r="I90" s="61"/>
    </row>
    <row r="91" spans="1:9" ht="18.75" customHeight="1" x14ac:dyDescent="0.25">
      <c r="A91" s="61"/>
      <c r="B91" s="271"/>
      <c r="C91" s="9"/>
      <c r="D91" s="6"/>
      <c r="E91" s="73" t="str">
        <f t="shared" si="2"/>
        <v/>
      </c>
      <c r="F91" s="5"/>
      <c r="G91" s="5"/>
      <c r="H91" s="61"/>
      <c r="I91" s="61"/>
    </row>
    <row r="92" spans="1:9" ht="18.75" customHeight="1" x14ac:dyDescent="0.25">
      <c r="A92" s="61"/>
      <c r="B92" s="271"/>
      <c r="C92" s="9"/>
      <c r="D92" s="6"/>
      <c r="E92" s="73" t="str">
        <f t="shared" si="2"/>
        <v/>
      </c>
      <c r="F92" s="5"/>
      <c r="G92" s="5"/>
      <c r="H92" s="61"/>
      <c r="I92" s="61"/>
    </row>
    <row r="93" spans="1:9" ht="18.75" customHeight="1" x14ac:dyDescent="0.25">
      <c r="A93" s="61"/>
      <c r="B93" s="271"/>
      <c r="C93" s="9"/>
      <c r="D93" s="6"/>
      <c r="E93" s="73" t="str">
        <f t="shared" si="2"/>
        <v/>
      </c>
      <c r="F93" s="5"/>
      <c r="G93" s="5"/>
      <c r="H93" s="61"/>
      <c r="I93" s="61"/>
    </row>
    <row r="94" spans="1:9" ht="18.75" customHeight="1" x14ac:dyDescent="0.25">
      <c r="A94" s="61"/>
      <c r="B94" s="271"/>
      <c r="C94" s="9"/>
      <c r="D94" s="6"/>
      <c r="E94" s="73" t="str">
        <f t="shared" si="2"/>
        <v/>
      </c>
      <c r="F94" s="5"/>
      <c r="G94" s="5"/>
      <c r="H94" s="61"/>
      <c r="I94" s="61"/>
    </row>
    <row r="95" spans="1:9" ht="18.75" customHeight="1" x14ac:dyDescent="0.25">
      <c r="A95" s="61"/>
      <c r="B95" s="271"/>
      <c r="C95" s="9"/>
      <c r="D95" s="6"/>
      <c r="E95" s="73" t="str">
        <f t="shared" si="2"/>
        <v/>
      </c>
      <c r="F95" s="5"/>
      <c r="G95" s="5"/>
      <c r="H95" s="61"/>
      <c r="I95" s="61"/>
    </row>
    <row r="96" spans="1:9" ht="18.75" customHeight="1" x14ac:dyDescent="0.25">
      <c r="A96" s="61"/>
      <c r="B96" s="271"/>
      <c r="C96" s="9"/>
      <c r="D96" s="6"/>
      <c r="E96" s="73" t="str">
        <f t="shared" si="2"/>
        <v/>
      </c>
      <c r="F96" s="5"/>
      <c r="G96" s="5"/>
      <c r="H96" s="61"/>
      <c r="I96" s="61"/>
    </row>
    <row r="97" spans="1:9" ht="18.75" customHeight="1" x14ac:dyDescent="0.25">
      <c r="A97" s="61"/>
      <c r="B97" s="271"/>
      <c r="C97" s="9"/>
      <c r="D97" s="6"/>
      <c r="E97" s="73" t="str">
        <f t="shared" si="2"/>
        <v/>
      </c>
      <c r="F97" s="5"/>
      <c r="G97" s="5"/>
      <c r="H97" s="61"/>
      <c r="I97" s="61"/>
    </row>
    <row r="98" spans="1:9" ht="18.75" customHeight="1" x14ac:dyDescent="0.25">
      <c r="A98" s="61"/>
      <c r="B98" s="271"/>
      <c r="C98" s="9"/>
      <c r="D98" s="6"/>
      <c r="E98" s="73" t="str">
        <f t="shared" si="2"/>
        <v/>
      </c>
      <c r="F98" s="5"/>
      <c r="G98" s="5"/>
      <c r="H98" s="61"/>
      <c r="I98" s="61"/>
    </row>
    <row r="99" spans="1:9" ht="18.75" customHeight="1" x14ac:dyDescent="0.25">
      <c r="A99" s="61"/>
      <c r="B99" s="271"/>
      <c r="C99" s="9"/>
      <c r="D99" s="6"/>
      <c r="E99" s="73" t="str">
        <f t="shared" si="2"/>
        <v/>
      </c>
      <c r="F99" s="5"/>
      <c r="G99" s="5"/>
      <c r="H99" s="61"/>
      <c r="I99" s="61"/>
    </row>
    <row r="100" spans="1:9" ht="18.75" customHeight="1" x14ac:dyDescent="0.25">
      <c r="A100" s="61"/>
      <c r="B100" s="271"/>
      <c r="C100" s="9"/>
      <c r="D100" s="6"/>
      <c r="E100" s="73" t="str">
        <f t="shared" si="2"/>
        <v/>
      </c>
      <c r="F100" s="5"/>
      <c r="G100" s="5"/>
      <c r="H100" s="61"/>
      <c r="I100" s="61"/>
    </row>
    <row r="101" spans="1:9" ht="18.75" customHeight="1" x14ac:dyDescent="0.25">
      <c r="A101" s="61"/>
      <c r="B101" s="271"/>
      <c r="C101" s="9"/>
      <c r="D101" s="6"/>
      <c r="E101" s="73" t="str">
        <f t="shared" si="2"/>
        <v/>
      </c>
      <c r="F101" s="5"/>
      <c r="G101" s="5"/>
      <c r="H101" s="61"/>
      <c r="I101" s="61"/>
    </row>
    <row r="102" spans="1:9" ht="18.75" customHeight="1" x14ac:dyDescent="0.25">
      <c r="A102" s="61"/>
      <c r="B102" s="271"/>
      <c r="C102" s="9"/>
      <c r="D102" s="6"/>
      <c r="E102" s="73" t="str">
        <f t="shared" si="2"/>
        <v/>
      </c>
      <c r="F102" s="5"/>
      <c r="G102" s="5"/>
      <c r="H102" s="61"/>
      <c r="I102" s="61"/>
    </row>
    <row r="103" spans="1:9" ht="18.75" customHeight="1" x14ac:dyDescent="0.25">
      <c r="A103" s="61"/>
      <c r="B103" s="271"/>
      <c r="C103" s="9"/>
      <c r="D103" s="6"/>
      <c r="E103" s="73" t="str">
        <f t="shared" si="2"/>
        <v/>
      </c>
      <c r="F103" s="5"/>
      <c r="G103" s="5"/>
      <c r="H103" s="61"/>
      <c r="I103" s="61"/>
    </row>
    <row r="104" spans="1:9" ht="18.75" customHeight="1" x14ac:dyDescent="0.25">
      <c r="A104" s="61"/>
      <c r="B104" s="271"/>
      <c r="C104" s="9"/>
      <c r="D104" s="6"/>
      <c r="E104" s="73" t="str">
        <f t="shared" si="2"/>
        <v/>
      </c>
      <c r="F104" s="5"/>
      <c r="G104" s="5"/>
      <c r="H104" s="61"/>
      <c r="I104" s="61"/>
    </row>
    <row r="105" spans="1:9" ht="18.75" customHeight="1" x14ac:dyDescent="0.25">
      <c r="A105" s="61"/>
      <c r="B105" s="271"/>
      <c r="C105" s="9"/>
      <c r="D105" s="6"/>
      <c r="E105" s="73" t="str">
        <f t="shared" si="2"/>
        <v/>
      </c>
      <c r="F105" s="5"/>
      <c r="G105" s="5"/>
      <c r="H105" s="61"/>
      <c r="I105" s="61"/>
    </row>
    <row r="106" spans="1:9" ht="18.75" customHeight="1" x14ac:dyDescent="0.25">
      <c r="A106" s="61"/>
      <c r="B106" s="271"/>
      <c r="C106" s="9"/>
      <c r="D106" s="6"/>
      <c r="E106" s="73" t="str">
        <f t="shared" si="2"/>
        <v/>
      </c>
      <c r="F106" s="5"/>
      <c r="G106" s="5"/>
      <c r="H106" s="61"/>
      <c r="I106" s="61"/>
    </row>
    <row r="107" spans="1:9" ht="18.75" customHeight="1" x14ac:dyDescent="0.25">
      <c r="A107" s="61"/>
      <c r="B107" s="271"/>
      <c r="C107" s="9"/>
      <c r="D107" s="6"/>
      <c r="E107" s="73" t="str">
        <f t="shared" si="2"/>
        <v/>
      </c>
      <c r="F107" s="5"/>
      <c r="G107" s="5"/>
      <c r="H107" s="61"/>
      <c r="I107" s="61"/>
    </row>
    <row r="108" spans="1:9" ht="18.75" customHeight="1" x14ac:dyDescent="0.25">
      <c r="A108" s="61"/>
      <c r="B108" s="271"/>
      <c r="C108" s="9"/>
      <c r="D108" s="6"/>
      <c r="E108" s="73" t="str">
        <f t="shared" si="2"/>
        <v/>
      </c>
      <c r="F108" s="5"/>
      <c r="G108" s="5"/>
      <c r="H108" s="61"/>
      <c r="I108" s="61"/>
    </row>
    <row r="109" spans="1:9" ht="18.75" customHeight="1" x14ac:dyDescent="0.25">
      <c r="A109" s="61"/>
      <c r="B109" s="271"/>
      <c r="C109" s="9"/>
      <c r="D109" s="6"/>
      <c r="E109" s="73" t="str">
        <f t="shared" si="2"/>
        <v/>
      </c>
      <c r="F109" s="5"/>
      <c r="G109" s="5"/>
      <c r="H109" s="61"/>
      <c r="I109" s="61"/>
    </row>
    <row r="110" spans="1:9" ht="18.75" customHeight="1" x14ac:dyDescent="0.25">
      <c r="A110" s="61"/>
      <c r="B110" s="271"/>
      <c r="C110" s="9"/>
      <c r="D110" s="6"/>
      <c r="E110" s="73" t="str">
        <f t="shared" si="2"/>
        <v/>
      </c>
      <c r="F110" s="5"/>
      <c r="G110" s="5"/>
      <c r="H110" s="61"/>
      <c r="I110" s="61"/>
    </row>
    <row r="111" spans="1:9" ht="18.75" customHeight="1" x14ac:dyDescent="0.25">
      <c r="A111" s="61"/>
      <c r="B111" s="271"/>
      <c r="C111" s="9"/>
      <c r="D111" s="6"/>
      <c r="E111" s="73" t="str">
        <f t="shared" si="2"/>
        <v/>
      </c>
      <c r="F111" s="5"/>
      <c r="G111" s="5"/>
      <c r="H111" s="61"/>
      <c r="I111" s="61"/>
    </row>
    <row r="112" spans="1:9" ht="18.75" customHeight="1" x14ac:dyDescent="0.25">
      <c r="A112" s="61"/>
      <c r="B112" s="271"/>
      <c r="C112" s="9"/>
      <c r="D112" s="6"/>
      <c r="E112" s="73" t="str">
        <f t="shared" si="2"/>
        <v/>
      </c>
      <c r="F112" s="5"/>
      <c r="G112" s="5"/>
      <c r="H112" s="61"/>
      <c r="I112" s="61"/>
    </row>
    <row r="113" spans="1:9" ht="18.75" customHeight="1" x14ac:dyDescent="0.25">
      <c r="A113" s="61"/>
      <c r="B113" s="271"/>
      <c r="C113" s="9"/>
      <c r="D113" s="6"/>
      <c r="E113" s="73" t="str">
        <f t="shared" si="2"/>
        <v/>
      </c>
      <c r="F113" s="5"/>
      <c r="G113" s="5"/>
      <c r="H113" s="61"/>
      <c r="I113" s="61"/>
    </row>
    <row r="114" spans="1:9" ht="18.75" customHeight="1" x14ac:dyDescent="0.25">
      <c r="A114" s="61"/>
      <c r="B114" s="271"/>
      <c r="C114" s="9"/>
      <c r="D114" s="6"/>
      <c r="E114" s="73" t="str">
        <f t="shared" si="2"/>
        <v/>
      </c>
      <c r="F114" s="5"/>
      <c r="G114" s="5"/>
      <c r="H114" s="61"/>
      <c r="I114" s="61"/>
    </row>
    <row r="115" spans="1:9" ht="18.75" customHeight="1" x14ac:dyDescent="0.25">
      <c r="A115" s="61"/>
      <c r="B115" s="271"/>
      <c r="C115" s="9"/>
      <c r="D115" s="6"/>
      <c r="E115" s="73" t="str">
        <f t="shared" si="2"/>
        <v/>
      </c>
      <c r="F115" s="5"/>
      <c r="G115" s="5"/>
      <c r="H115" s="61"/>
      <c r="I115" s="61"/>
    </row>
    <row r="116" spans="1:9" ht="18.75" customHeight="1" x14ac:dyDescent="0.25">
      <c r="A116" s="61"/>
      <c r="B116" s="271"/>
      <c r="C116" s="9"/>
      <c r="D116" s="6"/>
      <c r="E116" s="73" t="str">
        <f t="shared" si="2"/>
        <v/>
      </c>
      <c r="F116" s="5"/>
      <c r="G116" s="5"/>
      <c r="H116" s="61"/>
      <c r="I116" s="61"/>
    </row>
    <row r="117" spans="1:9" ht="18.75" customHeight="1" x14ac:dyDescent="0.25">
      <c r="A117" s="61"/>
      <c r="B117" s="271"/>
      <c r="C117" s="9"/>
      <c r="D117" s="6"/>
      <c r="E117" s="73" t="str">
        <f t="shared" si="2"/>
        <v/>
      </c>
      <c r="F117" s="5"/>
      <c r="G117" s="5"/>
      <c r="H117" s="61"/>
      <c r="I117" s="61"/>
    </row>
    <row r="118" spans="1:9" ht="18.75" customHeight="1" x14ac:dyDescent="0.25">
      <c r="A118" s="61"/>
      <c r="B118" s="271"/>
      <c r="C118" s="9"/>
      <c r="D118" s="6"/>
      <c r="E118" s="73" t="str">
        <f t="shared" si="2"/>
        <v/>
      </c>
      <c r="F118" s="5"/>
      <c r="G118" s="5"/>
      <c r="H118" s="61"/>
      <c r="I118" s="61"/>
    </row>
    <row r="119" spans="1:9" ht="18.75" customHeight="1" x14ac:dyDescent="0.25">
      <c r="A119" s="61"/>
      <c r="B119" s="271"/>
      <c r="C119" s="9"/>
      <c r="D119" s="6"/>
      <c r="E119" s="73" t="str">
        <f t="shared" si="2"/>
        <v/>
      </c>
      <c r="F119" s="5"/>
      <c r="G119" s="5"/>
      <c r="H119" s="61"/>
      <c r="I119" s="61"/>
    </row>
    <row r="120" spans="1:9" ht="18.75" customHeight="1" x14ac:dyDescent="0.25">
      <c r="A120" s="61"/>
      <c r="B120" s="271"/>
      <c r="C120" s="9"/>
      <c r="D120" s="6"/>
      <c r="E120" s="73" t="str">
        <f t="shared" si="2"/>
        <v/>
      </c>
      <c r="F120" s="5"/>
      <c r="G120" s="5"/>
      <c r="H120" s="61"/>
      <c r="I120" s="61"/>
    </row>
    <row r="121" spans="1:9" ht="18.75" customHeight="1" x14ac:dyDescent="0.25">
      <c r="A121" s="61"/>
      <c r="B121" s="271"/>
      <c r="C121" s="9"/>
      <c r="D121" s="6"/>
      <c r="E121" s="73" t="str">
        <f t="shared" si="2"/>
        <v/>
      </c>
      <c r="F121" s="5"/>
      <c r="G121" s="5"/>
      <c r="H121" s="61"/>
      <c r="I121" s="61"/>
    </row>
    <row r="122" spans="1:9" ht="18.75" customHeight="1" x14ac:dyDescent="0.25">
      <c r="A122" s="61"/>
      <c r="B122" s="271"/>
      <c r="C122" s="9"/>
      <c r="D122" s="6"/>
      <c r="E122" s="73" t="str">
        <f t="shared" si="2"/>
        <v/>
      </c>
      <c r="F122" s="5"/>
      <c r="G122" s="5"/>
      <c r="H122" s="61"/>
      <c r="I122" s="61"/>
    </row>
    <row r="123" spans="1:9" ht="18.75" customHeight="1" x14ac:dyDescent="0.25">
      <c r="A123" s="61"/>
      <c r="B123" s="271"/>
      <c r="C123" s="9"/>
      <c r="D123" s="6"/>
      <c r="E123" s="73" t="str">
        <f t="shared" si="2"/>
        <v/>
      </c>
      <c r="F123" s="5"/>
      <c r="G123" s="5"/>
      <c r="H123" s="61"/>
      <c r="I123" s="61"/>
    </row>
    <row r="124" spans="1:9" ht="18.75" customHeight="1" x14ac:dyDescent="0.25">
      <c r="A124" s="61"/>
      <c r="B124" s="271"/>
      <c r="C124" s="9"/>
      <c r="D124" s="6"/>
      <c r="E124" s="73" t="str">
        <f t="shared" si="2"/>
        <v/>
      </c>
      <c r="F124" s="5"/>
      <c r="G124" s="5"/>
      <c r="H124" s="61"/>
      <c r="I124" s="61"/>
    </row>
    <row r="125" spans="1:9" ht="18.75" customHeight="1" x14ac:dyDescent="0.25">
      <c r="A125" s="61"/>
      <c r="B125" s="271"/>
      <c r="C125" s="9"/>
      <c r="D125" s="6"/>
      <c r="E125" s="73" t="str">
        <f t="shared" si="2"/>
        <v/>
      </c>
      <c r="F125" s="5"/>
      <c r="G125" s="5"/>
      <c r="H125" s="61"/>
      <c r="I125" s="61"/>
    </row>
    <row r="126" spans="1:9" ht="18.75" customHeight="1" x14ac:dyDescent="0.25">
      <c r="A126" s="61"/>
      <c r="B126" s="271"/>
      <c r="C126" s="9"/>
      <c r="D126" s="6"/>
      <c r="E126" s="73" t="str">
        <f t="shared" si="2"/>
        <v/>
      </c>
      <c r="F126" s="5"/>
      <c r="G126" s="5"/>
      <c r="H126" s="61"/>
      <c r="I126" s="61"/>
    </row>
    <row r="127" spans="1:9" ht="18.75" customHeight="1" x14ac:dyDescent="0.25">
      <c r="A127" s="61"/>
      <c r="B127" s="271"/>
      <c r="C127" s="9"/>
      <c r="D127" s="6"/>
      <c r="E127" s="73" t="str">
        <f t="shared" si="2"/>
        <v/>
      </c>
      <c r="F127" s="5"/>
      <c r="G127" s="5"/>
      <c r="H127" s="61"/>
      <c r="I127" s="61"/>
    </row>
    <row r="128" spans="1:9" ht="18.75" customHeight="1" x14ac:dyDescent="0.25">
      <c r="A128" s="61"/>
      <c r="B128" s="271"/>
      <c r="C128" s="9"/>
      <c r="D128" s="6"/>
      <c r="E128" s="73" t="str">
        <f t="shared" si="2"/>
        <v/>
      </c>
      <c r="F128" s="5"/>
      <c r="G128" s="5"/>
      <c r="H128" s="61"/>
      <c r="I128" s="61"/>
    </row>
    <row r="129" spans="1:9" ht="18.75" customHeight="1" x14ac:dyDescent="0.25">
      <c r="A129" s="61"/>
      <c r="B129" s="271"/>
      <c r="C129" s="9"/>
      <c r="D129" s="6"/>
      <c r="E129" s="73" t="str">
        <f t="shared" si="2"/>
        <v/>
      </c>
      <c r="F129" s="5"/>
      <c r="G129" s="5"/>
      <c r="H129" s="61"/>
      <c r="I129" s="61"/>
    </row>
    <row r="130" spans="1:9" ht="18.75" customHeight="1" x14ac:dyDescent="0.25">
      <c r="A130" s="61"/>
      <c r="B130" s="271"/>
      <c r="C130" s="9"/>
      <c r="D130" s="6"/>
      <c r="E130" s="73" t="str">
        <f t="shared" si="2"/>
        <v/>
      </c>
      <c r="F130" s="5"/>
      <c r="G130" s="5"/>
      <c r="H130" s="61"/>
      <c r="I130" s="61"/>
    </row>
    <row r="131" spans="1:9" ht="18.75" customHeight="1" x14ac:dyDescent="0.25">
      <c r="A131" s="61"/>
      <c r="B131" s="271"/>
      <c r="C131" s="9"/>
      <c r="D131" s="6"/>
      <c r="E131" s="73" t="str">
        <f t="shared" si="2"/>
        <v/>
      </c>
      <c r="F131" s="5"/>
      <c r="G131" s="5"/>
      <c r="H131" s="61"/>
      <c r="I131" s="61"/>
    </row>
    <row r="132" spans="1:9" ht="18.75" customHeight="1" x14ac:dyDescent="0.25">
      <c r="A132" s="61"/>
      <c r="B132" s="271"/>
      <c r="C132" s="9"/>
      <c r="D132" s="6"/>
      <c r="E132" s="73" t="str">
        <f t="shared" si="2"/>
        <v/>
      </c>
      <c r="F132" s="5"/>
      <c r="G132" s="5"/>
      <c r="H132" s="61"/>
      <c r="I132" s="61"/>
    </row>
    <row r="133" spans="1:9" ht="18.75" customHeight="1" x14ac:dyDescent="0.25">
      <c r="A133" s="61"/>
      <c r="B133" s="271"/>
      <c r="C133" s="9"/>
      <c r="D133" s="6"/>
      <c r="E133" s="73" t="str">
        <f t="shared" si="2"/>
        <v/>
      </c>
      <c r="F133" s="5"/>
      <c r="G133" s="5"/>
      <c r="H133" s="61"/>
      <c r="I133" s="61"/>
    </row>
    <row r="134" spans="1:9" ht="18.75" customHeight="1" x14ac:dyDescent="0.25">
      <c r="A134" s="61"/>
      <c r="B134" s="271"/>
      <c r="C134" s="9"/>
      <c r="D134" s="6"/>
      <c r="E134" s="73" t="str">
        <f t="shared" si="2"/>
        <v/>
      </c>
      <c r="F134" s="5"/>
      <c r="G134" s="5"/>
      <c r="H134" s="61"/>
      <c r="I134" s="61"/>
    </row>
    <row r="135" spans="1:9" ht="18.75" customHeight="1" x14ac:dyDescent="0.25">
      <c r="A135" s="61"/>
      <c r="B135" s="271"/>
      <c r="C135" s="9"/>
      <c r="D135" s="6"/>
      <c r="E135" s="73" t="str">
        <f t="shared" si="2"/>
        <v/>
      </c>
      <c r="F135" s="5"/>
      <c r="G135" s="5"/>
      <c r="H135" s="61"/>
      <c r="I135" s="61"/>
    </row>
    <row r="136" spans="1:9" ht="18.75" customHeight="1" x14ac:dyDescent="0.25">
      <c r="A136" s="61"/>
      <c r="B136" s="271"/>
      <c r="C136" s="9"/>
      <c r="D136" s="6"/>
      <c r="E136" s="73" t="str">
        <f t="shared" si="2"/>
        <v/>
      </c>
      <c r="F136" s="5"/>
      <c r="G136" s="5"/>
      <c r="H136" s="61"/>
      <c r="I136" s="61"/>
    </row>
    <row r="137" spans="1:9" ht="18.75" customHeight="1" x14ac:dyDescent="0.25">
      <c r="A137" s="61"/>
      <c r="B137" s="271"/>
      <c r="C137" s="9"/>
      <c r="D137" s="6"/>
      <c r="E137" s="73" t="str">
        <f t="shared" si="2"/>
        <v/>
      </c>
      <c r="F137" s="5"/>
      <c r="G137" s="5"/>
      <c r="H137" s="61"/>
      <c r="I137" s="61"/>
    </row>
    <row r="138" spans="1:9" ht="18.75" customHeight="1" x14ac:dyDescent="0.25">
      <c r="A138" s="61"/>
      <c r="B138" s="271"/>
      <c r="C138" s="9"/>
      <c r="D138" s="6"/>
      <c r="E138" s="73" t="str">
        <f t="shared" si="2"/>
        <v/>
      </c>
      <c r="F138" s="5"/>
      <c r="G138" s="5"/>
      <c r="H138" s="61"/>
      <c r="I138" s="61"/>
    </row>
    <row r="139" spans="1:9" ht="18.75" customHeight="1" x14ac:dyDescent="0.25">
      <c r="A139" s="61"/>
      <c r="B139" s="271"/>
      <c r="C139" s="9"/>
      <c r="D139" s="6"/>
      <c r="E139" s="73" t="str">
        <f t="shared" si="2"/>
        <v/>
      </c>
      <c r="F139" s="5"/>
      <c r="G139" s="5"/>
      <c r="H139" s="61"/>
      <c r="I139" s="61"/>
    </row>
    <row r="140" spans="1:9" ht="18.75" customHeight="1" x14ac:dyDescent="0.25">
      <c r="A140" s="61"/>
      <c r="B140" s="271"/>
      <c r="C140" s="9"/>
      <c r="D140" s="6"/>
      <c r="E140" s="73" t="str">
        <f t="shared" si="2"/>
        <v/>
      </c>
      <c r="F140" s="5"/>
      <c r="G140" s="5"/>
      <c r="H140" s="61"/>
      <c r="I140" s="61"/>
    </row>
    <row r="141" spans="1:9" ht="18.75" customHeight="1" x14ac:dyDescent="0.25">
      <c r="A141" s="61"/>
      <c r="B141" s="271"/>
      <c r="C141" s="9"/>
      <c r="D141" s="6"/>
      <c r="E141" s="73" t="str">
        <f t="shared" si="2"/>
        <v/>
      </c>
      <c r="F141" s="5"/>
      <c r="G141" s="5"/>
      <c r="H141" s="61"/>
      <c r="I141" s="61"/>
    </row>
    <row r="142" spans="1:9" ht="18.75" customHeight="1" x14ac:dyDescent="0.25">
      <c r="A142" s="61"/>
      <c r="B142" s="271"/>
      <c r="C142" s="9"/>
      <c r="D142" s="6"/>
      <c r="E142" s="73" t="str">
        <f t="shared" si="2"/>
        <v/>
      </c>
      <c r="F142" s="5"/>
      <c r="G142" s="5"/>
      <c r="H142" s="61"/>
      <c r="I142" s="61"/>
    </row>
    <row r="143" spans="1:9" ht="18.75" customHeight="1" x14ac:dyDescent="0.25">
      <c r="A143" s="61"/>
      <c r="B143" s="271"/>
      <c r="C143" s="9"/>
      <c r="D143" s="6"/>
      <c r="E143" s="73" t="str">
        <f t="shared" si="2"/>
        <v/>
      </c>
      <c r="F143" s="5"/>
      <c r="G143" s="5"/>
      <c r="H143" s="61"/>
      <c r="I143" s="61"/>
    </row>
    <row r="144" spans="1:9" ht="18.75" customHeight="1" x14ac:dyDescent="0.25">
      <c r="A144" s="61"/>
      <c r="B144" s="271"/>
      <c r="C144" s="9"/>
      <c r="D144" s="6"/>
      <c r="E144" s="73" t="str">
        <f t="shared" si="2"/>
        <v/>
      </c>
      <c r="F144" s="5"/>
      <c r="G144" s="5"/>
      <c r="H144" s="61"/>
      <c r="I144" s="61"/>
    </row>
    <row r="145" spans="1:9" ht="18.75" customHeight="1" x14ac:dyDescent="0.25">
      <c r="A145" s="61"/>
      <c r="B145" s="271"/>
      <c r="C145" s="9"/>
      <c r="D145" s="6"/>
      <c r="E145" s="73" t="str">
        <f t="shared" si="2"/>
        <v/>
      </c>
      <c r="F145" s="5"/>
      <c r="G145" s="5"/>
      <c r="H145" s="61"/>
      <c r="I145" s="61"/>
    </row>
    <row r="146" spans="1:9" ht="18.75" customHeight="1" x14ac:dyDescent="0.25">
      <c r="A146" s="61"/>
      <c r="B146" s="271"/>
      <c r="C146" s="9"/>
      <c r="D146" s="6"/>
      <c r="E146" s="73" t="str">
        <f t="shared" si="2"/>
        <v/>
      </c>
      <c r="F146" s="5"/>
      <c r="G146" s="5"/>
      <c r="H146" s="61"/>
      <c r="I146" s="61"/>
    </row>
    <row r="147" spans="1:9" ht="18.75" customHeight="1" x14ac:dyDescent="0.25">
      <c r="A147" s="61"/>
      <c r="B147" s="271"/>
      <c r="C147" s="9"/>
      <c r="D147" s="6"/>
      <c r="E147" s="73" t="str">
        <f t="shared" si="2"/>
        <v/>
      </c>
      <c r="F147" s="5"/>
      <c r="G147" s="5"/>
      <c r="H147" s="61"/>
      <c r="I147" s="61"/>
    </row>
    <row r="148" spans="1:9" ht="18.75" customHeight="1" x14ac:dyDescent="0.25">
      <c r="A148" s="61"/>
      <c r="B148" s="271"/>
      <c r="C148" s="9"/>
      <c r="D148" s="6"/>
      <c r="E148" s="73" t="str">
        <f t="shared" si="2"/>
        <v/>
      </c>
      <c r="F148" s="5"/>
      <c r="G148" s="5"/>
      <c r="H148" s="61"/>
      <c r="I148" s="61"/>
    </row>
    <row r="149" spans="1:9" ht="18.75" customHeight="1" x14ac:dyDescent="0.25">
      <c r="A149" s="61"/>
      <c r="B149" s="271"/>
      <c r="C149" s="9"/>
      <c r="D149" s="6"/>
      <c r="E149" s="73" t="str">
        <f t="shared" ref="E149:E196" si="3">IF(D149&lt;&gt;"",VLOOKUP(D149,DA,2,FALSE),"")</f>
        <v/>
      </c>
      <c r="F149" s="5"/>
      <c r="G149" s="5"/>
      <c r="H149" s="61"/>
      <c r="I149" s="61"/>
    </row>
    <row r="150" spans="1:9" ht="18.75" customHeight="1" x14ac:dyDescent="0.25">
      <c r="A150" s="61"/>
      <c r="B150" s="271"/>
      <c r="C150" s="9"/>
      <c r="D150" s="6"/>
      <c r="E150" s="73" t="str">
        <f t="shared" si="3"/>
        <v/>
      </c>
      <c r="F150" s="5"/>
      <c r="G150" s="5"/>
      <c r="H150" s="61"/>
      <c r="I150" s="61"/>
    </row>
    <row r="151" spans="1:9" ht="18.75" customHeight="1" x14ac:dyDescent="0.25">
      <c r="A151" s="61"/>
      <c r="B151" s="271"/>
      <c r="C151" s="9"/>
      <c r="D151" s="6"/>
      <c r="E151" s="73" t="str">
        <f t="shared" si="3"/>
        <v/>
      </c>
      <c r="F151" s="5"/>
      <c r="G151" s="5"/>
      <c r="H151" s="61"/>
      <c r="I151" s="61"/>
    </row>
    <row r="152" spans="1:9" ht="18.75" customHeight="1" x14ac:dyDescent="0.25">
      <c r="A152" s="61"/>
      <c r="B152" s="271"/>
      <c r="C152" s="9"/>
      <c r="D152" s="6"/>
      <c r="E152" s="73" t="str">
        <f t="shared" si="3"/>
        <v/>
      </c>
      <c r="F152" s="5"/>
      <c r="G152" s="5"/>
      <c r="H152" s="61"/>
      <c r="I152" s="61"/>
    </row>
    <row r="153" spans="1:9" ht="18.75" customHeight="1" x14ac:dyDescent="0.25">
      <c r="A153" s="61"/>
      <c r="B153" s="271"/>
      <c r="C153" s="9"/>
      <c r="D153" s="6"/>
      <c r="E153" s="73" t="str">
        <f t="shared" si="3"/>
        <v/>
      </c>
      <c r="F153" s="5"/>
      <c r="G153" s="5"/>
      <c r="H153" s="61"/>
      <c r="I153" s="61"/>
    </row>
    <row r="154" spans="1:9" ht="18.75" customHeight="1" x14ac:dyDescent="0.25">
      <c r="A154" s="61"/>
      <c r="B154" s="271"/>
      <c r="C154" s="9"/>
      <c r="D154" s="6"/>
      <c r="E154" s="73" t="str">
        <f t="shared" si="3"/>
        <v/>
      </c>
      <c r="F154" s="5"/>
      <c r="G154" s="5"/>
      <c r="H154" s="61"/>
      <c r="I154" s="61"/>
    </row>
    <row r="155" spans="1:9" ht="18.75" customHeight="1" x14ac:dyDescent="0.25">
      <c r="A155" s="61"/>
      <c r="B155" s="271"/>
      <c r="C155" s="9"/>
      <c r="D155" s="6"/>
      <c r="E155" s="73" t="str">
        <f t="shared" si="3"/>
        <v/>
      </c>
      <c r="F155" s="5"/>
      <c r="G155" s="5"/>
      <c r="H155" s="61"/>
      <c r="I155" s="61"/>
    </row>
    <row r="156" spans="1:9" ht="18.75" customHeight="1" x14ac:dyDescent="0.25">
      <c r="A156" s="61"/>
      <c r="B156" s="271"/>
      <c r="C156" s="9"/>
      <c r="D156" s="6"/>
      <c r="E156" s="73" t="str">
        <f t="shared" si="3"/>
        <v/>
      </c>
      <c r="F156" s="5"/>
      <c r="G156" s="5"/>
      <c r="H156" s="61"/>
      <c r="I156" s="61"/>
    </row>
    <row r="157" spans="1:9" ht="18.75" customHeight="1" x14ac:dyDescent="0.25">
      <c r="A157" s="61"/>
      <c r="B157" s="271"/>
      <c r="C157" s="9"/>
      <c r="D157" s="6"/>
      <c r="E157" s="73" t="str">
        <f t="shared" si="3"/>
        <v/>
      </c>
      <c r="F157" s="5"/>
      <c r="G157" s="5"/>
      <c r="H157" s="61"/>
      <c r="I157" s="61"/>
    </row>
    <row r="158" spans="1:9" ht="18.75" customHeight="1" x14ac:dyDescent="0.25">
      <c r="A158" s="61"/>
      <c r="B158" s="271"/>
      <c r="C158" s="9"/>
      <c r="D158" s="6"/>
      <c r="E158" s="73" t="str">
        <f t="shared" si="3"/>
        <v/>
      </c>
      <c r="F158" s="5"/>
      <c r="G158" s="5"/>
      <c r="H158" s="61"/>
      <c r="I158" s="61"/>
    </row>
    <row r="159" spans="1:9" ht="18.75" customHeight="1" x14ac:dyDescent="0.25">
      <c r="A159" s="61"/>
      <c r="B159" s="271"/>
      <c r="C159" s="9"/>
      <c r="D159" s="6"/>
      <c r="E159" s="73" t="str">
        <f t="shared" si="3"/>
        <v/>
      </c>
      <c r="F159" s="5"/>
      <c r="G159" s="5"/>
      <c r="H159" s="61"/>
      <c r="I159" s="61"/>
    </row>
    <row r="160" spans="1:9" ht="18.75" customHeight="1" x14ac:dyDescent="0.25">
      <c r="A160" s="61"/>
      <c r="B160" s="271"/>
      <c r="C160" s="9"/>
      <c r="D160" s="6"/>
      <c r="E160" s="73" t="str">
        <f t="shared" si="3"/>
        <v/>
      </c>
      <c r="F160" s="5"/>
      <c r="G160" s="5"/>
      <c r="H160" s="61"/>
      <c r="I160" s="61"/>
    </row>
    <row r="161" spans="1:9" ht="18.75" customHeight="1" x14ac:dyDescent="0.25">
      <c r="A161" s="61"/>
      <c r="B161" s="271"/>
      <c r="C161" s="9"/>
      <c r="D161" s="6"/>
      <c r="E161" s="73" t="str">
        <f t="shared" si="3"/>
        <v/>
      </c>
      <c r="F161" s="5"/>
      <c r="G161" s="5"/>
      <c r="H161" s="61"/>
      <c r="I161" s="61"/>
    </row>
    <row r="162" spans="1:9" ht="18.75" customHeight="1" x14ac:dyDescent="0.25">
      <c r="A162" s="61"/>
      <c r="B162" s="271"/>
      <c r="C162" s="9"/>
      <c r="D162" s="6"/>
      <c r="E162" s="73" t="str">
        <f t="shared" si="3"/>
        <v/>
      </c>
      <c r="F162" s="5"/>
      <c r="G162" s="5"/>
      <c r="H162" s="61"/>
      <c r="I162" s="61"/>
    </row>
    <row r="163" spans="1:9" ht="18.75" customHeight="1" x14ac:dyDescent="0.25">
      <c r="A163" s="61"/>
      <c r="B163" s="271"/>
      <c r="C163" s="9"/>
      <c r="D163" s="6"/>
      <c r="E163" s="73" t="str">
        <f t="shared" si="3"/>
        <v/>
      </c>
      <c r="F163" s="5"/>
      <c r="G163" s="5"/>
      <c r="H163" s="61"/>
      <c r="I163" s="61"/>
    </row>
    <row r="164" spans="1:9" ht="18.75" customHeight="1" x14ac:dyDescent="0.25">
      <c r="A164" s="61"/>
      <c r="B164" s="271"/>
      <c r="C164" s="9"/>
      <c r="D164" s="6"/>
      <c r="E164" s="73" t="str">
        <f t="shared" si="3"/>
        <v/>
      </c>
      <c r="F164" s="5"/>
      <c r="G164" s="5"/>
      <c r="H164" s="61"/>
      <c r="I164" s="61"/>
    </row>
    <row r="165" spans="1:9" ht="18.75" customHeight="1" x14ac:dyDescent="0.25">
      <c r="A165" s="61"/>
      <c r="B165" s="271"/>
      <c r="C165" s="9"/>
      <c r="D165" s="6"/>
      <c r="E165" s="73" t="str">
        <f t="shared" si="3"/>
        <v/>
      </c>
      <c r="F165" s="5"/>
      <c r="G165" s="5"/>
      <c r="H165" s="61"/>
      <c r="I165" s="61"/>
    </row>
    <row r="166" spans="1:9" ht="18.75" customHeight="1" x14ac:dyDescent="0.25">
      <c r="A166" s="61"/>
      <c r="B166" s="271"/>
      <c r="C166" s="9"/>
      <c r="D166" s="6"/>
      <c r="E166" s="73" t="str">
        <f t="shared" si="3"/>
        <v/>
      </c>
      <c r="F166" s="5"/>
      <c r="G166" s="5"/>
      <c r="H166" s="61"/>
      <c r="I166" s="61"/>
    </row>
    <row r="167" spans="1:9" ht="18.75" customHeight="1" x14ac:dyDescent="0.25">
      <c r="A167" s="61"/>
      <c r="B167" s="271"/>
      <c r="C167" s="9"/>
      <c r="D167" s="6"/>
      <c r="E167" s="73" t="str">
        <f t="shared" si="3"/>
        <v/>
      </c>
      <c r="F167" s="5"/>
      <c r="G167" s="5"/>
      <c r="H167" s="61"/>
      <c r="I167" s="61"/>
    </row>
    <row r="168" spans="1:9" ht="18.75" customHeight="1" x14ac:dyDescent="0.25">
      <c r="A168" s="61"/>
      <c r="B168" s="271"/>
      <c r="C168" s="9"/>
      <c r="D168" s="6"/>
      <c r="E168" s="73" t="str">
        <f t="shared" si="3"/>
        <v/>
      </c>
      <c r="F168" s="5"/>
      <c r="G168" s="5"/>
      <c r="H168" s="61"/>
      <c r="I168" s="61"/>
    </row>
    <row r="169" spans="1:9" ht="18.75" customHeight="1" x14ac:dyDescent="0.25">
      <c r="A169" s="61"/>
      <c r="B169" s="271"/>
      <c r="C169" s="9"/>
      <c r="D169" s="6"/>
      <c r="E169" s="73" t="str">
        <f t="shared" si="3"/>
        <v/>
      </c>
      <c r="F169" s="5"/>
      <c r="G169" s="5"/>
      <c r="H169" s="61"/>
      <c r="I169" s="61"/>
    </row>
    <row r="170" spans="1:9" ht="18.75" customHeight="1" x14ac:dyDescent="0.25">
      <c r="A170" s="61"/>
      <c r="B170" s="271"/>
      <c r="C170" s="9"/>
      <c r="D170" s="6"/>
      <c r="E170" s="73" t="str">
        <f t="shared" si="3"/>
        <v/>
      </c>
      <c r="F170" s="5"/>
      <c r="G170" s="5"/>
      <c r="H170" s="61"/>
      <c r="I170" s="61"/>
    </row>
    <row r="171" spans="1:9" ht="18.75" customHeight="1" x14ac:dyDescent="0.25">
      <c r="A171" s="61"/>
      <c r="B171" s="271"/>
      <c r="C171" s="9"/>
      <c r="D171" s="6"/>
      <c r="E171" s="73" t="str">
        <f t="shared" si="3"/>
        <v/>
      </c>
      <c r="F171" s="5"/>
      <c r="G171" s="5"/>
      <c r="H171" s="61"/>
      <c r="I171" s="61"/>
    </row>
    <row r="172" spans="1:9" ht="18.75" customHeight="1" x14ac:dyDescent="0.25">
      <c r="A172" s="61"/>
      <c r="B172" s="271"/>
      <c r="C172" s="9"/>
      <c r="D172" s="6"/>
      <c r="E172" s="73" t="str">
        <f t="shared" si="3"/>
        <v/>
      </c>
      <c r="F172" s="5"/>
      <c r="G172" s="5"/>
      <c r="H172" s="61"/>
      <c r="I172" s="61"/>
    </row>
    <row r="173" spans="1:9" ht="18.75" customHeight="1" x14ac:dyDescent="0.25">
      <c r="A173" s="61"/>
      <c r="B173" s="271"/>
      <c r="C173" s="9"/>
      <c r="D173" s="6"/>
      <c r="E173" s="73" t="str">
        <f t="shared" si="3"/>
        <v/>
      </c>
      <c r="F173" s="5"/>
      <c r="G173" s="5"/>
      <c r="H173" s="61"/>
      <c r="I173" s="61"/>
    </row>
    <row r="174" spans="1:9" ht="18.75" customHeight="1" x14ac:dyDescent="0.25">
      <c r="A174" s="61"/>
      <c r="B174" s="271"/>
      <c r="C174" s="9"/>
      <c r="D174" s="6"/>
      <c r="E174" s="73" t="str">
        <f t="shared" si="3"/>
        <v/>
      </c>
      <c r="F174" s="5"/>
      <c r="G174" s="5"/>
      <c r="H174" s="61"/>
      <c r="I174" s="61"/>
    </row>
    <row r="175" spans="1:9" ht="18.75" customHeight="1" x14ac:dyDescent="0.25">
      <c r="A175" s="61"/>
      <c r="B175" s="271"/>
      <c r="C175" s="9"/>
      <c r="D175" s="6"/>
      <c r="E175" s="73" t="str">
        <f t="shared" si="3"/>
        <v/>
      </c>
      <c r="F175" s="5"/>
      <c r="G175" s="5"/>
      <c r="H175" s="61"/>
      <c r="I175" s="61"/>
    </row>
    <row r="176" spans="1:9" ht="18.75" customHeight="1" x14ac:dyDescent="0.25">
      <c r="A176" s="61"/>
      <c r="B176" s="271"/>
      <c r="C176" s="9"/>
      <c r="D176" s="6"/>
      <c r="E176" s="73" t="str">
        <f t="shared" si="3"/>
        <v/>
      </c>
      <c r="F176" s="5"/>
      <c r="G176" s="5"/>
      <c r="H176" s="61"/>
      <c r="I176" s="61"/>
    </row>
    <row r="177" spans="1:9" ht="18.75" customHeight="1" x14ac:dyDescent="0.25">
      <c r="A177" s="61"/>
      <c r="B177" s="271"/>
      <c r="C177" s="9"/>
      <c r="D177" s="6"/>
      <c r="E177" s="73" t="str">
        <f t="shared" si="3"/>
        <v/>
      </c>
      <c r="F177" s="5"/>
      <c r="G177" s="5"/>
      <c r="H177" s="61"/>
      <c r="I177" s="61"/>
    </row>
    <row r="178" spans="1:9" ht="18.75" customHeight="1" x14ac:dyDescent="0.25">
      <c r="A178" s="61"/>
      <c r="B178" s="271"/>
      <c r="C178" s="9"/>
      <c r="D178" s="6"/>
      <c r="E178" s="73" t="str">
        <f t="shared" si="3"/>
        <v/>
      </c>
      <c r="F178" s="5"/>
      <c r="G178" s="5"/>
      <c r="H178" s="61"/>
      <c r="I178" s="61"/>
    </row>
    <row r="179" spans="1:9" ht="18.75" customHeight="1" x14ac:dyDescent="0.25">
      <c r="A179" s="61"/>
      <c r="B179" s="271"/>
      <c r="C179" s="9"/>
      <c r="D179" s="6"/>
      <c r="E179" s="73" t="str">
        <f t="shared" si="3"/>
        <v/>
      </c>
      <c r="F179" s="5"/>
      <c r="G179" s="5"/>
      <c r="H179" s="61"/>
      <c r="I179" s="61"/>
    </row>
    <row r="180" spans="1:9" ht="18.75" customHeight="1" x14ac:dyDescent="0.25">
      <c r="A180" s="61"/>
      <c r="B180" s="271"/>
      <c r="C180" s="9"/>
      <c r="D180" s="6"/>
      <c r="E180" s="73" t="str">
        <f t="shared" si="3"/>
        <v/>
      </c>
      <c r="F180" s="5"/>
      <c r="G180" s="5"/>
      <c r="H180" s="61"/>
      <c r="I180" s="61"/>
    </row>
    <row r="181" spans="1:9" ht="18.75" customHeight="1" x14ac:dyDescent="0.25">
      <c r="A181" s="61"/>
      <c r="B181" s="271"/>
      <c r="C181" s="9"/>
      <c r="D181" s="6"/>
      <c r="E181" s="73" t="str">
        <f t="shared" si="3"/>
        <v/>
      </c>
      <c r="F181" s="5"/>
      <c r="G181" s="5"/>
      <c r="H181" s="61"/>
      <c r="I181" s="61"/>
    </row>
    <row r="182" spans="1:9" ht="18.75" customHeight="1" x14ac:dyDescent="0.25">
      <c r="A182" s="61"/>
      <c r="B182" s="271"/>
      <c r="C182" s="9"/>
      <c r="D182" s="6"/>
      <c r="E182" s="73" t="str">
        <f t="shared" si="3"/>
        <v/>
      </c>
      <c r="F182" s="5"/>
      <c r="G182" s="5"/>
      <c r="H182" s="61"/>
      <c r="I182" s="61"/>
    </row>
    <row r="183" spans="1:9" ht="18.75" customHeight="1" x14ac:dyDescent="0.25">
      <c r="A183" s="61"/>
      <c r="B183" s="271"/>
      <c r="C183" s="9"/>
      <c r="D183" s="6"/>
      <c r="E183" s="73" t="str">
        <f t="shared" si="3"/>
        <v/>
      </c>
      <c r="F183" s="5"/>
      <c r="G183" s="5"/>
      <c r="H183" s="61"/>
      <c r="I183" s="61"/>
    </row>
    <row r="184" spans="1:9" ht="18.75" customHeight="1" x14ac:dyDescent="0.25">
      <c r="A184" s="61"/>
      <c r="B184" s="271"/>
      <c r="C184" s="9"/>
      <c r="D184" s="6"/>
      <c r="E184" s="73" t="str">
        <f t="shared" si="3"/>
        <v/>
      </c>
      <c r="F184" s="5"/>
      <c r="G184" s="5"/>
      <c r="H184" s="61"/>
      <c r="I184" s="61"/>
    </row>
    <row r="185" spans="1:9" ht="18.75" customHeight="1" x14ac:dyDescent="0.25">
      <c r="A185" s="61"/>
      <c r="B185" s="271"/>
      <c r="C185" s="9"/>
      <c r="D185" s="6"/>
      <c r="E185" s="73" t="str">
        <f t="shared" si="3"/>
        <v/>
      </c>
      <c r="F185" s="5"/>
      <c r="G185" s="5"/>
      <c r="H185" s="61"/>
      <c r="I185" s="61"/>
    </row>
    <row r="186" spans="1:9" ht="18.75" customHeight="1" x14ac:dyDescent="0.25">
      <c r="A186" s="61"/>
      <c r="B186" s="271"/>
      <c r="C186" s="9"/>
      <c r="D186" s="6"/>
      <c r="E186" s="73" t="str">
        <f t="shared" si="3"/>
        <v/>
      </c>
      <c r="F186" s="5"/>
      <c r="G186" s="5"/>
      <c r="H186" s="61"/>
      <c r="I186" s="61"/>
    </row>
    <row r="187" spans="1:9" ht="18.75" customHeight="1" x14ac:dyDescent="0.25">
      <c r="A187" s="61"/>
      <c r="B187" s="271"/>
      <c r="C187" s="9"/>
      <c r="D187" s="6"/>
      <c r="E187" s="73" t="str">
        <f t="shared" si="3"/>
        <v/>
      </c>
      <c r="F187" s="5"/>
      <c r="G187" s="5"/>
      <c r="H187" s="61"/>
      <c r="I187" s="61"/>
    </row>
    <row r="188" spans="1:9" ht="18.75" customHeight="1" x14ac:dyDescent="0.25">
      <c r="A188" s="61"/>
      <c r="B188" s="271"/>
      <c r="C188" s="9"/>
      <c r="D188" s="6"/>
      <c r="E188" s="73" t="str">
        <f t="shared" si="3"/>
        <v/>
      </c>
      <c r="F188" s="5"/>
      <c r="G188" s="5"/>
      <c r="H188" s="61"/>
      <c r="I188" s="61"/>
    </row>
    <row r="189" spans="1:9" ht="18.75" customHeight="1" x14ac:dyDescent="0.25">
      <c r="A189" s="61"/>
      <c r="B189" s="271"/>
      <c r="C189" s="9"/>
      <c r="D189" s="6"/>
      <c r="E189" s="73" t="str">
        <f t="shared" si="3"/>
        <v/>
      </c>
      <c r="F189" s="5"/>
      <c r="G189" s="5"/>
      <c r="H189" s="61"/>
      <c r="I189" s="61"/>
    </row>
    <row r="190" spans="1:9" ht="18.75" customHeight="1" x14ac:dyDescent="0.25">
      <c r="A190" s="61"/>
      <c r="B190" s="271"/>
      <c r="C190" s="9"/>
      <c r="D190" s="6"/>
      <c r="E190" s="73" t="str">
        <f t="shared" si="3"/>
        <v/>
      </c>
      <c r="F190" s="5"/>
      <c r="G190" s="5"/>
      <c r="H190" s="61"/>
      <c r="I190" s="61"/>
    </row>
    <row r="191" spans="1:9" ht="18.75" customHeight="1" x14ac:dyDescent="0.25">
      <c r="A191" s="61"/>
      <c r="B191" s="271"/>
      <c r="C191" s="9"/>
      <c r="D191" s="6"/>
      <c r="E191" s="73" t="str">
        <f t="shared" si="3"/>
        <v/>
      </c>
      <c r="F191" s="5"/>
      <c r="G191" s="5"/>
      <c r="H191" s="61"/>
      <c r="I191" s="61"/>
    </row>
    <row r="192" spans="1:9" ht="18.75" customHeight="1" x14ac:dyDescent="0.25">
      <c r="A192" s="61"/>
      <c r="B192" s="271"/>
      <c r="C192" s="9"/>
      <c r="D192" s="6"/>
      <c r="E192" s="73" t="str">
        <f t="shared" si="3"/>
        <v/>
      </c>
      <c r="F192" s="5"/>
      <c r="G192" s="5"/>
      <c r="H192" s="61"/>
      <c r="I192" s="61"/>
    </row>
    <row r="193" spans="1:9" ht="18.75" customHeight="1" x14ac:dyDescent="0.25">
      <c r="A193" s="61"/>
      <c r="B193" s="271"/>
      <c r="C193" s="9"/>
      <c r="D193" s="6"/>
      <c r="E193" s="73" t="str">
        <f t="shared" si="3"/>
        <v/>
      </c>
      <c r="F193" s="5"/>
      <c r="G193" s="5"/>
      <c r="H193" s="61"/>
      <c r="I193" s="61"/>
    </row>
    <row r="194" spans="1:9" ht="18.75" customHeight="1" x14ac:dyDescent="0.25">
      <c r="A194" s="61"/>
      <c r="B194" s="271"/>
      <c r="C194" s="9"/>
      <c r="D194" s="6"/>
      <c r="E194" s="73" t="str">
        <f t="shared" si="3"/>
        <v/>
      </c>
      <c r="F194" s="5"/>
      <c r="G194" s="5"/>
      <c r="H194" s="61"/>
      <c r="I194" s="61"/>
    </row>
    <row r="195" spans="1:9" ht="18.75" customHeight="1" x14ac:dyDescent="0.25">
      <c r="A195" s="61"/>
      <c r="B195" s="271"/>
      <c r="C195" s="9"/>
      <c r="D195" s="6"/>
      <c r="E195" s="73" t="str">
        <f t="shared" si="3"/>
        <v/>
      </c>
      <c r="F195" s="5"/>
      <c r="G195" s="5"/>
      <c r="H195" s="61"/>
      <c r="I195" s="61"/>
    </row>
    <row r="196" spans="1:9" ht="18.75" customHeight="1" x14ac:dyDescent="0.25">
      <c r="A196" s="61"/>
      <c r="B196" s="271"/>
      <c r="C196" s="9"/>
      <c r="D196" s="6"/>
      <c r="E196" s="73" t="str">
        <f t="shared" si="3"/>
        <v/>
      </c>
      <c r="F196" s="5"/>
      <c r="G196" s="5"/>
      <c r="H196" s="61"/>
      <c r="I196" s="61"/>
    </row>
    <row r="197" spans="1:9" ht="18.75" customHeight="1" x14ac:dyDescent="0.25">
      <c r="A197" s="61"/>
      <c r="B197" s="271"/>
      <c r="C197" s="9"/>
      <c r="D197" s="6"/>
      <c r="E197" s="73" t="str">
        <f t="shared" ref="E197:E206" si="4">IF(D197&lt;&gt;"",VLOOKUP(D197,DA,2,FALSE),"")</f>
        <v/>
      </c>
      <c r="F197" s="5"/>
      <c r="G197" s="5"/>
      <c r="H197" s="61"/>
      <c r="I197" s="61"/>
    </row>
    <row r="198" spans="1:9" ht="18.75" customHeight="1" x14ac:dyDescent="0.25">
      <c r="A198" s="61"/>
      <c r="B198" s="271"/>
      <c r="C198" s="9"/>
      <c r="D198" s="6"/>
      <c r="E198" s="73" t="str">
        <f t="shared" si="4"/>
        <v/>
      </c>
      <c r="F198" s="5"/>
      <c r="G198" s="5"/>
      <c r="H198" s="61"/>
      <c r="I198" s="61"/>
    </row>
    <row r="199" spans="1:9" ht="18.75" customHeight="1" x14ac:dyDescent="0.25">
      <c r="A199" s="61"/>
      <c r="B199" s="271"/>
      <c r="C199" s="9"/>
      <c r="D199" s="6"/>
      <c r="E199" s="73" t="str">
        <f t="shared" si="4"/>
        <v/>
      </c>
      <c r="F199" s="5"/>
      <c r="G199" s="5"/>
      <c r="H199" s="61"/>
      <c r="I199" s="61"/>
    </row>
    <row r="200" spans="1:9" ht="18.75" customHeight="1" x14ac:dyDescent="0.25">
      <c r="A200" s="61"/>
      <c r="B200" s="271"/>
      <c r="C200" s="9"/>
      <c r="D200" s="6"/>
      <c r="E200" s="73" t="str">
        <f t="shared" si="4"/>
        <v/>
      </c>
      <c r="F200" s="5"/>
      <c r="G200" s="5"/>
      <c r="H200" s="61"/>
      <c r="I200" s="61"/>
    </row>
    <row r="201" spans="1:9" ht="18.75" customHeight="1" x14ac:dyDescent="0.25">
      <c r="A201" s="61"/>
      <c r="B201" s="271"/>
      <c r="C201" s="9"/>
      <c r="D201" s="6"/>
      <c r="E201" s="73" t="str">
        <f t="shared" si="4"/>
        <v/>
      </c>
      <c r="F201" s="5"/>
      <c r="G201" s="5"/>
      <c r="H201" s="61"/>
      <c r="I201" s="61"/>
    </row>
    <row r="202" spans="1:9" ht="18.75" customHeight="1" x14ac:dyDescent="0.25">
      <c r="A202" s="61"/>
      <c r="B202" s="271"/>
      <c r="C202" s="9"/>
      <c r="D202" s="6"/>
      <c r="E202" s="73" t="str">
        <f t="shared" si="4"/>
        <v/>
      </c>
      <c r="F202" s="5"/>
      <c r="G202" s="5"/>
      <c r="H202" s="61"/>
      <c r="I202" s="61"/>
    </row>
    <row r="203" spans="1:9" ht="18.75" customHeight="1" x14ac:dyDescent="0.25">
      <c r="A203" s="61"/>
      <c r="B203" s="271"/>
      <c r="C203" s="9"/>
      <c r="D203" s="6"/>
      <c r="E203" s="73" t="str">
        <f t="shared" si="4"/>
        <v/>
      </c>
      <c r="F203" s="5"/>
      <c r="G203" s="5"/>
      <c r="H203" s="61"/>
      <c r="I203" s="61"/>
    </row>
    <row r="204" spans="1:9" ht="18.75" customHeight="1" x14ac:dyDescent="0.25">
      <c r="A204" s="61"/>
      <c r="B204" s="271"/>
      <c r="C204" s="9"/>
      <c r="D204" s="6"/>
      <c r="E204" s="73" t="str">
        <f t="shared" si="4"/>
        <v/>
      </c>
      <c r="F204" s="5"/>
      <c r="G204" s="5"/>
      <c r="H204" s="61"/>
      <c r="I204" s="61"/>
    </row>
    <row r="205" spans="1:9" ht="18.75" customHeight="1" x14ac:dyDescent="0.25">
      <c r="A205" s="61"/>
      <c r="B205" s="271"/>
      <c r="C205" s="9"/>
      <c r="D205" s="6"/>
      <c r="E205" s="73" t="str">
        <f t="shared" si="4"/>
        <v/>
      </c>
      <c r="F205" s="5"/>
      <c r="G205" s="5"/>
      <c r="H205" s="61"/>
      <c r="I205" s="61"/>
    </row>
    <row r="206" spans="1:9" ht="18.75" customHeight="1" x14ac:dyDescent="0.25">
      <c r="A206" s="61"/>
      <c r="B206" s="271"/>
      <c r="C206" s="9"/>
      <c r="D206" s="6"/>
      <c r="E206" s="73" t="str">
        <f t="shared" si="4"/>
        <v/>
      </c>
      <c r="F206" s="5"/>
      <c r="G206" s="5"/>
      <c r="H206" s="61"/>
      <c r="I206" s="61"/>
    </row>
    <row r="207" spans="1:9" ht="15" customHeight="1" x14ac:dyDescent="0.25">
      <c r="A207" s="61"/>
      <c r="B207" s="61"/>
      <c r="C207" s="61"/>
      <c r="D207" s="61"/>
      <c r="E207" s="61"/>
      <c r="F207" s="61"/>
      <c r="G207" s="61"/>
      <c r="H207" s="61"/>
      <c r="I207" s="61"/>
    </row>
    <row r="208" spans="1:9" ht="15" customHeight="1" x14ac:dyDescent="0.25">
      <c r="A208" s="61"/>
      <c r="B208" s="61"/>
      <c r="C208" s="61"/>
      <c r="D208" s="61"/>
      <c r="E208" s="61"/>
      <c r="F208" s="61"/>
      <c r="G208" s="61"/>
      <c r="H208" s="61"/>
      <c r="I208" s="61"/>
    </row>
    <row r="209" spans="1:9" ht="15" customHeight="1" x14ac:dyDescent="0.25">
      <c r="A209" s="61"/>
      <c r="B209" s="61"/>
      <c r="C209" s="61"/>
      <c r="D209" s="61"/>
      <c r="E209" s="61"/>
      <c r="F209" s="61"/>
      <c r="G209" s="61"/>
      <c r="H209" s="61"/>
      <c r="I209" s="61"/>
    </row>
    <row r="210" spans="1:9" ht="15" customHeight="1" x14ac:dyDescent="0.25">
      <c r="A210" s="61"/>
      <c r="B210" s="61"/>
      <c r="C210" s="61"/>
      <c r="D210" s="61"/>
      <c r="E210" s="61"/>
      <c r="F210" s="61"/>
      <c r="G210" s="61"/>
      <c r="H210" s="61"/>
      <c r="I210" s="61"/>
    </row>
    <row r="211" spans="1:9" ht="15" customHeight="1" x14ac:dyDescent="0.25">
      <c r="A211" s="61"/>
      <c r="B211" s="61"/>
      <c r="C211" s="61"/>
      <c r="D211" s="61"/>
      <c r="E211" s="61"/>
      <c r="F211" s="61"/>
      <c r="G211" s="61"/>
      <c r="H211" s="61"/>
      <c r="I211" s="61"/>
    </row>
    <row r="212" spans="1:9" ht="18.75" hidden="1" customHeight="1" x14ac:dyDescent="0.25"/>
    <row r="213" spans="1:9" ht="18.75" hidden="1" customHeight="1" x14ac:dyDescent="0.25"/>
    <row r="214" spans="1:9" ht="18.75" hidden="1" customHeight="1" x14ac:dyDescent="0.25"/>
    <row r="215" spans="1:9" ht="18.75" hidden="1" customHeight="1" x14ac:dyDescent="0.25"/>
    <row r="216" spans="1:9" ht="18.75" hidden="1" customHeight="1" x14ac:dyDescent="0.25"/>
    <row r="217" spans="1:9" ht="18.75" hidden="1" customHeight="1" x14ac:dyDescent="0.25"/>
    <row r="218" spans="1:9" ht="18.75" hidden="1" customHeight="1" x14ac:dyDescent="0.25"/>
    <row r="219" spans="1:9" ht="18.75" hidden="1" customHeight="1" x14ac:dyDescent="0.25"/>
    <row r="220" spans="1:9" ht="18.75" hidden="1" customHeight="1" x14ac:dyDescent="0.25"/>
    <row r="221" spans="1:9" ht="18.75" hidden="1" customHeight="1" x14ac:dyDescent="0.25"/>
  </sheetData>
  <sheetProtection algorithmName="SHA-512" hashValue="B51v46RQ09TGPqSw62s+4N5kJVBa+I2rU6TYvMYdb2PvLkP5lzohqTA8LW813Y6eRrUlhCVRGXkl3tKwoay/8A==" saltValue="JMbBgDhElMK65nQk9UtWYw==" spinCount="100000" sheet="1" formatCells="0" formatColumns="0" formatRows="0" insertHyperlinks="0" sort="0" autoFilter="0" pivotTables="0"/>
  <autoFilter ref="D5:D206" xr:uid="{00000000-0009-0000-0000-000007000000}"/>
  <mergeCells count="7">
    <mergeCell ref="B5:B6"/>
    <mergeCell ref="B2:G2"/>
    <mergeCell ref="B3:G3"/>
    <mergeCell ref="B4:G4"/>
    <mergeCell ref="D5:E5"/>
    <mergeCell ref="C5:C6"/>
    <mergeCell ref="F5:G5"/>
  </mergeCells>
  <dataValidations count="1">
    <dataValidation type="list" showInputMessage="1" showErrorMessage="1" errorTitle="KESALAHAN INPUT DATA" error="                  KODE AKUN SALAH_x000a_SILAHKAN PILIH KODE AKUN DARI DAFTAR" sqref="D7:D206" xr:uid="{00000000-0002-0000-0700-000000000000}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E7:E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C3323"/>
  <sheetViews>
    <sheetView showGridLines="0" workbookViewId="0">
      <pane ySplit="6" topLeftCell="A7" activePane="bottomLeft" state="frozen"/>
      <selection activeCell="B5" sqref="B5:C5"/>
      <selection pane="bottomLeft" activeCell="O12" sqref="O12"/>
    </sheetView>
  </sheetViews>
  <sheetFormatPr defaultColWidth="0" defaultRowHeight="15" zeroHeight="1" x14ac:dyDescent="0.25"/>
  <cols>
    <col min="1" max="1" width="1.42578125" customWidth="1"/>
    <col min="2" max="11" width="10" style="300" hidden="1" customWidth="1"/>
    <col min="12" max="12" width="1.42578125" hidden="1" customWidth="1"/>
    <col min="13" max="14" width="11.42578125" customWidth="1"/>
    <col min="15" max="15" width="40" customWidth="1"/>
    <col min="16" max="16" width="10" customWidth="1"/>
    <col min="17" max="18" width="40" customWidth="1"/>
    <col min="19" max="19" width="35.7109375" customWidth="1"/>
    <col min="20" max="22" width="15.7109375" customWidth="1"/>
    <col min="23" max="24" width="28.5703125" customWidth="1"/>
    <col min="25" max="29" width="0" hidden="1" customWidth="1"/>
    <col min="30" max="16384" width="9.140625" hidden="1"/>
  </cols>
  <sheetData>
    <row r="1" spans="1:24" ht="3.75" customHeight="1" x14ac:dyDescent="0.25">
      <c r="A1" s="61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4" ht="22.5" customHeight="1" x14ac:dyDescent="0.4">
      <c r="A2" s="61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61"/>
      <c r="M2" s="506" t="str">
        <f>PR</f>
        <v>NAMA PERUSAHAAN ANDA</v>
      </c>
      <c r="N2" s="506"/>
      <c r="O2" s="506"/>
      <c r="P2" s="506"/>
      <c r="Q2" s="506"/>
      <c r="R2" s="506"/>
      <c r="S2" s="506"/>
      <c r="T2" s="506"/>
      <c r="U2" s="506"/>
      <c r="V2" s="506"/>
      <c r="W2" s="61"/>
      <c r="X2" s="61"/>
    </row>
    <row r="3" spans="1:24" ht="18.75" customHeight="1" x14ac:dyDescent="0.35">
      <c r="A3" s="61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61"/>
      <c r="M3" s="507" t="s">
        <v>18</v>
      </c>
      <c r="N3" s="507"/>
      <c r="O3" s="507"/>
      <c r="P3" s="507"/>
      <c r="Q3" s="507"/>
      <c r="R3" s="507"/>
      <c r="S3" s="507"/>
      <c r="T3" s="507"/>
      <c r="U3" s="507"/>
      <c r="V3" s="507"/>
      <c r="W3" s="61"/>
      <c r="X3" s="61"/>
    </row>
    <row r="4" spans="1:24" ht="18.75" customHeight="1" x14ac:dyDescent="0.25">
      <c r="A4" s="61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61"/>
      <c r="M4" s="553" t="str">
        <f>TG&amp;" "&amp;BL&amp;" "&amp;TH&amp;" - "&amp;TG_2&amp;" "&amp;BL_2&amp;" "&amp;TH_2</f>
        <v>1 Januari 2022 - 31 Desember 2022</v>
      </c>
      <c r="N4" s="553"/>
      <c r="O4" s="553"/>
      <c r="P4" s="553"/>
      <c r="Q4" s="553"/>
      <c r="R4" s="553"/>
      <c r="S4" s="553"/>
      <c r="T4" s="553"/>
      <c r="U4" s="553"/>
      <c r="V4" s="553"/>
      <c r="W4" s="61"/>
      <c r="X4" s="61"/>
    </row>
    <row r="5" spans="1:24" ht="18.75" customHeight="1" x14ac:dyDescent="0.25">
      <c r="A5" s="61"/>
      <c r="B5" s="301"/>
      <c r="C5" s="301"/>
      <c r="D5" s="301" t="s">
        <v>40</v>
      </c>
      <c r="E5" s="301"/>
      <c r="F5" s="301"/>
      <c r="G5" s="301"/>
      <c r="H5" s="301"/>
      <c r="I5" s="301"/>
      <c r="J5" s="301"/>
      <c r="K5" s="301"/>
      <c r="L5" s="286"/>
      <c r="M5" s="556" t="s">
        <v>5</v>
      </c>
      <c r="N5" s="549" t="s">
        <v>22</v>
      </c>
      <c r="O5" s="551" t="s">
        <v>10</v>
      </c>
      <c r="P5" s="529" t="s">
        <v>17</v>
      </c>
      <c r="Q5" s="543"/>
      <c r="R5" s="549" t="s">
        <v>195</v>
      </c>
      <c r="S5" s="549" t="s">
        <v>45</v>
      </c>
      <c r="T5" s="238" t="s">
        <v>187</v>
      </c>
      <c r="U5" s="554" t="str">
        <f>IF((SUM(U7:U3006)=SUM(V7:V3006)),"JUMLAH","JUMLAH SELISIH "&amp;(SUM(U7:U3006)-SUM(V7:V3006)))</f>
        <v>JUMLAH</v>
      </c>
      <c r="V5" s="555"/>
      <c r="W5" s="61"/>
      <c r="X5" s="61"/>
    </row>
    <row r="6" spans="1:24" ht="18.75" customHeight="1" x14ac:dyDescent="0.25">
      <c r="A6" s="61"/>
      <c r="B6" s="302" t="s">
        <v>14</v>
      </c>
      <c r="C6" s="302" t="s">
        <v>15</v>
      </c>
      <c r="D6" s="302" t="s">
        <v>76</v>
      </c>
      <c r="E6" s="302" t="s">
        <v>77</v>
      </c>
      <c r="F6" s="302" t="s">
        <v>189</v>
      </c>
      <c r="G6" s="302" t="s">
        <v>190</v>
      </c>
      <c r="H6" s="302" t="s">
        <v>199</v>
      </c>
      <c r="I6" s="302" t="s">
        <v>200</v>
      </c>
      <c r="J6" s="302" t="s">
        <v>16</v>
      </c>
      <c r="K6" s="302" t="s">
        <v>22</v>
      </c>
      <c r="L6" s="286"/>
      <c r="M6" s="557"/>
      <c r="N6" s="550"/>
      <c r="O6" s="552"/>
      <c r="P6" s="229" t="s">
        <v>7</v>
      </c>
      <c r="Q6" s="229" t="s">
        <v>0</v>
      </c>
      <c r="R6" s="550"/>
      <c r="S6" s="550"/>
      <c r="T6" s="240" t="s">
        <v>188</v>
      </c>
      <c r="U6" s="27" t="s">
        <v>2</v>
      </c>
      <c r="V6" s="66" t="s">
        <v>3</v>
      </c>
      <c r="W6" s="61"/>
      <c r="X6" s="61"/>
    </row>
    <row r="7" spans="1:24" ht="18.75" customHeight="1" x14ac:dyDescent="0.25">
      <c r="A7" s="61"/>
      <c r="B7" s="303">
        <f>IF(P7="",0,COUNTIF($P$7:P7,P7))</f>
        <v>1</v>
      </c>
      <c r="C7" s="303" t="str">
        <f t="shared" ref="C7:C8" si="0">B7&amp;P7</f>
        <v>1112</v>
      </c>
      <c r="D7" s="303">
        <f>IF(S7="",0,COUNTIF($S$7:S7,S7))</f>
        <v>0</v>
      </c>
      <c r="E7" s="303" t="str">
        <f>D7&amp;S7</f>
        <v>0</v>
      </c>
      <c r="F7" s="303">
        <f>IF(T7="",0,COUNTIF($T$7:T7,T7))</f>
        <v>0</v>
      </c>
      <c r="G7" s="303" t="str">
        <f>F7&amp;T7</f>
        <v>0</v>
      </c>
      <c r="H7" s="303">
        <f>IF(R7="",0,COUNTIF($R$7:R7,R7))</f>
        <v>0</v>
      </c>
      <c r="I7" s="303" t="str">
        <f>H7&amp;R7</f>
        <v>0</v>
      </c>
      <c r="J7" s="304">
        <f>M7</f>
        <v>44198</v>
      </c>
      <c r="K7" s="305" t="str">
        <f>N7</f>
        <v>KS 001</v>
      </c>
      <c r="L7" s="286"/>
      <c r="M7" s="271">
        <v>44198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3"/>
      <c r="S7" s="23"/>
      <c r="T7" s="271"/>
      <c r="U7" s="5">
        <v>650000000</v>
      </c>
      <c r="V7" s="5"/>
      <c r="W7" s="61"/>
      <c r="X7" s="61"/>
    </row>
    <row r="8" spans="1:24" ht="18.75" customHeight="1" x14ac:dyDescent="0.25">
      <c r="A8" s="61"/>
      <c r="B8" s="303">
        <f>IF(P8="",0,COUNTIF($P$7:P8,P8))</f>
        <v>1</v>
      </c>
      <c r="C8" s="303" t="str">
        <f t="shared" si="0"/>
        <v>1310</v>
      </c>
      <c r="D8" s="303">
        <f>IF(S8="",0,COUNTIF($S$7:S8,S8))</f>
        <v>0</v>
      </c>
      <c r="E8" s="303" t="str">
        <f>D8&amp;S8</f>
        <v>0</v>
      </c>
      <c r="F8" s="303">
        <f>IF(T8="",0,COUNTIF($T$7:T8,T8))</f>
        <v>0</v>
      </c>
      <c r="G8" s="303" t="str">
        <f t="shared" ref="G8:G71" si="2">F8&amp;T8</f>
        <v>0</v>
      </c>
      <c r="H8" s="303">
        <f>IF(R8="",0,COUNTIF($R$7:R8,R8))</f>
        <v>0</v>
      </c>
      <c r="I8" s="303" t="str">
        <f>H8&amp;R8</f>
        <v>0</v>
      </c>
      <c r="J8" s="306">
        <f t="shared" ref="J8" si="3">IF(M8&lt;&gt;"",M8,J7)</f>
        <v>44198</v>
      </c>
      <c r="K8" s="303" t="str">
        <f t="shared" ref="K8" si="4">IF(N8&lt;&gt;"",N8,K7)</f>
        <v>KS 001</v>
      </c>
      <c r="L8" s="61"/>
      <c r="M8" s="271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3"/>
      <c r="S8" s="23"/>
      <c r="T8" s="271"/>
      <c r="U8" s="5"/>
      <c r="V8" s="5">
        <v>650000000</v>
      </c>
      <c r="W8" s="61"/>
      <c r="X8" s="61"/>
    </row>
    <row r="9" spans="1:24" ht="18.75" customHeight="1" x14ac:dyDescent="0.25">
      <c r="A9" s="61"/>
      <c r="B9" s="303">
        <f>IF(P9="",0,COUNTIF($P$7:P9,P9))</f>
        <v>0</v>
      </c>
      <c r="C9" s="303" t="str">
        <f t="shared" ref="C9:C72" si="5">B9&amp;P9</f>
        <v>0</v>
      </c>
      <c r="D9" s="303">
        <f>IF(S9="",0,COUNTIF($S$7:S9,S9))</f>
        <v>0</v>
      </c>
      <c r="E9" s="303" t="str">
        <f t="shared" ref="E9:E72" si="6">D9&amp;S9</f>
        <v>0</v>
      </c>
      <c r="F9" s="303">
        <f>IF(T9="",0,COUNTIF($T$7:T9,T9))</f>
        <v>0</v>
      </c>
      <c r="G9" s="303" t="str">
        <f t="shared" si="2"/>
        <v>0</v>
      </c>
      <c r="H9" s="303">
        <f>IF(R9="",0,COUNTIF($R$7:R9,R9))</f>
        <v>0</v>
      </c>
      <c r="I9" s="303" t="str">
        <f>H9&amp;R9</f>
        <v>0</v>
      </c>
      <c r="J9" s="306">
        <f t="shared" ref="J9:J72" si="7">IF(M9&lt;&gt;"",M9,J8)</f>
        <v>44198</v>
      </c>
      <c r="K9" s="303" t="str">
        <f t="shared" ref="K9:K72" si="8">IF(N9&lt;&gt;"",N9,K8)</f>
        <v>KS 001</v>
      </c>
      <c r="L9" s="61"/>
      <c r="M9" s="271" t="s">
        <v>399</v>
      </c>
      <c r="N9" s="6"/>
      <c r="O9" s="10"/>
      <c r="P9" s="6" t="s">
        <v>399</v>
      </c>
      <c r="Q9" s="77" t="str">
        <f t="shared" si="1"/>
        <v/>
      </c>
      <c r="R9" s="333"/>
      <c r="S9" s="23"/>
      <c r="T9" s="271"/>
      <c r="U9" s="5"/>
      <c r="V9" s="5"/>
      <c r="W9" s="61"/>
      <c r="X9" s="61"/>
    </row>
    <row r="10" spans="1:24" ht="18.75" customHeight="1" x14ac:dyDescent="0.25">
      <c r="A10" s="61"/>
      <c r="B10" s="303">
        <f>IF(P10="",0,COUNTIF($P$7:P10,P10))</f>
        <v>2</v>
      </c>
      <c r="C10" s="303" t="str">
        <f t="shared" si="5"/>
        <v>2112</v>
      </c>
      <c r="D10" s="303">
        <f>IF(S10="",0,COUNTIF($S$7:S10,S10))</f>
        <v>0</v>
      </c>
      <c r="E10" s="303" t="str">
        <f t="shared" si="6"/>
        <v>0</v>
      </c>
      <c r="F10" s="303">
        <f>IF(T10="",0,COUNTIF($T$7:T10,T10))</f>
        <v>0</v>
      </c>
      <c r="G10" s="303" t="str">
        <f t="shared" si="2"/>
        <v>0</v>
      </c>
      <c r="H10" s="303">
        <f>IF(R10="",0,COUNTIF($R$7:R10,R10))</f>
        <v>0</v>
      </c>
      <c r="I10" s="303" t="str">
        <f t="shared" ref="I10:I72" si="9">H10&amp;R10</f>
        <v>0</v>
      </c>
      <c r="J10" s="306">
        <f t="shared" si="7"/>
        <v>44198</v>
      </c>
      <c r="K10" s="303" t="str">
        <f t="shared" si="8"/>
        <v>KS 002</v>
      </c>
      <c r="L10" s="61"/>
      <c r="M10" s="271">
        <v>44198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3"/>
      <c r="S10" s="23"/>
      <c r="T10" s="271"/>
      <c r="U10" s="5">
        <v>300000000</v>
      </c>
      <c r="V10" s="5"/>
      <c r="W10" s="61"/>
      <c r="X10" s="61"/>
    </row>
    <row r="11" spans="1:24" ht="18.75" customHeight="1" x14ac:dyDescent="0.25">
      <c r="A11" s="61"/>
      <c r="B11" s="303">
        <f>IF(P11="",0,COUNTIF($P$7:P11,P11))</f>
        <v>1</v>
      </c>
      <c r="C11" s="303" t="str">
        <f t="shared" si="5"/>
        <v>1215</v>
      </c>
      <c r="D11" s="303">
        <f>IF(S11="",0,COUNTIF($S$7:S11,S11))</f>
        <v>0</v>
      </c>
      <c r="E11" s="303" t="str">
        <f t="shared" si="6"/>
        <v>0</v>
      </c>
      <c r="F11" s="303">
        <f>IF(T11="",0,COUNTIF($T$7:T11,T11))</f>
        <v>0</v>
      </c>
      <c r="G11" s="303" t="str">
        <f t="shared" si="2"/>
        <v>0</v>
      </c>
      <c r="H11" s="303">
        <f>IF(R11="",0,COUNTIF($R$7:R11,R11))</f>
        <v>0</v>
      </c>
      <c r="I11" s="303" t="str">
        <f t="shared" si="9"/>
        <v>0</v>
      </c>
      <c r="J11" s="306">
        <f t="shared" si="7"/>
        <v>44198</v>
      </c>
      <c r="K11" s="303" t="str">
        <f t="shared" si="8"/>
        <v>KS 002</v>
      </c>
      <c r="L11" s="61"/>
      <c r="M11" s="271" t="s">
        <v>399</v>
      </c>
      <c r="N11" s="6"/>
      <c r="O11" s="10" t="s">
        <v>402</v>
      </c>
      <c r="P11" s="6">
        <v>215</v>
      </c>
      <c r="Q11" s="77" t="str">
        <f t="shared" si="1"/>
        <v>Hutang kepada Customers</v>
      </c>
      <c r="R11" s="333"/>
      <c r="S11" s="23"/>
      <c r="T11" s="271"/>
      <c r="U11" s="5"/>
      <c r="V11" s="5">
        <v>300000000</v>
      </c>
      <c r="W11" s="61"/>
      <c r="X11" s="61"/>
    </row>
    <row r="12" spans="1:24" ht="18.75" customHeight="1" x14ac:dyDescent="0.25">
      <c r="A12" s="61"/>
      <c r="B12" s="303">
        <f>IF(P12="",0,COUNTIF($P$7:P12,P12))</f>
        <v>0</v>
      </c>
      <c r="C12" s="303" t="str">
        <f t="shared" si="5"/>
        <v>0</v>
      </c>
      <c r="D12" s="303">
        <f>IF(S12="",0,COUNTIF($S$7:S12,S12))</f>
        <v>0</v>
      </c>
      <c r="E12" s="303" t="str">
        <f t="shared" si="6"/>
        <v>0</v>
      </c>
      <c r="F12" s="303">
        <f>IF(T12="",0,COUNTIF($T$7:T12,T12))</f>
        <v>0</v>
      </c>
      <c r="G12" s="303" t="str">
        <f t="shared" si="2"/>
        <v>0</v>
      </c>
      <c r="H12" s="303">
        <f>IF(R12="",0,COUNTIF($R$7:R12,R12))</f>
        <v>0</v>
      </c>
      <c r="I12" s="303" t="str">
        <f t="shared" si="9"/>
        <v>0</v>
      </c>
      <c r="J12" s="306">
        <f t="shared" si="7"/>
        <v>44198</v>
      </c>
      <c r="K12" s="303" t="str">
        <f t="shared" si="8"/>
        <v>KS 002</v>
      </c>
      <c r="L12" s="61"/>
      <c r="M12" s="271" t="s">
        <v>399</v>
      </c>
      <c r="N12" s="6"/>
      <c r="O12" s="10"/>
      <c r="P12" s="6" t="s">
        <v>399</v>
      </c>
      <c r="Q12" s="77" t="str">
        <f t="shared" si="1"/>
        <v/>
      </c>
      <c r="R12" s="333"/>
      <c r="S12" s="23"/>
      <c r="T12" s="271"/>
      <c r="U12" s="5"/>
      <c r="V12" s="5"/>
      <c r="W12" s="61"/>
      <c r="X12" s="61"/>
    </row>
    <row r="13" spans="1:24" ht="18.75" customHeight="1" x14ac:dyDescent="0.25">
      <c r="A13" s="61"/>
      <c r="B13" s="303">
        <f>IF(P13="",0,COUNTIF($P$7:P13,P13))</f>
        <v>1</v>
      </c>
      <c r="C13" s="303" t="str">
        <f t="shared" si="5"/>
        <v>1115</v>
      </c>
      <c r="D13" s="303">
        <f>IF(S13="",0,COUNTIF($S$7:S13,S13))</f>
        <v>0</v>
      </c>
      <c r="E13" s="303" t="str">
        <f t="shared" si="6"/>
        <v>0</v>
      </c>
      <c r="F13" s="303">
        <f>IF(T13="",0,COUNTIF($T$7:T13,T13))</f>
        <v>0</v>
      </c>
      <c r="G13" s="303" t="str">
        <f t="shared" si="2"/>
        <v>0</v>
      </c>
      <c r="H13" s="303">
        <f>IF(R13="",0,COUNTIF($R$7:R13,R13))</f>
        <v>0</v>
      </c>
      <c r="I13" s="303" t="str">
        <f t="shared" si="9"/>
        <v>0</v>
      </c>
      <c r="J13" s="306">
        <f t="shared" si="7"/>
        <v>44198</v>
      </c>
      <c r="K13" s="303" t="str">
        <f t="shared" si="8"/>
        <v>KK 003</v>
      </c>
      <c r="L13" s="61"/>
      <c r="M13" s="271">
        <v>44198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3"/>
      <c r="S13" s="23"/>
      <c r="T13" s="271"/>
      <c r="U13" s="5">
        <v>800000000</v>
      </c>
      <c r="V13" s="5"/>
      <c r="W13" s="61"/>
      <c r="X13" s="61"/>
    </row>
    <row r="14" spans="1:24" ht="18.75" customHeight="1" x14ac:dyDescent="0.25">
      <c r="A14" s="61"/>
      <c r="B14" s="303">
        <f>IF(P14="",0,COUNTIF($P$7:P14,P14))</f>
        <v>3</v>
      </c>
      <c r="C14" s="303" t="str">
        <f t="shared" si="5"/>
        <v>3112</v>
      </c>
      <c r="D14" s="303">
        <f>IF(S14="",0,COUNTIF($S$7:S14,S14))</f>
        <v>0</v>
      </c>
      <c r="E14" s="303" t="str">
        <f t="shared" si="6"/>
        <v>0</v>
      </c>
      <c r="F14" s="303">
        <f>IF(T14="",0,COUNTIF($T$7:T14,T14))</f>
        <v>0</v>
      </c>
      <c r="G14" s="303" t="str">
        <f t="shared" si="2"/>
        <v>0</v>
      </c>
      <c r="H14" s="303">
        <f>IF(R14="",0,COUNTIF($R$7:R14,R14))</f>
        <v>0</v>
      </c>
      <c r="I14" s="303" t="str">
        <f t="shared" si="9"/>
        <v>0</v>
      </c>
      <c r="J14" s="306">
        <f t="shared" si="7"/>
        <v>44198</v>
      </c>
      <c r="K14" s="303" t="str">
        <f t="shared" si="8"/>
        <v>KK 003</v>
      </c>
      <c r="L14" s="61"/>
      <c r="M14" s="271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3"/>
      <c r="S14" s="23"/>
      <c r="T14" s="271"/>
      <c r="U14" s="5"/>
      <c r="V14" s="5">
        <v>800000000</v>
      </c>
      <c r="W14" s="61"/>
      <c r="X14" s="61"/>
    </row>
    <row r="15" spans="1:24" ht="18.75" customHeight="1" x14ac:dyDescent="0.25">
      <c r="A15" s="61"/>
      <c r="B15" s="303">
        <f>IF(P15="",0,COUNTIF($P$7:P15,P15))</f>
        <v>0</v>
      </c>
      <c r="C15" s="303" t="str">
        <f t="shared" si="5"/>
        <v>0</v>
      </c>
      <c r="D15" s="303">
        <f>IF(S15="",0,COUNTIF($S$7:S15,S15))</f>
        <v>0</v>
      </c>
      <c r="E15" s="303" t="str">
        <f t="shared" si="6"/>
        <v>0</v>
      </c>
      <c r="F15" s="303">
        <f>IF(T15="",0,COUNTIF($T$7:T15,T15))</f>
        <v>0</v>
      </c>
      <c r="G15" s="303" t="str">
        <f t="shared" si="2"/>
        <v>0</v>
      </c>
      <c r="H15" s="303">
        <f>IF(R15="",0,COUNTIF($R$7:R15,R15))</f>
        <v>0</v>
      </c>
      <c r="I15" s="303" t="str">
        <f t="shared" si="9"/>
        <v>0</v>
      </c>
      <c r="J15" s="306">
        <f t="shared" si="7"/>
        <v>44198</v>
      </c>
      <c r="K15" s="303" t="str">
        <f t="shared" si="8"/>
        <v>KK 003</v>
      </c>
      <c r="L15" s="61"/>
      <c r="M15" s="271" t="s">
        <v>399</v>
      </c>
      <c r="N15" s="6"/>
      <c r="O15" s="10"/>
      <c r="P15" s="6" t="s">
        <v>399</v>
      </c>
      <c r="Q15" s="77" t="str">
        <f t="shared" si="1"/>
        <v/>
      </c>
      <c r="R15" s="333"/>
      <c r="S15" s="23"/>
      <c r="T15" s="271"/>
      <c r="U15" s="5"/>
      <c r="V15" s="5"/>
      <c r="W15" s="61"/>
      <c r="X15" s="61"/>
    </row>
    <row r="16" spans="1:24" ht="18.75" customHeight="1" x14ac:dyDescent="0.25">
      <c r="A16" s="61"/>
      <c r="B16" s="303">
        <f>IF(P16="",0,COUNTIF($P$7:P16,P16))</f>
        <v>1</v>
      </c>
      <c r="C16" s="303" t="str">
        <f t="shared" si="5"/>
        <v>1113</v>
      </c>
      <c r="D16" s="303">
        <f>IF(S16="",0,COUNTIF($S$7:S16,S16))</f>
        <v>0</v>
      </c>
      <c r="E16" s="303" t="str">
        <f t="shared" si="6"/>
        <v>0</v>
      </c>
      <c r="F16" s="303">
        <f>IF(T16="",0,COUNTIF($T$7:T16,T16))</f>
        <v>0</v>
      </c>
      <c r="G16" s="303" t="str">
        <f t="shared" si="2"/>
        <v>0</v>
      </c>
      <c r="H16" s="303">
        <f>IF(R16="",0,COUNTIF($R$7:R16,R16))</f>
        <v>0</v>
      </c>
      <c r="I16" s="303" t="str">
        <f t="shared" si="9"/>
        <v>0</v>
      </c>
      <c r="J16" s="306">
        <f t="shared" si="7"/>
        <v>44198</v>
      </c>
      <c r="K16" s="303" t="str">
        <f t="shared" si="8"/>
        <v>KK 004</v>
      </c>
      <c r="L16" s="61"/>
      <c r="M16" s="271">
        <v>44198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3"/>
      <c r="S16" s="23"/>
      <c r="T16" s="271"/>
      <c r="U16" s="5">
        <v>100000000</v>
      </c>
      <c r="V16" s="5"/>
      <c r="W16" s="61"/>
      <c r="X16" s="61"/>
    </row>
    <row r="17" spans="1:24" ht="18.75" customHeight="1" x14ac:dyDescent="0.25">
      <c r="A17" s="61"/>
      <c r="B17" s="303">
        <f>IF(P17="",0,COUNTIF($P$7:P17,P17))</f>
        <v>4</v>
      </c>
      <c r="C17" s="303" t="str">
        <f t="shared" si="5"/>
        <v>4112</v>
      </c>
      <c r="D17" s="303">
        <f>IF(S17="",0,COUNTIF($S$7:S17,S17))</f>
        <v>0</v>
      </c>
      <c r="E17" s="303" t="str">
        <f t="shared" si="6"/>
        <v>0</v>
      </c>
      <c r="F17" s="303">
        <f>IF(T17="",0,COUNTIF($T$7:T17,T17))</f>
        <v>0</v>
      </c>
      <c r="G17" s="303" t="str">
        <f t="shared" si="2"/>
        <v>0</v>
      </c>
      <c r="H17" s="303">
        <f>IF(R17="",0,COUNTIF($R$7:R17,R17))</f>
        <v>0</v>
      </c>
      <c r="I17" s="303" t="str">
        <f t="shared" si="9"/>
        <v>0</v>
      </c>
      <c r="J17" s="306">
        <f t="shared" si="7"/>
        <v>44198</v>
      </c>
      <c r="K17" s="303" t="str">
        <f t="shared" si="8"/>
        <v>KK 004</v>
      </c>
      <c r="L17" s="61"/>
      <c r="M17" s="271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3"/>
      <c r="S17" s="23"/>
      <c r="T17" s="271"/>
      <c r="U17" s="5"/>
      <c r="V17" s="5">
        <v>100000000</v>
      </c>
      <c r="W17" s="61"/>
      <c r="X17" s="61"/>
    </row>
    <row r="18" spans="1:24" ht="18.75" customHeight="1" x14ac:dyDescent="0.25">
      <c r="A18" s="61"/>
      <c r="B18" s="303">
        <f>IF(P18="",0,COUNTIF($P$7:P18,P18))</f>
        <v>0</v>
      </c>
      <c r="C18" s="303" t="str">
        <f t="shared" si="5"/>
        <v>0</v>
      </c>
      <c r="D18" s="303">
        <f>IF(S18="",0,COUNTIF($S$7:S18,S18))</f>
        <v>0</v>
      </c>
      <c r="E18" s="303" t="str">
        <f t="shared" si="6"/>
        <v>0</v>
      </c>
      <c r="F18" s="303">
        <f>IF(T18="",0,COUNTIF($T$7:T18,T18))</f>
        <v>0</v>
      </c>
      <c r="G18" s="303" t="str">
        <f t="shared" si="2"/>
        <v>0</v>
      </c>
      <c r="H18" s="303">
        <f>IF(R18="",0,COUNTIF($R$7:R18,R18))</f>
        <v>0</v>
      </c>
      <c r="I18" s="303" t="str">
        <f t="shared" si="9"/>
        <v>0</v>
      </c>
      <c r="J18" s="306">
        <f t="shared" si="7"/>
        <v>44198</v>
      </c>
      <c r="K18" s="303" t="str">
        <f t="shared" si="8"/>
        <v>KK 004</v>
      </c>
      <c r="L18" s="61"/>
      <c r="M18" s="271" t="s">
        <v>399</v>
      </c>
      <c r="N18" s="6"/>
      <c r="O18" s="10"/>
      <c r="P18" s="6" t="s">
        <v>399</v>
      </c>
      <c r="Q18" s="77" t="str">
        <f t="shared" si="1"/>
        <v/>
      </c>
      <c r="R18" s="333"/>
      <c r="S18" s="23"/>
      <c r="T18" s="271"/>
      <c r="U18" s="5"/>
      <c r="V18" s="5"/>
      <c r="W18" s="61"/>
      <c r="X18" s="61"/>
    </row>
    <row r="19" spans="1:24" ht="18.75" customHeight="1" x14ac:dyDescent="0.25">
      <c r="A19" s="61"/>
      <c r="B19" s="303">
        <f>IF(P19="",0,COUNTIF($P$7:P19,P19))</f>
        <v>1</v>
      </c>
      <c r="C19" s="303" t="str">
        <f t="shared" si="5"/>
        <v>1111</v>
      </c>
      <c r="D19" s="303">
        <f>IF(S19="",0,COUNTIF($S$7:S19,S19))</f>
        <v>0</v>
      </c>
      <c r="E19" s="303" t="str">
        <f t="shared" si="6"/>
        <v>0</v>
      </c>
      <c r="F19" s="303">
        <f>IF(T19="",0,COUNTIF($T$7:T19,T19))</f>
        <v>0</v>
      </c>
      <c r="G19" s="303" t="str">
        <f t="shared" si="2"/>
        <v>0</v>
      </c>
      <c r="H19" s="303">
        <f>IF(R19="",0,COUNTIF($R$7:R19,R19))</f>
        <v>0</v>
      </c>
      <c r="I19" s="303" t="str">
        <f t="shared" si="9"/>
        <v>0</v>
      </c>
      <c r="J19" s="306">
        <f t="shared" si="7"/>
        <v>44198</v>
      </c>
      <c r="K19" s="303" t="str">
        <f t="shared" si="8"/>
        <v>KK 005</v>
      </c>
      <c r="L19" s="61"/>
      <c r="M19" s="271">
        <v>44198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3"/>
      <c r="S19" s="23"/>
      <c r="T19" s="271"/>
      <c r="U19" s="5">
        <v>50000000</v>
      </c>
      <c r="V19" s="5"/>
      <c r="W19" s="61"/>
      <c r="X19" s="61"/>
    </row>
    <row r="20" spans="1:24" ht="18.75" customHeight="1" x14ac:dyDescent="0.25">
      <c r="A20" s="61"/>
      <c r="B20" s="303">
        <f>IF(P20="",0,COUNTIF($P$7:P20,P20))</f>
        <v>5</v>
      </c>
      <c r="C20" s="303" t="str">
        <f t="shared" si="5"/>
        <v>5112</v>
      </c>
      <c r="D20" s="303">
        <f>IF(S20="",0,COUNTIF($S$7:S20,S20))</f>
        <v>0</v>
      </c>
      <c r="E20" s="303" t="str">
        <f t="shared" si="6"/>
        <v>0</v>
      </c>
      <c r="F20" s="303">
        <f>IF(T20="",0,COUNTIF($T$7:T20,T20))</f>
        <v>0</v>
      </c>
      <c r="G20" s="303" t="str">
        <f t="shared" si="2"/>
        <v>0</v>
      </c>
      <c r="H20" s="303">
        <f>IF(R20="",0,COUNTIF($R$7:R20,R20))</f>
        <v>0</v>
      </c>
      <c r="I20" s="303" t="str">
        <f t="shared" si="9"/>
        <v>0</v>
      </c>
      <c r="J20" s="306">
        <f t="shared" si="7"/>
        <v>44198</v>
      </c>
      <c r="K20" s="303" t="str">
        <f t="shared" si="8"/>
        <v>KK 005</v>
      </c>
      <c r="L20" s="61"/>
      <c r="M20" s="271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3"/>
      <c r="S20" s="23"/>
      <c r="T20" s="271"/>
      <c r="U20" s="5"/>
      <c r="V20" s="5">
        <v>50000000</v>
      </c>
      <c r="W20" s="61"/>
      <c r="X20" s="61"/>
    </row>
    <row r="21" spans="1:24" ht="18.75" customHeight="1" x14ac:dyDescent="0.25">
      <c r="A21" s="61"/>
      <c r="B21" s="303">
        <f>IF(P21="",0,COUNTIF($P$7:P21,P21))</f>
        <v>0</v>
      </c>
      <c r="C21" s="303" t="str">
        <f t="shared" si="5"/>
        <v>0</v>
      </c>
      <c r="D21" s="303">
        <f>IF(S21="",0,COUNTIF($S$7:S21,S21))</f>
        <v>0</v>
      </c>
      <c r="E21" s="303" t="str">
        <f t="shared" si="6"/>
        <v>0</v>
      </c>
      <c r="F21" s="303">
        <f>IF(T21="",0,COUNTIF($T$7:T21,T21))</f>
        <v>0</v>
      </c>
      <c r="G21" s="303" t="str">
        <f t="shared" si="2"/>
        <v>0</v>
      </c>
      <c r="H21" s="303">
        <f>IF(R21="",0,COUNTIF($R$7:R21,R21))</f>
        <v>0</v>
      </c>
      <c r="I21" s="303" t="str">
        <f t="shared" si="9"/>
        <v>0</v>
      </c>
      <c r="J21" s="306">
        <f t="shared" si="7"/>
        <v>44198</v>
      </c>
      <c r="K21" s="303" t="str">
        <f t="shared" si="8"/>
        <v>KK 005</v>
      </c>
      <c r="L21" s="61"/>
      <c r="M21" s="271" t="s">
        <v>399</v>
      </c>
      <c r="N21" s="6"/>
      <c r="O21" s="10"/>
      <c r="P21" s="6" t="s">
        <v>399</v>
      </c>
      <c r="Q21" s="77" t="str">
        <f t="shared" si="1"/>
        <v/>
      </c>
      <c r="R21" s="333"/>
      <c r="S21" s="23"/>
      <c r="T21" s="271"/>
      <c r="U21" s="5"/>
      <c r="V21" s="5"/>
      <c r="W21" s="61"/>
      <c r="X21" s="61"/>
    </row>
    <row r="22" spans="1:24" ht="18.75" customHeight="1" x14ac:dyDescent="0.25">
      <c r="A22" s="61"/>
      <c r="B22" s="303">
        <f>IF(P22="",0,COUNTIF($P$7:P22,P22))</f>
        <v>1</v>
      </c>
      <c r="C22" s="303" t="str">
        <f t="shared" si="5"/>
        <v>1130</v>
      </c>
      <c r="D22" s="303">
        <f>IF(S22="",0,COUNTIF($S$7:S22,S22))</f>
        <v>0</v>
      </c>
      <c r="E22" s="303" t="str">
        <f t="shared" si="6"/>
        <v>0</v>
      </c>
      <c r="F22" s="303">
        <f>IF(T22="",0,COUNTIF($T$7:T22,T22))</f>
        <v>0</v>
      </c>
      <c r="G22" s="303" t="str">
        <f t="shared" si="2"/>
        <v>0</v>
      </c>
      <c r="H22" s="303">
        <f>IF(R22="",0,COUNTIF($R$7:R22,R22))</f>
        <v>1</v>
      </c>
      <c r="I22" s="303" t="str">
        <f t="shared" si="9"/>
        <v>1Proyek BRJ 2901</v>
      </c>
      <c r="J22" s="306">
        <f t="shared" si="7"/>
        <v>44198</v>
      </c>
      <c r="K22" s="303" t="str">
        <f t="shared" si="8"/>
        <v>KK 006</v>
      </c>
      <c r="L22" s="61"/>
      <c r="M22" s="271">
        <v>44198</v>
      </c>
      <c r="N22" s="6" t="s">
        <v>409</v>
      </c>
      <c r="O22" s="10" t="s">
        <v>410</v>
      </c>
      <c r="P22" s="6">
        <v>130</v>
      </c>
      <c r="Q22" s="77" t="str">
        <f t="shared" si="1"/>
        <v>Barang masih dalam konstruksi</v>
      </c>
      <c r="R22" s="333" t="s">
        <v>388</v>
      </c>
      <c r="S22" s="23"/>
      <c r="T22" s="271"/>
      <c r="U22" s="5">
        <v>9250396</v>
      </c>
      <c r="V22" s="5"/>
      <c r="W22" s="61"/>
      <c r="X22" s="61"/>
    </row>
    <row r="23" spans="1:24" ht="18.75" customHeight="1" x14ac:dyDescent="0.25">
      <c r="A23" s="61"/>
      <c r="B23" s="303">
        <f>IF(P23="",0,COUNTIF($P$7:P23,P23))</f>
        <v>2</v>
      </c>
      <c r="C23" s="303" t="str">
        <f t="shared" si="5"/>
        <v>2115</v>
      </c>
      <c r="D23" s="303">
        <f>IF(S23="",0,COUNTIF($S$7:S23,S23))</f>
        <v>0</v>
      </c>
      <c r="E23" s="303" t="str">
        <f t="shared" si="6"/>
        <v>0</v>
      </c>
      <c r="F23" s="303">
        <f>IF(T23="",0,COUNTIF($T$7:T23,T23))</f>
        <v>0</v>
      </c>
      <c r="G23" s="303" t="str">
        <f t="shared" si="2"/>
        <v>0</v>
      </c>
      <c r="H23" s="303">
        <f>IF(R23="",0,COUNTIF($R$7:R23,R23))</f>
        <v>0</v>
      </c>
      <c r="I23" s="303" t="str">
        <f t="shared" si="9"/>
        <v>0</v>
      </c>
      <c r="J23" s="306">
        <f t="shared" si="7"/>
        <v>44198</v>
      </c>
      <c r="K23" s="303" t="str">
        <f t="shared" si="8"/>
        <v>KK 006</v>
      </c>
      <c r="L23" s="61"/>
      <c r="M23" s="271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3"/>
      <c r="S23" s="23"/>
      <c r="T23" s="271"/>
      <c r="U23" s="5"/>
      <c r="V23" s="5">
        <v>9250396</v>
      </c>
      <c r="W23" s="61"/>
      <c r="X23" s="61"/>
    </row>
    <row r="24" spans="1:24" ht="18.75" customHeight="1" x14ac:dyDescent="0.25">
      <c r="A24" s="61"/>
      <c r="B24" s="303">
        <f>IF(P24="",0,COUNTIF($P$7:P24,P24))</f>
        <v>0</v>
      </c>
      <c r="C24" s="303" t="str">
        <f t="shared" si="5"/>
        <v>0</v>
      </c>
      <c r="D24" s="303">
        <f>IF(S24="",0,COUNTIF($S$7:S24,S24))</f>
        <v>0</v>
      </c>
      <c r="E24" s="303" t="str">
        <f t="shared" si="6"/>
        <v>0</v>
      </c>
      <c r="F24" s="303">
        <f>IF(T24="",0,COUNTIF($T$7:T24,T24))</f>
        <v>0</v>
      </c>
      <c r="G24" s="303" t="str">
        <f t="shared" si="2"/>
        <v>0</v>
      </c>
      <c r="H24" s="303">
        <f>IF(R24="",0,COUNTIF($R$7:R24,R24))</f>
        <v>0</v>
      </c>
      <c r="I24" s="303" t="str">
        <f t="shared" si="9"/>
        <v>0</v>
      </c>
      <c r="J24" s="306">
        <f t="shared" si="7"/>
        <v>44198</v>
      </c>
      <c r="K24" s="303" t="str">
        <f t="shared" si="8"/>
        <v>KK 006</v>
      </c>
      <c r="L24" s="61"/>
      <c r="M24" s="271" t="s">
        <v>399</v>
      </c>
      <c r="N24" s="6"/>
      <c r="O24" s="10"/>
      <c r="P24" s="6" t="s">
        <v>399</v>
      </c>
      <c r="Q24" s="77" t="str">
        <f t="shared" si="1"/>
        <v/>
      </c>
      <c r="R24" s="333"/>
      <c r="S24" s="23"/>
      <c r="T24" s="271"/>
      <c r="U24" s="5"/>
      <c r="V24" s="5"/>
      <c r="W24" s="61"/>
      <c r="X24" s="61"/>
    </row>
    <row r="25" spans="1:24" ht="18.75" customHeight="1" x14ac:dyDescent="0.25">
      <c r="A25" s="61"/>
      <c r="B25" s="303">
        <f>IF(P25="",0,COUNTIF($P$7:P25,P25))</f>
        <v>2</v>
      </c>
      <c r="C25" s="303" t="str">
        <f t="shared" si="5"/>
        <v>2130</v>
      </c>
      <c r="D25" s="303">
        <f>IF(S25="",0,COUNTIF($S$7:S25,S25))</f>
        <v>0</v>
      </c>
      <c r="E25" s="303" t="str">
        <f t="shared" si="6"/>
        <v>0</v>
      </c>
      <c r="F25" s="303">
        <f>IF(T25="",0,COUNTIF($T$7:T25,T25))</f>
        <v>0</v>
      </c>
      <c r="G25" s="303" t="str">
        <f t="shared" si="2"/>
        <v>0</v>
      </c>
      <c r="H25" s="303">
        <f>IF(R25="",0,COUNTIF($R$7:R25,R25))</f>
        <v>2</v>
      </c>
      <c r="I25" s="303" t="str">
        <f t="shared" si="9"/>
        <v>2Proyek BRJ 2901</v>
      </c>
      <c r="J25" s="306">
        <f t="shared" si="7"/>
        <v>44198</v>
      </c>
      <c r="K25" s="303" t="str">
        <f t="shared" si="8"/>
        <v>KK 007</v>
      </c>
      <c r="L25" s="61"/>
      <c r="M25" s="271">
        <v>44198</v>
      </c>
      <c r="N25" s="6" t="s">
        <v>411</v>
      </c>
      <c r="O25" s="10" t="s">
        <v>410</v>
      </c>
      <c r="P25" s="6">
        <v>130</v>
      </c>
      <c r="Q25" s="77" t="str">
        <f t="shared" si="1"/>
        <v>Barang masih dalam konstruksi</v>
      </c>
      <c r="R25" s="333" t="s">
        <v>388</v>
      </c>
      <c r="S25" s="23"/>
      <c r="T25" s="271"/>
      <c r="U25" s="5">
        <v>920334</v>
      </c>
      <c r="V25" s="5"/>
      <c r="W25" s="61"/>
      <c r="X25" s="61"/>
    </row>
    <row r="26" spans="1:24" ht="18.75" customHeight="1" x14ac:dyDescent="0.25">
      <c r="A26" s="61"/>
      <c r="B26" s="303">
        <f>IF(P26="",0,COUNTIF($P$7:P26,P26))</f>
        <v>3</v>
      </c>
      <c r="C26" s="303" t="str">
        <f t="shared" si="5"/>
        <v>3115</v>
      </c>
      <c r="D26" s="303">
        <f>IF(S26="",0,COUNTIF($S$7:S26,S26))</f>
        <v>0</v>
      </c>
      <c r="E26" s="303" t="str">
        <f t="shared" si="6"/>
        <v>0</v>
      </c>
      <c r="F26" s="303">
        <f>IF(T26="",0,COUNTIF($T$7:T26,T26))</f>
        <v>0</v>
      </c>
      <c r="G26" s="303" t="str">
        <f t="shared" si="2"/>
        <v>0</v>
      </c>
      <c r="H26" s="303">
        <f>IF(R26="",0,COUNTIF($R$7:R26,R26))</f>
        <v>0</v>
      </c>
      <c r="I26" s="303" t="str">
        <f t="shared" si="9"/>
        <v>0</v>
      </c>
      <c r="J26" s="306">
        <f t="shared" si="7"/>
        <v>44198</v>
      </c>
      <c r="K26" s="303" t="str">
        <f t="shared" si="8"/>
        <v>KK 007</v>
      </c>
      <c r="L26" s="61"/>
      <c r="M26" s="271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3"/>
      <c r="S26" s="23"/>
      <c r="T26" s="271"/>
      <c r="U26" s="5"/>
      <c r="V26" s="5">
        <v>920334</v>
      </c>
      <c r="W26" s="61"/>
      <c r="X26" s="61"/>
    </row>
    <row r="27" spans="1:24" ht="18.75" customHeight="1" x14ac:dyDescent="0.25">
      <c r="A27" s="61"/>
      <c r="B27" s="303">
        <f>IF(P27="",0,COUNTIF($P$7:P27,P27))</f>
        <v>0</v>
      </c>
      <c r="C27" s="303" t="str">
        <f t="shared" si="5"/>
        <v>0</v>
      </c>
      <c r="D27" s="303">
        <f>IF(S27="",0,COUNTIF($S$7:S27,S27))</f>
        <v>0</v>
      </c>
      <c r="E27" s="303" t="str">
        <f t="shared" si="6"/>
        <v>0</v>
      </c>
      <c r="F27" s="303">
        <f>IF(T27="",0,COUNTIF($T$7:T27,T27))</f>
        <v>0</v>
      </c>
      <c r="G27" s="303" t="str">
        <f t="shared" si="2"/>
        <v>0</v>
      </c>
      <c r="H27" s="303">
        <f>IF(R27="",0,COUNTIF($R$7:R27,R27))</f>
        <v>0</v>
      </c>
      <c r="I27" s="303" t="str">
        <f t="shared" si="9"/>
        <v>0</v>
      </c>
      <c r="J27" s="306">
        <f t="shared" si="7"/>
        <v>44198</v>
      </c>
      <c r="K27" s="303" t="str">
        <f t="shared" si="8"/>
        <v>KK 007</v>
      </c>
      <c r="L27" s="61"/>
      <c r="M27" s="271" t="s">
        <v>399</v>
      </c>
      <c r="N27" s="6"/>
      <c r="O27" s="10"/>
      <c r="P27" s="6" t="s">
        <v>399</v>
      </c>
      <c r="Q27" s="77" t="str">
        <f t="shared" si="1"/>
        <v/>
      </c>
      <c r="R27" s="333"/>
      <c r="S27" s="23"/>
      <c r="T27" s="271"/>
      <c r="U27" s="5"/>
      <c r="V27" s="5"/>
      <c r="W27" s="61"/>
      <c r="X27" s="61"/>
    </row>
    <row r="28" spans="1:24" ht="18.75" customHeight="1" x14ac:dyDescent="0.25">
      <c r="A28" s="61"/>
      <c r="B28" s="303">
        <f>IF(P28="",0,COUNTIF($P$7:P28,P28))</f>
        <v>3</v>
      </c>
      <c r="C28" s="303" t="str">
        <f t="shared" si="5"/>
        <v>3130</v>
      </c>
      <c r="D28" s="303">
        <f>IF(S28="",0,COUNTIF($S$7:S28,S28))</f>
        <v>0</v>
      </c>
      <c r="E28" s="303" t="str">
        <f t="shared" si="6"/>
        <v>0</v>
      </c>
      <c r="F28" s="303">
        <f>IF(T28="",0,COUNTIF($T$7:T28,T28))</f>
        <v>0</v>
      </c>
      <c r="G28" s="303" t="str">
        <f t="shared" si="2"/>
        <v>0</v>
      </c>
      <c r="H28" s="303">
        <f>IF(R28="",0,COUNTIF($R$7:R28,R28))</f>
        <v>3</v>
      </c>
      <c r="I28" s="303" t="str">
        <f t="shared" si="9"/>
        <v>3Proyek BRJ 2901</v>
      </c>
      <c r="J28" s="306">
        <f t="shared" si="7"/>
        <v>44198</v>
      </c>
      <c r="K28" s="303" t="str">
        <f t="shared" si="8"/>
        <v>KK 008</v>
      </c>
      <c r="L28" s="61"/>
      <c r="M28" s="271">
        <v>44198</v>
      </c>
      <c r="N28" s="6" t="s">
        <v>412</v>
      </c>
      <c r="O28" s="10" t="s">
        <v>410</v>
      </c>
      <c r="P28" s="6">
        <v>130</v>
      </c>
      <c r="Q28" s="77" t="str">
        <f t="shared" si="1"/>
        <v>Barang masih dalam konstruksi</v>
      </c>
      <c r="R28" s="333" t="s">
        <v>388</v>
      </c>
      <c r="S28" s="23"/>
      <c r="T28" s="271"/>
      <c r="U28" s="5">
        <v>7327000</v>
      </c>
      <c r="V28" s="5"/>
      <c r="W28" s="61"/>
      <c r="X28" s="61"/>
    </row>
    <row r="29" spans="1:24" ht="18.75" customHeight="1" x14ac:dyDescent="0.25">
      <c r="A29" s="61"/>
      <c r="B29" s="303">
        <f>IF(P29="",0,COUNTIF($P$7:P29,P29))</f>
        <v>4</v>
      </c>
      <c r="C29" s="303" t="str">
        <f t="shared" si="5"/>
        <v>4115</v>
      </c>
      <c r="D29" s="303">
        <f>IF(S29="",0,COUNTIF($S$7:S29,S29))</f>
        <v>0</v>
      </c>
      <c r="E29" s="303" t="str">
        <f t="shared" si="6"/>
        <v>0</v>
      </c>
      <c r="F29" s="303">
        <f>IF(T29="",0,COUNTIF($T$7:T29,T29))</f>
        <v>0</v>
      </c>
      <c r="G29" s="303" t="str">
        <f t="shared" si="2"/>
        <v>0</v>
      </c>
      <c r="H29" s="303">
        <f>IF(R29="",0,COUNTIF($R$7:R29,R29))</f>
        <v>0</v>
      </c>
      <c r="I29" s="303" t="str">
        <f t="shared" si="9"/>
        <v>0</v>
      </c>
      <c r="J29" s="306">
        <f t="shared" si="7"/>
        <v>44198</v>
      </c>
      <c r="K29" s="303" t="str">
        <f t="shared" si="8"/>
        <v>KK 008</v>
      </c>
      <c r="L29" s="61"/>
      <c r="M29" s="271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3"/>
      <c r="S29" s="23"/>
      <c r="T29" s="271"/>
      <c r="U29" s="5"/>
      <c r="V29" s="5">
        <v>7327000</v>
      </c>
      <c r="W29" s="61"/>
      <c r="X29" s="61"/>
    </row>
    <row r="30" spans="1:24" ht="18.75" customHeight="1" x14ac:dyDescent="0.25">
      <c r="A30" s="61"/>
      <c r="B30" s="303">
        <f>IF(P30="",0,COUNTIF($P$7:P30,P30))</f>
        <v>0</v>
      </c>
      <c r="C30" s="303" t="str">
        <f t="shared" si="5"/>
        <v>0</v>
      </c>
      <c r="D30" s="303">
        <f>IF(S30="",0,COUNTIF($S$7:S30,S30))</f>
        <v>0</v>
      </c>
      <c r="E30" s="303" t="str">
        <f t="shared" si="6"/>
        <v>0</v>
      </c>
      <c r="F30" s="303">
        <f>IF(T30="",0,COUNTIF($T$7:T30,T30))</f>
        <v>0</v>
      </c>
      <c r="G30" s="303" t="str">
        <f t="shared" si="2"/>
        <v>0</v>
      </c>
      <c r="H30" s="303">
        <f>IF(R30="",0,COUNTIF($R$7:R30,R30))</f>
        <v>0</v>
      </c>
      <c r="I30" s="303" t="str">
        <f t="shared" si="9"/>
        <v>0</v>
      </c>
      <c r="J30" s="306">
        <f t="shared" si="7"/>
        <v>44198</v>
      </c>
      <c r="K30" s="303" t="str">
        <f t="shared" si="8"/>
        <v>KK 008</v>
      </c>
      <c r="L30" s="61"/>
      <c r="M30" s="271" t="s">
        <v>399</v>
      </c>
      <c r="N30" s="6"/>
      <c r="O30" s="10"/>
      <c r="P30" s="6" t="s">
        <v>399</v>
      </c>
      <c r="Q30" s="77" t="str">
        <f t="shared" si="1"/>
        <v/>
      </c>
      <c r="R30" s="333"/>
      <c r="S30" s="23"/>
      <c r="T30" s="271"/>
      <c r="U30" s="5"/>
      <c r="V30" s="5"/>
      <c r="W30" s="61"/>
      <c r="X30" s="61"/>
    </row>
    <row r="31" spans="1:24" ht="18.75" customHeight="1" x14ac:dyDescent="0.25">
      <c r="A31" s="61"/>
      <c r="B31" s="303">
        <f>IF(P31="",0,COUNTIF($P$7:P31,P31))</f>
        <v>4</v>
      </c>
      <c r="C31" s="303" t="str">
        <f t="shared" si="5"/>
        <v>4130</v>
      </c>
      <c r="D31" s="303">
        <f>IF(S31="",0,COUNTIF($S$7:S31,S31))</f>
        <v>0</v>
      </c>
      <c r="E31" s="303" t="str">
        <f t="shared" si="6"/>
        <v>0</v>
      </c>
      <c r="F31" s="303">
        <f>IF(T31="",0,COUNTIF($T$7:T31,T31))</f>
        <v>0</v>
      </c>
      <c r="G31" s="303" t="str">
        <f t="shared" si="2"/>
        <v>0</v>
      </c>
      <c r="H31" s="303">
        <f>IF(R31="",0,COUNTIF($R$7:R31,R31))</f>
        <v>4</v>
      </c>
      <c r="I31" s="303" t="str">
        <f t="shared" si="9"/>
        <v>4Proyek BRJ 2901</v>
      </c>
      <c r="J31" s="306">
        <f t="shared" si="7"/>
        <v>44198</v>
      </c>
      <c r="K31" s="303" t="str">
        <f t="shared" si="8"/>
        <v>KK 009</v>
      </c>
      <c r="L31" s="61"/>
      <c r="M31" s="271">
        <v>44198</v>
      </c>
      <c r="N31" s="6" t="s">
        <v>413</v>
      </c>
      <c r="O31" s="10" t="s">
        <v>410</v>
      </c>
      <c r="P31" s="6">
        <v>130</v>
      </c>
      <c r="Q31" s="77" t="str">
        <f t="shared" si="1"/>
        <v>Barang masih dalam konstruksi</v>
      </c>
      <c r="R31" s="333" t="s">
        <v>388</v>
      </c>
      <c r="S31" s="23"/>
      <c r="T31" s="271"/>
      <c r="U31" s="5">
        <v>1428000</v>
      </c>
      <c r="V31" s="5"/>
      <c r="W31" s="61"/>
      <c r="X31" s="61"/>
    </row>
    <row r="32" spans="1:24" ht="18.75" customHeight="1" x14ac:dyDescent="0.25">
      <c r="A32" s="61"/>
      <c r="B32" s="303">
        <f>IF(P32="",0,COUNTIF($P$7:P32,P32))</f>
        <v>5</v>
      </c>
      <c r="C32" s="303" t="str">
        <f t="shared" si="5"/>
        <v>5115</v>
      </c>
      <c r="D32" s="303">
        <f>IF(S32="",0,COUNTIF($S$7:S32,S32))</f>
        <v>0</v>
      </c>
      <c r="E32" s="303" t="str">
        <f t="shared" si="6"/>
        <v>0</v>
      </c>
      <c r="F32" s="303">
        <f>IF(T32="",0,COUNTIF($T$7:T32,T32))</f>
        <v>0</v>
      </c>
      <c r="G32" s="303" t="str">
        <f t="shared" si="2"/>
        <v>0</v>
      </c>
      <c r="H32" s="303">
        <f>IF(R32="",0,COUNTIF($R$7:R32,R32))</f>
        <v>0</v>
      </c>
      <c r="I32" s="303" t="str">
        <f t="shared" si="9"/>
        <v>0</v>
      </c>
      <c r="J32" s="306">
        <f t="shared" si="7"/>
        <v>44198</v>
      </c>
      <c r="K32" s="303" t="str">
        <f t="shared" si="8"/>
        <v>KK 009</v>
      </c>
      <c r="L32" s="61"/>
      <c r="M32" s="271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3"/>
      <c r="S32" s="23"/>
      <c r="T32" s="271"/>
      <c r="U32" s="12"/>
      <c r="V32" s="12">
        <v>1428000</v>
      </c>
      <c r="W32" s="61"/>
      <c r="X32" s="61"/>
    </row>
    <row r="33" spans="1:24" ht="18.75" customHeight="1" x14ac:dyDescent="0.25">
      <c r="A33" s="61"/>
      <c r="B33" s="303">
        <f>IF(P33="",0,COUNTIF($P$7:P33,P33))</f>
        <v>0</v>
      </c>
      <c r="C33" s="303" t="str">
        <f t="shared" si="5"/>
        <v>0</v>
      </c>
      <c r="D33" s="303">
        <f>IF(S33="",0,COUNTIF($S$7:S33,S33))</f>
        <v>0</v>
      </c>
      <c r="E33" s="303" t="str">
        <f t="shared" si="6"/>
        <v>0</v>
      </c>
      <c r="F33" s="303">
        <f>IF(T33="",0,COUNTIF($T$7:T33,T33))</f>
        <v>0</v>
      </c>
      <c r="G33" s="303" t="str">
        <f t="shared" si="2"/>
        <v>0</v>
      </c>
      <c r="H33" s="303">
        <f>IF(R33="",0,COUNTIF($R$7:R33,R33))</f>
        <v>0</v>
      </c>
      <c r="I33" s="303" t="str">
        <f t="shared" si="9"/>
        <v>0</v>
      </c>
      <c r="J33" s="306">
        <f t="shared" si="7"/>
        <v>44198</v>
      </c>
      <c r="K33" s="303" t="str">
        <f t="shared" si="8"/>
        <v>KK 009</v>
      </c>
      <c r="L33" s="61"/>
      <c r="M33" s="271" t="s">
        <v>399</v>
      </c>
      <c r="N33" s="6"/>
      <c r="O33" s="10"/>
      <c r="P33" s="6" t="s">
        <v>399</v>
      </c>
      <c r="Q33" s="77" t="str">
        <f t="shared" si="1"/>
        <v/>
      </c>
      <c r="R33" s="333"/>
      <c r="S33" s="23"/>
      <c r="T33" s="271"/>
      <c r="U33" s="5"/>
      <c r="V33" s="5"/>
      <c r="W33" s="61"/>
      <c r="X33" s="61"/>
    </row>
    <row r="34" spans="1:24" ht="18.75" customHeight="1" x14ac:dyDescent="0.25">
      <c r="A34" s="61"/>
      <c r="B34" s="303">
        <f>IF(P34="",0,COUNTIF($P$7:P34,P34))</f>
        <v>5</v>
      </c>
      <c r="C34" s="303" t="str">
        <f t="shared" si="5"/>
        <v>5130</v>
      </c>
      <c r="D34" s="303">
        <f>IF(S34="",0,COUNTIF($S$7:S34,S34))</f>
        <v>0</v>
      </c>
      <c r="E34" s="303" t="str">
        <f t="shared" si="6"/>
        <v>0</v>
      </c>
      <c r="F34" s="303">
        <f>IF(T34="",0,COUNTIF($T$7:T34,T34))</f>
        <v>0</v>
      </c>
      <c r="G34" s="303" t="str">
        <f t="shared" si="2"/>
        <v>0</v>
      </c>
      <c r="H34" s="303">
        <f>IF(R34="",0,COUNTIF($R$7:R34,R34))</f>
        <v>5</v>
      </c>
      <c r="I34" s="303" t="str">
        <f t="shared" si="9"/>
        <v>5Proyek BRJ 2901</v>
      </c>
      <c r="J34" s="306">
        <f t="shared" si="7"/>
        <v>44198</v>
      </c>
      <c r="K34" s="303" t="str">
        <f t="shared" si="8"/>
        <v>KK 010</v>
      </c>
      <c r="L34" s="61"/>
      <c r="M34" s="271">
        <v>44198</v>
      </c>
      <c r="N34" s="6" t="s">
        <v>414</v>
      </c>
      <c r="O34" s="10" t="s">
        <v>410</v>
      </c>
      <c r="P34" s="6">
        <v>130</v>
      </c>
      <c r="Q34" s="77" t="str">
        <f t="shared" si="1"/>
        <v>Barang masih dalam konstruksi</v>
      </c>
      <c r="R34" s="333" t="s">
        <v>388</v>
      </c>
      <c r="S34" s="23"/>
      <c r="T34" s="271"/>
      <c r="U34" s="5">
        <v>980200</v>
      </c>
      <c r="V34" s="5"/>
      <c r="W34" s="61"/>
      <c r="X34" s="61"/>
    </row>
    <row r="35" spans="1:24" ht="18.75" customHeight="1" x14ac:dyDescent="0.25">
      <c r="A35" s="61"/>
      <c r="B35" s="303">
        <f>IF(P35="",0,COUNTIF($P$7:P35,P35))</f>
        <v>6</v>
      </c>
      <c r="C35" s="303" t="str">
        <f t="shared" si="5"/>
        <v>6115</v>
      </c>
      <c r="D35" s="303">
        <f>IF(S35="",0,COUNTIF($S$7:S35,S35))</f>
        <v>0</v>
      </c>
      <c r="E35" s="303" t="str">
        <f t="shared" si="6"/>
        <v>0</v>
      </c>
      <c r="F35" s="303">
        <f>IF(T35="",0,COUNTIF($T$7:T35,T35))</f>
        <v>0</v>
      </c>
      <c r="G35" s="303" t="str">
        <f t="shared" si="2"/>
        <v>0</v>
      </c>
      <c r="H35" s="303">
        <f>IF(R35="",0,COUNTIF($R$7:R35,R35))</f>
        <v>0</v>
      </c>
      <c r="I35" s="303" t="str">
        <f t="shared" si="9"/>
        <v>0</v>
      </c>
      <c r="J35" s="306">
        <f t="shared" si="7"/>
        <v>44198</v>
      </c>
      <c r="K35" s="303" t="str">
        <f t="shared" si="8"/>
        <v>KK 010</v>
      </c>
      <c r="L35" s="61"/>
      <c r="M35" s="271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3"/>
      <c r="S35" s="23"/>
      <c r="T35" s="271"/>
      <c r="U35" s="5"/>
      <c r="V35" s="5">
        <v>980200</v>
      </c>
      <c r="W35" s="61"/>
      <c r="X35" s="61"/>
    </row>
    <row r="36" spans="1:24" ht="18.75" customHeight="1" x14ac:dyDescent="0.25">
      <c r="A36" s="61"/>
      <c r="B36" s="303">
        <f>IF(P36="",0,COUNTIF($P$7:P36,P36))</f>
        <v>0</v>
      </c>
      <c r="C36" s="303" t="str">
        <f t="shared" si="5"/>
        <v>0</v>
      </c>
      <c r="D36" s="303">
        <f>IF(S36="",0,COUNTIF($S$7:S36,S36))</f>
        <v>0</v>
      </c>
      <c r="E36" s="303" t="str">
        <f t="shared" si="6"/>
        <v>0</v>
      </c>
      <c r="F36" s="303">
        <f>IF(T36="",0,COUNTIF($T$7:T36,T36))</f>
        <v>0</v>
      </c>
      <c r="G36" s="303" t="str">
        <f t="shared" si="2"/>
        <v>0</v>
      </c>
      <c r="H36" s="303">
        <f>IF(R36="",0,COUNTIF($R$7:R36,R36))</f>
        <v>0</v>
      </c>
      <c r="I36" s="303" t="str">
        <f t="shared" si="9"/>
        <v>0</v>
      </c>
      <c r="J36" s="306">
        <f t="shared" si="7"/>
        <v>44198</v>
      </c>
      <c r="K36" s="303" t="str">
        <f t="shared" si="8"/>
        <v>KK 010</v>
      </c>
      <c r="L36" s="61"/>
      <c r="M36" s="271" t="s">
        <v>399</v>
      </c>
      <c r="N36" s="6"/>
      <c r="O36" s="10"/>
      <c r="P36" s="6" t="s">
        <v>399</v>
      </c>
      <c r="Q36" s="77" t="str">
        <f t="shared" si="1"/>
        <v/>
      </c>
      <c r="R36" s="333"/>
      <c r="S36" s="23"/>
      <c r="T36" s="271"/>
      <c r="U36" s="5"/>
      <c r="V36" s="5"/>
      <c r="W36" s="61"/>
      <c r="X36" s="61"/>
    </row>
    <row r="37" spans="1:24" ht="18.75" customHeight="1" x14ac:dyDescent="0.25">
      <c r="A37" s="61"/>
      <c r="B37" s="303">
        <f>IF(P37="",0,COUNTIF($P$7:P37,P37))</f>
        <v>6</v>
      </c>
      <c r="C37" s="303" t="str">
        <f t="shared" si="5"/>
        <v>6130</v>
      </c>
      <c r="D37" s="303">
        <f>IF(S37="",0,COUNTIF($S$7:S37,S37))</f>
        <v>0</v>
      </c>
      <c r="E37" s="303" t="str">
        <f t="shared" si="6"/>
        <v>0</v>
      </c>
      <c r="F37" s="303">
        <f>IF(T37="",0,COUNTIF($T$7:T37,T37))</f>
        <v>0</v>
      </c>
      <c r="G37" s="303" t="str">
        <f t="shared" si="2"/>
        <v>0</v>
      </c>
      <c r="H37" s="303">
        <f>IF(R37="",0,COUNTIF($R$7:R37,R37))</f>
        <v>6</v>
      </c>
      <c r="I37" s="303" t="str">
        <f t="shared" si="9"/>
        <v>6Proyek BRJ 2901</v>
      </c>
      <c r="J37" s="306">
        <f t="shared" si="7"/>
        <v>44198</v>
      </c>
      <c r="K37" s="303" t="str">
        <f t="shared" si="8"/>
        <v>KK 011</v>
      </c>
      <c r="L37" s="61"/>
      <c r="M37" s="271">
        <v>44198</v>
      </c>
      <c r="N37" s="6" t="s">
        <v>415</v>
      </c>
      <c r="O37" s="10" t="s">
        <v>410</v>
      </c>
      <c r="P37" s="6">
        <v>130</v>
      </c>
      <c r="Q37" s="77" t="str">
        <f t="shared" si="1"/>
        <v>Barang masih dalam konstruksi</v>
      </c>
      <c r="R37" s="333" t="s">
        <v>388</v>
      </c>
      <c r="S37" s="23"/>
      <c r="T37" s="271"/>
      <c r="U37" s="5">
        <v>635000</v>
      </c>
      <c r="V37" s="5"/>
      <c r="W37" s="61"/>
      <c r="X37" s="61"/>
    </row>
    <row r="38" spans="1:24" ht="18.75" customHeight="1" x14ac:dyDescent="0.25">
      <c r="A38" s="61"/>
      <c r="B38" s="303">
        <f>IF(P38="",0,COUNTIF($P$7:P38,P38))</f>
        <v>7</v>
      </c>
      <c r="C38" s="303" t="str">
        <f t="shared" si="5"/>
        <v>7115</v>
      </c>
      <c r="D38" s="303">
        <f>IF(S38="",0,COUNTIF($S$7:S38,S38))</f>
        <v>0</v>
      </c>
      <c r="E38" s="303" t="str">
        <f t="shared" si="6"/>
        <v>0</v>
      </c>
      <c r="F38" s="303">
        <f>IF(T38="",0,COUNTIF($T$7:T38,T38))</f>
        <v>0</v>
      </c>
      <c r="G38" s="303" t="str">
        <f t="shared" si="2"/>
        <v>0</v>
      </c>
      <c r="H38" s="303">
        <f>IF(R38="",0,COUNTIF($R$7:R38,R38))</f>
        <v>0</v>
      </c>
      <c r="I38" s="303" t="str">
        <f t="shared" si="9"/>
        <v>0</v>
      </c>
      <c r="J38" s="306">
        <f t="shared" si="7"/>
        <v>44198</v>
      </c>
      <c r="K38" s="303" t="str">
        <f t="shared" si="8"/>
        <v>KK 011</v>
      </c>
      <c r="L38" s="61"/>
      <c r="M38" s="271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3"/>
      <c r="S38" s="23"/>
      <c r="T38" s="271"/>
      <c r="U38" s="5"/>
      <c r="V38" s="5">
        <v>635000</v>
      </c>
      <c r="W38" s="61"/>
      <c r="X38" s="61"/>
    </row>
    <row r="39" spans="1:24" ht="18.75" customHeight="1" x14ac:dyDescent="0.25">
      <c r="A39" s="61"/>
      <c r="B39" s="303">
        <f>IF(P39="",0,COUNTIF($P$7:P39,P39))</f>
        <v>0</v>
      </c>
      <c r="C39" s="303" t="str">
        <f t="shared" si="5"/>
        <v>0</v>
      </c>
      <c r="D39" s="303">
        <f>IF(S39="",0,COUNTIF($S$7:S39,S39))</f>
        <v>0</v>
      </c>
      <c r="E39" s="303" t="str">
        <f t="shared" si="6"/>
        <v>0</v>
      </c>
      <c r="F39" s="303">
        <f>IF(T39="",0,COUNTIF($T$7:T39,T39))</f>
        <v>0</v>
      </c>
      <c r="G39" s="303" t="str">
        <f t="shared" si="2"/>
        <v>0</v>
      </c>
      <c r="H39" s="303">
        <f>IF(R39="",0,COUNTIF($R$7:R39,R39))</f>
        <v>0</v>
      </c>
      <c r="I39" s="303" t="str">
        <f t="shared" si="9"/>
        <v>0</v>
      </c>
      <c r="J39" s="306">
        <f t="shared" si="7"/>
        <v>44198</v>
      </c>
      <c r="K39" s="303" t="str">
        <f t="shared" si="8"/>
        <v>KK 011</v>
      </c>
      <c r="L39" s="61"/>
      <c r="M39" s="271" t="s">
        <v>399</v>
      </c>
      <c r="N39" s="6"/>
      <c r="O39" s="10"/>
      <c r="P39" s="6" t="s">
        <v>399</v>
      </c>
      <c r="Q39" s="77" t="str">
        <f t="shared" si="1"/>
        <v/>
      </c>
      <c r="R39" s="333"/>
      <c r="S39" s="23"/>
      <c r="T39" s="271"/>
      <c r="U39" s="5"/>
      <c r="V39" s="5"/>
      <c r="W39" s="61"/>
      <c r="X39" s="61"/>
    </row>
    <row r="40" spans="1:24" ht="18.75" customHeight="1" x14ac:dyDescent="0.25">
      <c r="A40" s="61"/>
      <c r="B40" s="303">
        <f>IF(P40="",0,COUNTIF($P$7:P40,P40))</f>
        <v>7</v>
      </c>
      <c r="C40" s="303" t="str">
        <f t="shared" si="5"/>
        <v>7130</v>
      </c>
      <c r="D40" s="303">
        <f>IF(S40="",0,COUNTIF($S$7:S40,S40))</f>
        <v>0</v>
      </c>
      <c r="E40" s="303" t="str">
        <f t="shared" si="6"/>
        <v>0</v>
      </c>
      <c r="F40" s="303">
        <f>IF(T40="",0,COUNTIF($T$7:T40,T40))</f>
        <v>0</v>
      </c>
      <c r="G40" s="303" t="str">
        <f t="shared" si="2"/>
        <v>0</v>
      </c>
      <c r="H40" s="303">
        <f>IF(R40="",0,COUNTIF($R$7:R40,R40))</f>
        <v>7</v>
      </c>
      <c r="I40" s="303" t="str">
        <f t="shared" si="9"/>
        <v>7Proyek BRJ 2901</v>
      </c>
      <c r="J40" s="306">
        <f t="shared" si="7"/>
        <v>44198</v>
      </c>
      <c r="K40" s="303" t="str">
        <f t="shared" si="8"/>
        <v>KK 012</v>
      </c>
      <c r="L40" s="61"/>
      <c r="M40" s="271">
        <v>44198</v>
      </c>
      <c r="N40" s="6" t="s">
        <v>416</v>
      </c>
      <c r="O40" s="10" t="s">
        <v>410</v>
      </c>
      <c r="P40" s="6">
        <v>130</v>
      </c>
      <c r="Q40" s="77" t="str">
        <f t="shared" si="1"/>
        <v>Barang masih dalam konstruksi</v>
      </c>
      <c r="R40" s="333" t="s">
        <v>388</v>
      </c>
      <c r="S40" s="23"/>
      <c r="T40" s="271"/>
      <c r="U40" s="5">
        <v>1136000</v>
      </c>
      <c r="V40" s="5"/>
      <c r="W40" s="61"/>
      <c r="X40" s="61"/>
    </row>
    <row r="41" spans="1:24" ht="18.75" customHeight="1" x14ac:dyDescent="0.25">
      <c r="A41" s="61"/>
      <c r="B41" s="303">
        <f>IF(P41="",0,COUNTIF($P$7:P41,P41))</f>
        <v>8</v>
      </c>
      <c r="C41" s="303" t="str">
        <f t="shared" si="5"/>
        <v>8115</v>
      </c>
      <c r="D41" s="303">
        <f>IF(S41="",0,COUNTIF($S$7:S41,S41))</f>
        <v>0</v>
      </c>
      <c r="E41" s="303" t="str">
        <f t="shared" si="6"/>
        <v>0</v>
      </c>
      <c r="F41" s="303">
        <f>IF(T41="",0,COUNTIF($T$7:T41,T41))</f>
        <v>0</v>
      </c>
      <c r="G41" s="303" t="str">
        <f t="shared" si="2"/>
        <v>0</v>
      </c>
      <c r="H41" s="303">
        <f>IF(R41="",0,COUNTIF($R$7:R41,R41))</f>
        <v>0</v>
      </c>
      <c r="I41" s="303" t="str">
        <f t="shared" si="9"/>
        <v>0</v>
      </c>
      <c r="J41" s="306">
        <f t="shared" si="7"/>
        <v>44198</v>
      </c>
      <c r="K41" s="303" t="str">
        <f t="shared" si="8"/>
        <v>KK 012</v>
      </c>
      <c r="L41" s="61"/>
      <c r="M41" s="271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3"/>
      <c r="S41" s="23"/>
      <c r="T41" s="271"/>
      <c r="U41" s="5"/>
      <c r="V41" s="12">
        <v>1136000</v>
      </c>
      <c r="W41" s="61"/>
      <c r="X41" s="61"/>
    </row>
    <row r="42" spans="1:24" ht="18.75" customHeight="1" x14ac:dyDescent="0.25">
      <c r="A42" s="61"/>
      <c r="B42" s="303">
        <f>IF(P42="",0,COUNTIF($P$7:P42,P42))</f>
        <v>0</v>
      </c>
      <c r="C42" s="303" t="str">
        <f t="shared" si="5"/>
        <v>0</v>
      </c>
      <c r="D42" s="303">
        <f>IF(S42="",0,COUNTIF($S$7:S42,S42))</f>
        <v>0</v>
      </c>
      <c r="E42" s="303" t="str">
        <f t="shared" si="6"/>
        <v>0</v>
      </c>
      <c r="F42" s="303">
        <f>IF(T42="",0,COUNTIF($T$7:T42,T42))</f>
        <v>0</v>
      </c>
      <c r="G42" s="303" t="str">
        <f t="shared" si="2"/>
        <v>0</v>
      </c>
      <c r="H42" s="303">
        <f>IF(R42="",0,COUNTIF($R$7:R42,R42))</f>
        <v>0</v>
      </c>
      <c r="I42" s="303" t="str">
        <f t="shared" si="9"/>
        <v>0</v>
      </c>
      <c r="J42" s="306">
        <f t="shared" si="7"/>
        <v>44198</v>
      </c>
      <c r="K42" s="303" t="str">
        <f t="shared" si="8"/>
        <v>KK 012</v>
      </c>
      <c r="L42" s="61"/>
      <c r="M42" s="271" t="s">
        <v>399</v>
      </c>
      <c r="N42" s="6"/>
      <c r="O42" s="10"/>
      <c r="P42" s="6" t="s">
        <v>399</v>
      </c>
      <c r="Q42" s="77" t="str">
        <f t="shared" si="1"/>
        <v/>
      </c>
      <c r="R42" s="333"/>
      <c r="S42" s="23"/>
      <c r="T42" s="271"/>
      <c r="U42" s="5"/>
      <c r="V42" s="5"/>
      <c r="W42" s="61"/>
      <c r="X42" s="61"/>
    </row>
    <row r="43" spans="1:24" ht="18.75" customHeight="1" x14ac:dyDescent="0.25">
      <c r="A43" s="61"/>
      <c r="B43" s="303">
        <f>IF(P43="",0,COUNTIF($P$7:P43,P43))</f>
        <v>8</v>
      </c>
      <c r="C43" s="303" t="str">
        <f t="shared" si="5"/>
        <v>8130</v>
      </c>
      <c r="D43" s="303">
        <f>IF(S43="",0,COUNTIF($S$7:S43,S43))</f>
        <v>0</v>
      </c>
      <c r="E43" s="303" t="str">
        <f t="shared" si="6"/>
        <v>0</v>
      </c>
      <c r="F43" s="303">
        <f>IF(T43="",0,COUNTIF($T$7:T43,T43))</f>
        <v>0</v>
      </c>
      <c r="G43" s="303" t="str">
        <f t="shared" si="2"/>
        <v>0</v>
      </c>
      <c r="H43" s="303">
        <f>IF(R43="",0,COUNTIF($R$7:R43,R43))</f>
        <v>8</v>
      </c>
      <c r="I43" s="303" t="str">
        <f t="shared" si="9"/>
        <v>8Proyek BRJ 2901</v>
      </c>
      <c r="J43" s="306">
        <f t="shared" si="7"/>
        <v>44198</v>
      </c>
      <c r="K43" s="303" t="str">
        <f t="shared" si="8"/>
        <v>KK 013</v>
      </c>
      <c r="L43" s="61"/>
      <c r="M43" s="271">
        <v>44198</v>
      </c>
      <c r="N43" s="6" t="s">
        <v>417</v>
      </c>
      <c r="O43" s="10" t="s">
        <v>410</v>
      </c>
      <c r="P43" s="6">
        <v>130</v>
      </c>
      <c r="Q43" s="77" t="str">
        <f t="shared" si="1"/>
        <v>Barang masih dalam konstruksi</v>
      </c>
      <c r="R43" s="333" t="s">
        <v>388</v>
      </c>
      <c r="S43" s="23"/>
      <c r="T43" s="271"/>
      <c r="U43" s="5">
        <v>2158000</v>
      </c>
      <c r="V43" s="5"/>
      <c r="W43" s="61"/>
      <c r="X43" s="61"/>
    </row>
    <row r="44" spans="1:24" ht="18.75" customHeight="1" x14ac:dyDescent="0.25">
      <c r="A44" s="61"/>
      <c r="B44" s="303">
        <f>IF(P44="",0,COUNTIF($P$7:P44,P44))</f>
        <v>9</v>
      </c>
      <c r="C44" s="303" t="str">
        <f t="shared" si="5"/>
        <v>9115</v>
      </c>
      <c r="D44" s="303">
        <f>IF(S44="",0,COUNTIF($S$7:S44,S44))</f>
        <v>0</v>
      </c>
      <c r="E44" s="303" t="str">
        <f t="shared" si="6"/>
        <v>0</v>
      </c>
      <c r="F44" s="303">
        <f>IF(T44="",0,COUNTIF($T$7:T44,T44))</f>
        <v>0</v>
      </c>
      <c r="G44" s="303" t="str">
        <f t="shared" si="2"/>
        <v>0</v>
      </c>
      <c r="H44" s="303">
        <f>IF(R44="",0,COUNTIF($R$7:R44,R44))</f>
        <v>0</v>
      </c>
      <c r="I44" s="303" t="str">
        <f t="shared" si="9"/>
        <v>0</v>
      </c>
      <c r="J44" s="306">
        <f t="shared" si="7"/>
        <v>44198</v>
      </c>
      <c r="K44" s="303" t="str">
        <f t="shared" si="8"/>
        <v>KK 013</v>
      </c>
      <c r="L44" s="61"/>
      <c r="M44" s="271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3"/>
      <c r="S44" s="23"/>
      <c r="T44" s="271"/>
      <c r="U44" s="5"/>
      <c r="V44" s="5">
        <v>2158000</v>
      </c>
      <c r="W44" s="61"/>
      <c r="X44" s="61"/>
    </row>
    <row r="45" spans="1:24" ht="18.75" customHeight="1" x14ac:dyDescent="0.25">
      <c r="A45" s="61"/>
      <c r="B45" s="303">
        <f>IF(P45="",0,COUNTIF($P$7:P45,P45))</f>
        <v>0</v>
      </c>
      <c r="C45" s="303" t="str">
        <f t="shared" si="5"/>
        <v>0</v>
      </c>
      <c r="D45" s="303">
        <f>IF(S45="",0,COUNTIF($S$7:S45,S45))</f>
        <v>0</v>
      </c>
      <c r="E45" s="303" t="str">
        <f t="shared" si="6"/>
        <v>0</v>
      </c>
      <c r="F45" s="303">
        <f>IF(T45="",0,COUNTIF($T$7:T45,T45))</f>
        <v>0</v>
      </c>
      <c r="G45" s="303" t="str">
        <f t="shared" si="2"/>
        <v>0</v>
      </c>
      <c r="H45" s="303">
        <f>IF(R45="",0,COUNTIF($R$7:R45,R45))</f>
        <v>0</v>
      </c>
      <c r="I45" s="303" t="str">
        <f t="shared" si="9"/>
        <v>0</v>
      </c>
      <c r="J45" s="306">
        <f t="shared" si="7"/>
        <v>44198</v>
      </c>
      <c r="K45" s="303" t="str">
        <f t="shared" si="8"/>
        <v>KK 013</v>
      </c>
      <c r="L45" s="61"/>
      <c r="M45" s="271" t="s">
        <v>399</v>
      </c>
      <c r="N45" s="6"/>
      <c r="O45" s="10"/>
      <c r="P45" s="6" t="s">
        <v>399</v>
      </c>
      <c r="Q45" s="77" t="str">
        <f t="shared" si="1"/>
        <v/>
      </c>
      <c r="R45" s="333"/>
      <c r="S45" s="23"/>
      <c r="T45" s="271"/>
      <c r="U45" s="5"/>
      <c r="V45" s="12"/>
      <c r="W45" s="61"/>
      <c r="X45" s="61"/>
    </row>
    <row r="46" spans="1:24" ht="18.75" customHeight="1" x14ac:dyDescent="0.25">
      <c r="A46" s="61"/>
      <c r="B46" s="303">
        <f>IF(P46="",0,COUNTIF($P$7:P46,P46))</f>
        <v>9</v>
      </c>
      <c r="C46" s="303" t="str">
        <f t="shared" si="5"/>
        <v>9130</v>
      </c>
      <c r="D46" s="303">
        <f>IF(S46="",0,COUNTIF($S$7:S46,S46))</f>
        <v>0</v>
      </c>
      <c r="E46" s="303" t="str">
        <f t="shared" si="6"/>
        <v>0</v>
      </c>
      <c r="F46" s="303">
        <f>IF(T46="",0,COUNTIF($T$7:T46,T46))</f>
        <v>0</v>
      </c>
      <c r="G46" s="303" t="str">
        <f t="shared" si="2"/>
        <v>0</v>
      </c>
      <c r="H46" s="303">
        <f>IF(R46="",0,COUNTIF($R$7:R46,R46))</f>
        <v>9</v>
      </c>
      <c r="I46" s="303" t="str">
        <f t="shared" si="9"/>
        <v>9Proyek BRJ 2901</v>
      </c>
      <c r="J46" s="306">
        <f t="shared" si="7"/>
        <v>44197</v>
      </c>
      <c r="K46" s="303" t="str">
        <f t="shared" si="8"/>
        <v>KK 014</v>
      </c>
      <c r="L46" s="61"/>
      <c r="M46" s="271">
        <v>44197</v>
      </c>
      <c r="N46" s="6" t="s">
        <v>418</v>
      </c>
      <c r="O46" s="10" t="s">
        <v>410</v>
      </c>
      <c r="P46" s="6">
        <v>130</v>
      </c>
      <c r="Q46" s="77" t="str">
        <f t="shared" si="1"/>
        <v>Barang masih dalam konstruksi</v>
      </c>
      <c r="R46" s="333" t="s">
        <v>388</v>
      </c>
      <c r="S46" s="23"/>
      <c r="T46" s="271"/>
      <c r="U46" s="5">
        <v>500000</v>
      </c>
      <c r="V46" s="5"/>
      <c r="W46" s="61"/>
      <c r="X46" s="61"/>
    </row>
    <row r="47" spans="1:24" ht="18.75" customHeight="1" x14ac:dyDescent="0.25">
      <c r="A47" s="61"/>
      <c r="B47" s="303">
        <f>IF(P47="",0,COUNTIF($P$7:P47,P47))</f>
        <v>10</v>
      </c>
      <c r="C47" s="303" t="str">
        <f t="shared" si="5"/>
        <v>10115</v>
      </c>
      <c r="D47" s="303">
        <f>IF(S47="",0,COUNTIF($S$7:S47,S47))</f>
        <v>0</v>
      </c>
      <c r="E47" s="303" t="str">
        <f t="shared" si="6"/>
        <v>0</v>
      </c>
      <c r="F47" s="303">
        <f>IF(T47="",0,COUNTIF($T$7:T47,T47))</f>
        <v>0</v>
      </c>
      <c r="G47" s="303" t="str">
        <f t="shared" si="2"/>
        <v>0</v>
      </c>
      <c r="H47" s="303">
        <f>IF(R47="",0,COUNTIF($R$7:R47,R47))</f>
        <v>0</v>
      </c>
      <c r="I47" s="303" t="str">
        <f t="shared" si="9"/>
        <v>0</v>
      </c>
      <c r="J47" s="306">
        <f t="shared" si="7"/>
        <v>44197</v>
      </c>
      <c r="K47" s="303" t="str">
        <f t="shared" si="8"/>
        <v>KK 014</v>
      </c>
      <c r="L47" s="61"/>
      <c r="M47" s="271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3"/>
      <c r="S47" s="23"/>
      <c r="T47" s="271"/>
      <c r="U47" s="5"/>
      <c r="V47" s="5">
        <v>500000</v>
      </c>
      <c r="W47" s="61"/>
      <c r="X47" s="61"/>
    </row>
    <row r="48" spans="1:24" ht="18.75" customHeight="1" x14ac:dyDescent="0.25">
      <c r="A48" s="61"/>
      <c r="B48" s="303">
        <f>IF(P48="",0,COUNTIF($P$7:P48,P48))</f>
        <v>0</v>
      </c>
      <c r="C48" s="303" t="str">
        <f t="shared" si="5"/>
        <v>0</v>
      </c>
      <c r="D48" s="303">
        <f>IF(S48="",0,COUNTIF($S$7:S48,S48))</f>
        <v>0</v>
      </c>
      <c r="E48" s="303" t="str">
        <f t="shared" si="6"/>
        <v>0</v>
      </c>
      <c r="F48" s="303">
        <f>IF(T48="",0,COUNTIF($T$7:T48,T48))</f>
        <v>0</v>
      </c>
      <c r="G48" s="303" t="str">
        <f t="shared" si="2"/>
        <v>0</v>
      </c>
      <c r="H48" s="303">
        <f>IF(R48="",0,COUNTIF($R$7:R48,R48))</f>
        <v>0</v>
      </c>
      <c r="I48" s="303" t="str">
        <f t="shared" si="9"/>
        <v>0</v>
      </c>
      <c r="J48" s="306">
        <f t="shared" si="7"/>
        <v>44197</v>
      </c>
      <c r="K48" s="303" t="str">
        <f t="shared" si="8"/>
        <v>KK 014</v>
      </c>
      <c r="L48" s="61"/>
      <c r="M48" s="271" t="s">
        <v>399</v>
      </c>
      <c r="N48" s="6"/>
      <c r="O48" s="10"/>
      <c r="P48" s="6" t="s">
        <v>399</v>
      </c>
      <c r="Q48" s="77" t="str">
        <f t="shared" si="1"/>
        <v/>
      </c>
      <c r="R48" s="333"/>
      <c r="S48" s="23"/>
      <c r="T48" s="271"/>
      <c r="U48" s="5"/>
      <c r="V48" s="5"/>
      <c r="W48" s="61"/>
      <c r="X48" s="61"/>
    </row>
    <row r="49" spans="1:24" ht="18.75" customHeight="1" x14ac:dyDescent="0.25">
      <c r="A49" s="61"/>
      <c r="B49" s="303">
        <f>IF(P49="",0,COUNTIF($P$7:P49,P49))</f>
        <v>10</v>
      </c>
      <c r="C49" s="303" t="str">
        <f t="shared" si="5"/>
        <v>10130</v>
      </c>
      <c r="D49" s="303">
        <f>IF(S49="",0,COUNTIF($S$7:S49,S49))</f>
        <v>0</v>
      </c>
      <c r="E49" s="303" t="str">
        <f t="shared" si="6"/>
        <v>0</v>
      </c>
      <c r="F49" s="303">
        <f>IF(T49="",0,COUNTIF($T$7:T49,T49))</f>
        <v>0</v>
      </c>
      <c r="G49" s="303" t="str">
        <f t="shared" si="2"/>
        <v>0</v>
      </c>
      <c r="H49" s="303">
        <f>IF(R49="",0,COUNTIF($R$7:R49,R49))</f>
        <v>10</v>
      </c>
      <c r="I49" s="303" t="str">
        <f t="shared" si="9"/>
        <v>10Proyek BRJ 2901</v>
      </c>
      <c r="J49" s="306">
        <f t="shared" si="7"/>
        <v>44198</v>
      </c>
      <c r="K49" s="303" t="str">
        <f t="shared" si="8"/>
        <v>KK 015</v>
      </c>
      <c r="L49" s="61"/>
      <c r="M49" s="271">
        <v>44198</v>
      </c>
      <c r="N49" s="6" t="s">
        <v>419</v>
      </c>
      <c r="O49" s="10" t="s">
        <v>410</v>
      </c>
      <c r="P49" s="6">
        <v>130</v>
      </c>
      <c r="Q49" s="77" t="str">
        <f t="shared" si="1"/>
        <v>Barang masih dalam konstruksi</v>
      </c>
      <c r="R49" s="333" t="s">
        <v>388</v>
      </c>
      <c r="S49" s="23"/>
      <c r="T49" s="271"/>
      <c r="U49" s="5">
        <v>14620000</v>
      </c>
      <c r="V49" s="5"/>
      <c r="W49" s="61"/>
      <c r="X49" s="61"/>
    </row>
    <row r="50" spans="1:24" ht="18.75" customHeight="1" x14ac:dyDescent="0.25">
      <c r="A50" s="61"/>
      <c r="B50" s="303">
        <f>IF(P50="",0,COUNTIF($P$7:P50,P50))</f>
        <v>11</v>
      </c>
      <c r="C50" s="303" t="str">
        <f t="shared" si="5"/>
        <v>11115</v>
      </c>
      <c r="D50" s="303">
        <f>IF(S50="",0,COUNTIF($S$7:S50,S50))</f>
        <v>0</v>
      </c>
      <c r="E50" s="303" t="str">
        <f t="shared" si="6"/>
        <v>0</v>
      </c>
      <c r="F50" s="303">
        <f>IF(T50="",0,COUNTIF($T$7:T50,T50))</f>
        <v>0</v>
      </c>
      <c r="G50" s="303" t="str">
        <f t="shared" si="2"/>
        <v>0</v>
      </c>
      <c r="H50" s="303">
        <f>IF(R50="",0,COUNTIF($R$7:R50,R50))</f>
        <v>0</v>
      </c>
      <c r="I50" s="303" t="str">
        <f t="shared" si="9"/>
        <v>0</v>
      </c>
      <c r="J50" s="306">
        <f t="shared" si="7"/>
        <v>44198</v>
      </c>
      <c r="K50" s="303" t="str">
        <f t="shared" si="8"/>
        <v>KK 015</v>
      </c>
      <c r="L50" s="61"/>
      <c r="M50" s="271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3"/>
      <c r="S50" s="23"/>
      <c r="T50" s="271"/>
      <c r="U50" s="5"/>
      <c r="V50" s="5">
        <v>14620000</v>
      </c>
      <c r="W50" s="61"/>
      <c r="X50" s="61"/>
    </row>
    <row r="51" spans="1:24" ht="18.75" customHeight="1" x14ac:dyDescent="0.25">
      <c r="A51" s="61"/>
      <c r="B51" s="303">
        <f>IF(P51="",0,COUNTIF($P$7:P51,P51))</f>
        <v>0</v>
      </c>
      <c r="C51" s="303" t="str">
        <f t="shared" si="5"/>
        <v>0</v>
      </c>
      <c r="D51" s="303">
        <f>IF(S51="",0,COUNTIF($S$7:S51,S51))</f>
        <v>0</v>
      </c>
      <c r="E51" s="303" t="str">
        <f t="shared" si="6"/>
        <v>0</v>
      </c>
      <c r="F51" s="303">
        <f>IF(T51="",0,COUNTIF($T$7:T51,T51))</f>
        <v>0</v>
      </c>
      <c r="G51" s="303" t="str">
        <f t="shared" si="2"/>
        <v>0</v>
      </c>
      <c r="H51" s="303">
        <f>IF(R51="",0,COUNTIF($R$7:R51,R51))</f>
        <v>0</v>
      </c>
      <c r="I51" s="303" t="str">
        <f t="shared" si="9"/>
        <v>0</v>
      </c>
      <c r="J51" s="306">
        <f t="shared" si="7"/>
        <v>44198</v>
      </c>
      <c r="K51" s="303" t="str">
        <f t="shared" si="8"/>
        <v>KK 015</v>
      </c>
      <c r="L51" s="61"/>
      <c r="M51" s="271" t="s">
        <v>399</v>
      </c>
      <c r="N51" s="6"/>
      <c r="O51" s="10"/>
      <c r="P51" s="6" t="s">
        <v>399</v>
      </c>
      <c r="Q51" s="77" t="str">
        <f t="shared" si="1"/>
        <v/>
      </c>
      <c r="R51" s="333"/>
      <c r="S51" s="23"/>
      <c r="T51" s="271"/>
      <c r="U51" s="5"/>
      <c r="V51" s="5"/>
      <c r="W51" s="61"/>
      <c r="X51" s="61"/>
    </row>
    <row r="52" spans="1:24" ht="18.75" customHeight="1" x14ac:dyDescent="0.25">
      <c r="A52" s="61"/>
      <c r="B52" s="303">
        <f>IF(P52="",0,COUNTIF($P$7:P52,P52))</f>
        <v>11</v>
      </c>
      <c r="C52" s="303" t="str">
        <f t="shared" si="5"/>
        <v>11130</v>
      </c>
      <c r="D52" s="303">
        <f>IF(S52="",0,COUNTIF($S$7:S52,S52))</f>
        <v>0</v>
      </c>
      <c r="E52" s="303" t="str">
        <f t="shared" si="6"/>
        <v>0</v>
      </c>
      <c r="F52" s="303">
        <f>IF(T52="",0,COUNTIF($T$7:T52,T52))</f>
        <v>0</v>
      </c>
      <c r="G52" s="303" t="str">
        <f t="shared" si="2"/>
        <v>0</v>
      </c>
      <c r="H52" s="303">
        <f>IF(R52="",0,COUNTIF($R$7:R52,R52))</f>
        <v>11</v>
      </c>
      <c r="I52" s="303" t="str">
        <f t="shared" si="9"/>
        <v>11Proyek BRJ 2901</v>
      </c>
      <c r="J52" s="306">
        <f t="shared" si="7"/>
        <v>44198</v>
      </c>
      <c r="K52" s="303" t="str">
        <f t="shared" si="8"/>
        <v>KK 016</v>
      </c>
      <c r="L52" s="61"/>
      <c r="M52" s="271">
        <v>44198</v>
      </c>
      <c r="N52" s="6" t="s">
        <v>420</v>
      </c>
      <c r="O52" s="10" t="s">
        <v>410</v>
      </c>
      <c r="P52" s="6">
        <v>130</v>
      </c>
      <c r="Q52" s="77" t="str">
        <f t="shared" si="1"/>
        <v>Barang masih dalam konstruksi</v>
      </c>
      <c r="R52" s="333" t="s">
        <v>388</v>
      </c>
      <c r="S52" s="23"/>
      <c r="T52" s="271"/>
      <c r="U52" s="5">
        <v>430100</v>
      </c>
      <c r="V52" s="5"/>
      <c r="W52" s="61"/>
      <c r="X52" s="61"/>
    </row>
    <row r="53" spans="1:24" ht="18.75" customHeight="1" x14ac:dyDescent="0.25">
      <c r="A53" s="61"/>
      <c r="B53" s="303">
        <f>IF(P53="",0,COUNTIF($P$7:P53,P53))</f>
        <v>12</v>
      </c>
      <c r="C53" s="303" t="str">
        <f t="shared" si="5"/>
        <v>12115</v>
      </c>
      <c r="D53" s="303">
        <f>IF(S53="",0,COUNTIF($S$7:S53,S53))</f>
        <v>0</v>
      </c>
      <c r="E53" s="303" t="str">
        <f t="shared" si="6"/>
        <v>0</v>
      </c>
      <c r="F53" s="303">
        <f>IF(T53="",0,COUNTIF($T$7:T53,T53))</f>
        <v>0</v>
      </c>
      <c r="G53" s="303" t="str">
        <f t="shared" si="2"/>
        <v>0</v>
      </c>
      <c r="H53" s="303">
        <f>IF(R53="",0,COUNTIF($R$7:R53,R53))</f>
        <v>0</v>
      </c>
      <c r="I53" s="303" t="str">
        <f t="shared" si="9"/>
        <v>0</v>
      </c>
      <c r="J53" s="306">
        <f t="shared" si="7"/>
        <v>44198</v>
      </c>
      <c r="K53" s="303" t="str">
        <f t="shared" si="8"/>
        <v>KK 016</v>
      </c>
      <c r="L53" s="61"/>
      <c r="M53" s="271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3"/>
      <c r="S53" s="23"/>
      <c r="T53" s="271"/>
      <c r="U53" s="5"/>
      <c r="V53" s="5">
        <v>430100</v>
      </c>
      <c r="W53" s="61"/>
      <c r="X53" s="61"/>
    </row>
    <row r="54" spans="1:24" ht="18.75" customHeight="1" x14ac:dyDescent="0.25">
      <c r="A54" s="61"/>
      <c r="B54" s="303">
        <f>IF(P54="",0,COUNTIF($P$7:P54,P54))</f>
        <v>0</v>
      </c>
      <c r="C54" s="303" t="str">
        <f t="shared" si="5"/>
        <v>0</v>
      </c>
      <c r="D54" s="303">
        <f>IF(S54="",0,COUNTIF($S$7:S54,S54))</f>
        <v>0</v>
      </c>
      <c r="E54" s="303" t="str">
        <f t="shared" si="6"/>
        <v>0</v>
      </c>
      <c r="F54" s="303">
        <f>IF(T54="",0,COUNTIF($T$7:T54,T54))</f>
        <v>0</v>
      </c>
      <c r="G54" s="303" t="str">
        <f t="shared" si="2"/>
        <v>0</v>
      </c>
      <c r="H54" s="303">
        <f>IF(R54="",0,COUNTIF($R$7:R54,R54))</f>
        <v>0</v>
      </c>
      <c r="I54" s="303" t="str">
        <f t="shared" si="9"/>
        <v>0</v>
      </c>
      <c r="J54" s="306">
        <f t="shared" si="7"/>
        <v>44198</v>
      </c>
      <c r="K54" s="303" t="str">
        <f t="shared" si="8"/>
        <v>KK 016</v>
      </c>
      <c r="L54" s="61"/>
      <c r="M54" s="271" t="s">
        <v>399</v>
      </c>
      <c r="N54" s="6"/>
      <c r="O54" s="10"/>
      <c r="P54" s="6" t="s">
        <v>399</v>
      </c>
      <c r="Q54" s="77" t="str">
        <f t="shared" si="1"/>
        <v/>
      </c>
      <c r="R54" s="333"/>
      <c r="S54" s="23"/>
      <c r="T54" s="271"/>
      <c r="U54" s="5"/>
      <c r="V54" s="5"/>
      <c r="W54" s="61"/>
      <c r="X54" s="61"/>
    </row>
    <row r="55" spans="1:24" ht="18.75" customHeight="1" x14ac:dyDescent="0.25">
      <c r="A55" s="61"/>
      <c r="B55" s="303">
        <f>IF(P55="",0,COUNTIF($P$7:P55,P55))</f>
        <v>12</v>
      </c>
      <c r="C55" s="303" t="str">
        <f t="shared" si="5"/>
        <v>12130</v>
      </c>
      <c r="D55" s="303">
        <f>IF(S55="",0,COUNTIF($S$7:S55,S55))</f>
        <v>0</v>
      </c>
      <c r="E55" s="303" t="str">
        <f t="shared" si="6"/>
        <v>0</v>
      </c>
      <c r="F55" s="303">
        <f>IF(T55="",0,COUNTIF($T$7:T55,T55))</f>
        <v>0</v>
      </c>
      <c r="G55" s="303" t="str">
        <f t="shared" si="2"/>
        <v>0</v>
      </c>
      <c r="H55" s="303">
        <f>IF(R55="",0,COUNTIF($R$7:R55,R55))</f>
        <v>12</v>
      </c>
      <c r="I55" s="303" t="str">
        <f t="shared" si="9"/>
        <v>12Proyek BRJ 2901</v>
      </c>
      <c r="J55" s="306">
        <f t="shared" si="7"/>
        <v>44198</v>
      </c>
      <c r="K55" s="303" t="str">
        <f t="shared" si="8"/>
        <v>KK 017</v>
      </c>
      <c r="L55" s="61"/>
      <c r="M55" s="271">
        <v>44198</v>
      </c>
      <c r="N55" s="6" t="s">
        <v>421</v>
      </c>
      <c r="O55" s="10" t="s">
        <v>410</v>
      </c>
      <c r="P55" s="6">
        <v>130</v>
      </c>
      <c r="Q55" s="77" t="str">
        <f t="shared" si="1"/>
        <v>Barang masih dalam konstruksi</v>
      </c>
      <c r="R55" s="333" t="s">
        <v>388</v>
      </c>
      <c r="S55" s="23"/>
      <c r="T55" s="271"/>
      <c r="U55" s="5">
        <v>1873800</v>
      </c>
      <c r="V55" s="5"/>
      <c r="W55" s="61"/>
      <c r="X55" s="61"/>
    </row>
    <row r="56" spans="1:24" ht="18.75" customHeight="1" x14ac:dyDescent="0.25">
      <c r="A56" s="61"/>
      <c r="B56" s="303">
        <f>IF(P56="",0,COUNTIF($P$7:P56,P56))</f>
        <v>13</v>
      </c>
      <c r="C56" s="303" t="str">
        <f t="shared" si="5"/>
        <v>13115</v>
      </c>
      <c r="D56" s="303">
        <f>IF(S56="",0,COUNTIF($S$7:S56,S56))</f>
        <v>0</v>
      </c>
      <c r="E56" s="303" t="str">
        <f t="shared" si="6"/>
        <v>0</v>
      </c>
      <c r="F56" s="303">
        <f>IF(T56="",0,COUNTIF($T$7:T56,T56))</f>
        <v>0</v>
      </c>
      <c r="G56" s="303" t="str">
        <f t="shared" si="2"/>
        <v>0</v>
      </c>
      <c r="H56" s="303">
        <f>IF(R56="",0,COUNTIF($R$7:R56,R56))</f>
        <v>0</v>
      </c>
      <c r="I56" s="303" t="str">
        <f t="shared" si="9"/>
        <v>0</v>
      </c>
      <c r="J56" s="306">
        <f t="shared" si="7"/>
        <v>44198</v>
      </c>
      <c r="K56" s="303" t="str">
        <f t="shared" si="8"/>
        <v>KK 017</v>
      </c>
      <c r="L56" s="61"/>
      <c r="M56" s="271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3"/>
      <c r="S56" s="23"/>
      <c r="T56" s="271"/>
      <c r="U56" s="5"/>
      <c r="V56" s="5">
        <v>1873800</v>
      </c>
      <c r="W56" s="61"/>
      <c r="X56" s="61"/>
    </row>
    <row r="57" spans="1:24" ht="18.75" customHeight="1" x14ac:dyDescent="0.25">
      <c r="A57" s="61"/>
      <c r="B57" s="303">
        <f>IF(P57="",0,COUNTIF($P$7:P57,P57))</f>
        <v>0</v>
      </c>
      <c r="C57" s="303" t="str">
        <f t="shared" si="5"/>
        <v>0</v>
      </c>
      <c r="D57" s="303">
        <f>IF(S57="",0,COUNTIF($S$7:S57,S57))</f>
        <v>0</v>
      </c>
      <c r="E57" s="303" t="str">
        <f t="shared" si="6"/>
        <v>0</v>
      </c>
      <c r="F57" s="303">
        <f>IF(T57="",0,COUNTIF($T$7:T57,T57))</f>
        <v>0</v>
      </c>
      <c r="G57" s="303" t="str">
        <f t="shared" si="2"/>
        <v>0</v>
      </c>
      <c r="H57" s="303">
        <f>IF(R57="",0,COUNTIF($R$7:R57,R57))</f>
        <v>0</v>
      </c>
      <c r="I57" s="303" t="str">
        <f t="shared" si="9"/>
        <v>0</v>
      </c>
      <c r="J57" s="306">
        <f t="shared" si="7"/>
        <v>44198</v>
      </c>
      <c r="K57" s="303" t="str">
        <f t="shared" si="8"/>
        <v>KK 017</v>
      </c>
      <c r="L57" s="61"/>
      <c r="M57" s="271" t="s">
        <v>399</v>
      </c>
      <c r="N57" s="6"/>
      <c r="O57" s="10"/>
      <c r="P57" s="6" t="s">
        <v>399</v>
      </c>
      <c r="Q57" s="77" t="str">
        <f t="shared" si="1"/>
        <v/>
      </c>
      <c r="R57" s="333"/>
      <c r="S57" s="23"/>
      <c r="T57" s="271"/>
      <c r="U57" s="5"/>
      <c r="V57" s="5"/>
      <c r="W57" s="61"/>
      <c r="X57" s="61"/>
    </row>
    <row r="58" spans="1:24" ht="18.75" customHeight="1" x14ac:dyDescent="0.25">
      <c r="A58" s="61"/>
      <c r="B58" s="303">
        <f>IF(P58="",0,COUNTIF($P$7:P58,P58))</f>
        <v>13</v>
      </c>
      <c r="C58" s="303" t="str">
        <f t="shared" si="5"/>
        <v>13130</v>
      </c>
      <c r="D58" s="303">
        <f>IF(S58="",0,COUNTIF($S$7:S58,S58))</f>
        <v>0</v>
      </c>
      <c r="E58" s="303" t="str">
        <f t="shared" si="6"/>
        <v>0</v>
      </c>
      <c r="F58" s="303">
        <f>IF(T58="",0,COUNTIF($T$7:T58,T58))</f>
        <v>0</v>
      </c>
      <c r="G58" s="303" t="str">
        <f t="shared" si="2"/>
        <v>0</v>
      </c>
      <c r="H58" s="303">
        <f>IF(R58="",0,COUNTIF($R$7:R58,R58))</f>
        <v>13</v>
      </c>
      <c r="I58" s="303" t="str">
        <f t="shared" si="9"/>
        <v>13Proyek BRJ 2901</v>
      </c>
      <c r="J58" s="306">
        <f t="shared" si="7"/>
        <v>44198</v>
      </c>
      <c r="K58" s="303" t="str">
        <f t="shared" si="8"/>
        <v>KK 018</v>
      </c>
      <c r="L58" s="61"/>
      <c r="M58" s="271">
        <v>44198</v>
      </c>
      <c r="N58" s="6" t="s">
        <v>422</v>
      </c>
      <c r="O58" s="10" t="s">
        <v>410</v>
      </c>
      <c r="P58" s="6">
        <v>130</v>
      </c>
      <c r="Q58" s="77" t="str">
        <f t="shared" si="1"/>
        <v>Barang masih dalam konstruksi</v>
      </c>
      <c r="R58" s="333" t="s">
        <v>388</v>
      </c>
      <c r="S58" s="23"/>
      <c r="T58" s="271"/>
      <c r="U58" s="5">
        <v>1067400</v>
      </c>
      <c r="V58" s="5"/>
      <c r="W58" s="61"/>
      <c r="X58" s="61"/>
    </row>
    <row r="59" spans="1:24" ht="18.75" customHeight="1" x14ac:dyDescent="0.25">
      <c r="A59" s="61"/>
      <c r="B59" s="303">
        <f>IF(P59="",0,COUNTIF($P$7:P59,P59))</f>
        <v>14</v>
      </c>
      <c r="C59" s="303" t="str">
        <f t="shared" si="5"/>
        <v>14115</v>
      </c>
      <c r="D59" s="303">
        <f>IF(S59="",0,COUNTIF($S$7:S59,S59))</f>
        <v>0</v>
      </c>
      <c r="E59" s="303" t="str">
        <f t="shared" si="6"/>
        <v>0</v>
      </c>
      <c r="F59" s="303">
        <f>IF(T59="",0,COUNTIF($T$7:T59,T59))</f>
        <v>0</v>
      </c>
      <c r="G59" s="303" t="str">
        <f t="shared" si="2"/>
        <v>0</v>
      </c>
      <c r="H59" s="303">
        <f>IF(R59="",0,COUNTIF($R$7:R59,R59))</f>
        <v>0</v>
      </c>
      <c r="I59" s="303" t="str">
        <f t="shared" si="9"/>
        <v>0</v>
      </c>
      <c r="J59" s="306">
        <f t="shared" si="7"/>
        <v>44198</v>
      </c>
      <c r="K59" s="303" t="str">
        <f t="shared" si="8"/>
        <v>KK 018</v>
      </c>
      <c r="L59" s="61"/>
      <c r="M59" s="271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3"/>
      <c r="S59" s="23"/>
      <c r="T59" s="271"/>
      <c r="U59" s="12"/>
      <c r="V59" s="5">
        <v>1067400</v>
      </c>
      <c r="W59" s="61"/>
      <c r="X59" s="61"/>
    </row>
    <row r="60" spans="1:24" ht="18.75" customHeight="1" x14ac:dyDescent="0.25">
      <c r="A60" s="61"/>
      <c r="B60" s="303">
        <f>IF(P60="",0,COUNTIF($P$7:P60,P60))</f>
        <v>0</v>
      </c>
      <c r="C60" s="303" t="str">
        <f t="shared" si="5"/>
        <v>0</v>
      </c>
      <c r="D60" s="303">
        <f>IF(S60="",0,COUNTIF($S$7:S60,S60))</f>
        <v>0</v>
      </c>
      <c r="E60" s="303" t="str">
        <f t="shared" si="6"/>
        <v>0</v>
      </c>
      <c r="F60" s="303">
        <f>IF(T60="",0,COUNTIF($T$7:T60,T60))</f>
        <v>0</v>
      </c>
      <c r="G60" s="303" t="str">
        <f t="shared" si="2"/>
        <v>0</v>
      </c>
      <c r="H60" s="303">
        <f>IF(R60="",0,COUNTIF($R$7:R60,R60))</f>
        <v>0</v>
      </c>
      <c r="I60" s="303" t="str">
        <f t="shared" si="9"/>
        <v>0</v>
      </c>
      <c r="J60" s="306">
        <f t="shared" si="7"/>
        <v>44198</v>
      </c>
      <c r="K60" s="303" t="str">
        <f t="shared" si="8"/>
        <v>KK 018</v>
      </c>
      <c r="L60" s="61"/>
      <c r="M60" s="271" t="s">
        <v>399</v>
      </c>
      <c r="N60" s="6"/>
      <c r="O60" s="10"/>
      <c r="P60" s="6" t="s">
        <v>399</v>
      </c>
      <c r="Q60" s="77" t="str">
        <f t="shared" si="1"/>
        <v/>
      </c>
      <c r="R60" s="333"/>
      <c r="S60" s="23"/>
      <c r="T60" s="271"/>
      <c r="U60" s="5"/>
      <c r="V60" s="5"/>
      <c r="W60" s="61"/>
      <c r="X60" s="61"/>
    </row>
    <row r="61" spans="1:24" ht="18.75" customHeight="1" x14ac:dyDescent="0.25">
      <c r="A61" s="61"/>
      <c r="B61" s="303">
        <f>IF(P61="",0,COUNTIF($P$7:P61,P61))</f>
        <v>14</v>
      </c>
      <c r="C61" s="303" t="str">
        <f t="shared" si="5"/>
        <v>14130</v>
      </c>
      <c r="D61" s="303">
        <f>IF(S61="",0,COUNTIF($S$7:S61,S61))</f>
        <v>0</v>
      </c>
      <c r="E61" s="303" t="str">
        <f t="shared" si="6"/>
        <v>0</v>
      </c>
      <c r="F61" s="303">
        <f>IF(T61="",0,COUNTIF($T$7:T61,T61))</f>
        <v>0</v>
      </c>
      <c r="G61" s="303" t="str">
        <f t="shared" si="2"/>
        <v>0</v>
      </c>
      <c r="H61" s="303">
        <f>IF(R61="",0,COUNTIF($R$7:R61,R61))</f>
        <v>14</v>
      </c>
      <c r="I61" s="303" t="str">
        <f t="shared" si="9"/>
        <v>14Proyek BRJ 2901</v>
      </c>
      <c r="J61" s="306">
        <f t="shared" si="7"/>
        <v>44198</v>
      </c>
      <c r="K61" s="303" t="str">
        <f t="shared" si="8"/>
        <v>KK 019</v>
      </c>
      <c r="L61" s="61"/>
      <c r="M61" s="271">
        <v>44198</v>
      </c>
      <c r="N61" s="6" t="s">
        <v>423</v>
      </c>
      <c r="O61" s="10" t="s">
        <v>410</v>
      </c>
      <c r="P61" s="6">
        <v>130</v>
      </c>
      <c r="Q61" s="77" t="str">
        <f t="shared" si="1"/>
        <v>Barang masih dalam konstruksi</v>
      </c>
      <c r="R61" s="333" t="s">
        <v>388</v>
      </c>
      <c r="S61" s="23"/>
      <c r="T61" s="271"/>
      <c r="U61" s="5">
        <v>650000</v>
      </c>
      <c r="V61" s="5"/>
      <c r="W61" s="61"/>
      <c r="X61" s="61"/>
    </row>
    <row r="62" spans="1:24" ht="18.75" customHeight="1" x14ac:dyDescent="0.25">
      <c r="A62" s="61"/>
      <c r="B62" s="303">
        <f>IF(P62="",0,COUNTIF($P$7:P62,P62))</f>
        <v>15</v>
      </c>
      <c r="C62" s="303" t="str">
        <f t="shared" si="5"/>
        <v>15115</v>
      </c>
      <c r="D62" s="303">
        <f>IF(S62="",0,COUNTIF($S$7:S62,S62))</f>
        <v>0</v>
      </c>
      <c r="E62" s="303" t="str">
        <f t="shared" si="6"/>
        <v>0</v>
      </c>
      <c r="F62" s="303">
        <f>IF(T62="",0,COUNTIF($T$7:T62,T62))</f>
        <v>0</v>
      </c>
      <c r="G62" s="303" t="str">
        <f t="shared" si="2"/>
        <v>0</v>
      </c>
      <c r="H62" s="303">
        <f>IF(R62="",0,COUNTIF($R$7:R62,R62))</f>
        <v>0</v>
      </c>
      <c r="I62" s="303" t="str">
        <f t="shared" si="9"/>
        <v>0</v>
      </c>
      <c r="J62" s="306">
        <f t="shared" si="7"/>
        <v>44198</v>
      </c>
      <c r="K62" s="303" t="str">
        <f t="shared" si="8"/>
        <v>KK 019</v>
      </c>
      <c r="L62" s="61"/>
      <c r="M62" s="271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3"/>
      <c r="S62" s="23"/>
      <c r="T62" s="271"/>
      <c r="U62" s="5"/>
      <c r="V62" s="5">
        <v>650000</v>
      </c>
      <c r="W62" s="61"/>
      <c r="X62" s="61"/>
    </row>
    <row r="63" spans="1:24" ht="18.75" customHeight="1" x14ac:dyDescent="0.25">
      <c r="A63" s="61"/>
      <c r="B63" s="303">
        <f>IF(P63="",0,COUNTIF($P$7:P63,P63))</f>
        <v>0</v>
      </c>
      <c r="C63" s="303" t="str">
        <f t="shared" si="5"/>
        <v>0</v>
      </c>
      <c r="D63" s="303">
        <f>IF(S63="",0,COUNTIF($S$7:S63,S63))</f>
        <v>0</v>
      </c>
      <c r="E63" s="303" t="str">
        <f t="shared" si="6"/>
        <v>0</v>
      </c>
      <c r="F63" s="303">
        <f>IF(T63="",0,COUNTIF($T$7:T63,T63))</f>
        <v>0</v>
      </c>
      <c r="G63" s="303" t="str">
        <f t="shared" si="2"/>
        <v>0</v>
      </c>
      <c r="H63" s="303">
        <f>IF(R63="",0,COUNTIF($R$7:R63,R63))</f>
        <v>0</v>
      </c>
      <c r="I63" s="303" t="str">
        <f t="shared" si="9"/>
        <v>0</v>
      </c>
      <c r="J63" s="306">
        <f t="shared" si="7"/>
        <v>44198</v>
      </c>
      <c r="K63" s="303" t="str">
        <f t="shared" si="8"/>
        <v>KK 019</v>
      </c>
      <c r="L63" s="61"/>
      <c r="M63" s="271" t="s">
        <v>399</v>
      </c>
      <c r="N63" s="6"/>
      <c r="O63" s="23"/>
      <c r="P63" s="6" t="s">
        <v>399</v>
      </c>
      <c r="Q63" s="77" t="str">
        <f t="shared" si="1"/>
        <v/>
      </c>
      <c r="R63" s="333"/>
      <c r="S63" s="23"/>
      <c r="T63" s="271"/>
      <c r="U63" s="5"/>
      <c r="V63" s="5"/>
      <c r="W63" s="61"/>
      <c r="X63" s="61"/>
    </row>
    <row r="64" spans="1:24" ht="18.75" customHeight="1" x14ac:dyDescent="0.25">
      <c r="A64" s="61"/>
      <c r="B64" s="303">
        <f>IF(P64="",0,COUNTIF($P$7:P64,P64))</f>
        <v>15</v>
      </c>
      <c r="C64" s="303" t="str">
        <f t="shared" si="5"/>
        <v>15130</v>
      </c>
      <c r="D64" s="303">
        <f>IF(S64="",0,COUNTIF($S$7:S64,S64))</f>
        <v>0</v>
      </c>
      <c r="E64" s="303" t="str">
        <f t="shared" si="6"/>
        <v>0</v>
      </c>
      <c r="F64" s="303">
        <f>IF(T64="",0,COUNTIF($T$7:T64,T64))</f>
        <v>0</v>
      </c>
      <c r="G64" s="303" t="str">
        <f t="shared" si="2"/>
        <v>0</v>
      </c>
      <c r="H64" s="303">
        <f>IF(R64="",0,COUNTIF($R$7:R64,R64))</f>
        <v>15</v>
      </c>
      <c r="I64" s="303" t="str">
        <f t="shared" si="9"/>
        <v>15Proyek BRJ 2901</v>
      </c>
      <c r="J64" s="306">
        <f t="shared" si="7"/>
        <v>44198</v>
      </c>
      <c r="K64" s="303" t="str">
        <f t="shared" si="8"/>
        <v>KK 020</v>
      </c>
      <c r="L64" s="61"/>
      <c r="M64" s="271">
        <v>44198</v>
      </c>
      <c r="N64" s="6" t="s">
        <v>424</v>
      </c>
      <c r="O64" s="10" t="s">
        <v>410</v>
      </c>
      <c r="P64" s="6">
        <v>130</v>
      </c>
      <c r="Q64" s="77" t="str">
        <f t="shared" si="1"/>
        <v>Barang masih dalam konstruksi</v>
      </c>
      <c r="R64" s="333" t="s">
        <v>388</v>
      </c>
      <c r="S64" s="23"/>
      <c r="T64" s="271"/>
      <c r="U64" s="5">
        <v>440000</v>
      </c>
      <c r="V64" s="5"/>
      <c r="W64" s="61"/>
      <c r="X64" s="61"/>
    </row>
    <row r="65" spans="1:24" ht="18.75" customHeight="1" x14ac:dyDescent="0.25">
      <c r="A65" s="61"/>
      <c r="B65" s="303">
        <f>IF(P65="",0,COUNTIF($P$7:P65,P65))</f>
        <v>16</v>
      </c>
      <c r="C65" s="303" t="str">
        <f t="shared" si="5"/>
        <v>16115</v>
      </c>
      <c r="D65" s="303">
        <f>IF(S65="",0,COUNTIF($S$7:S65,S65))</f>
        <v>0</v>
      </c>
      <c r="E65" s="303" t="str">
        <f t="shared" si="6"/>
        <v>0</v>
      </c>
      <c r="F65" s="303">
        <f>IF(T65="",0,COUNTIF($T$7:T65,T65))</f>
        <v>0</v>
      </c>
      <c r="G65" s="303" t="str">
        <f t="shared" si="2"/>
        <v>0</v>
      </c>
      <c r="H65" s="303">
        <f>IF(R65="",0,COUNTIF($R$7:R65,R65))</f>
        <v>0</v>
      </c>
      <c r="I65" s="303" t="str">
        <f t="shared" si="9"/>
        <v>0</v>
      </c>
      <c r="J65" s="306">
        <f t="shared" si="7"/>
        <v>44198</v>
      </c>
      <c r="K65" s="303" t="str">
        <f t="shared" si="8"/>
        <v>KK 020</v>
      </c>
      <c r="L65" s="61"/>
      <c r="M65" s="271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3"/>
      <c r="S65" s="23"/>
      <c r="T65" s="271"/>
      <c r="U65" s="5"/>
      <c r="V65" s="5">
        <v>440000</v>
      </c>
      <c r="W65" s="61"/>
      <c r="X65" s="61"/>
    </row>
    <row r="66" spans="1:24" ht="18.75" customHeight="1" x14ac:dyDescent="0.25">
      <c r="A66" s="61"/>
      <c r="B66" s="303">
        <f>IF(P66="",0,COUNTIF($P$7:P66,P66))</f>
        <v>0</v>
      </c>
      <c r="C66" s="303" t="str">
        <f t="shared" si="5"/>
        <v>0</v>
      </c>
      <c r="D66" s="303">
        <f>IF(S66="",0,COUNTIF($S$7:S66,S66))</f>
        <v>0</v>
      </c>
      <c r="E66" s="303" t="str">
        <f t="shared" si="6"/>
        <v>0</v>
      </c>
      <c r="F66" s="303">
        <f>IF(T66="",0,COUNTIF($T$7:T66,T66))</f>
        <v>0</v>
      </c>
      <c r="G66" s="303" t="str">
        <f t="shared" si="2"/>
        <v>0</v>
      </c>
      <c r="H66" s="303">
        <f>IF(R66="",0,COUNTIF($R$7:R66,R66))</f>
        <v>0</v>
      </c>
      <c r="I66" s="303" t="str">
        <f t="shared" si="9"/>
        <v>0</v>
      </c>
      <c r="J66" s="306">
        <f t="shared" si="7"/>
        <v>44198</v>
      </c>
      <c r="K66" s="303" t="str">
        <f t="shared" si="8"/>
        <v>KK 020</v>
      </c>
      <c r="L66" s="61"/>
      <c r="M66" s="271" t="s">
        <v>399</v>
      </c>
      <c r="N66" s="6"/>
      <c r="O66" s="10"/>
      <c r="P66" s="6" t="s">
        <v>399</v>
      </c>
      <c r="Q66" s="77" t="str">
        <f t="shared" si="1"/>
        <v/>
      </c>
      <c r="R66" s="333"/>
      <c r="S66" s="23"/>
      <c r="T66" s="271"/>
      <c r="U66" s="5"/>
      <c r="V66" s="5"/>
      <c r="W66" s="61"/>
      <c r="X66" s="61"/>
    </row>
    <row r="67" spans="1:24" ht="18.75" customHeight="1" x14ac:dyDescent="0.25">
      <c r="A67" s="61"/>
      <c r="B67" s="303">
        <f>IF(P67="",0,COUNTIF($P$7:P67,P67))</f>
        <v>16</v>
      </c>
      <c r="C67" s="303" t="str">
        <f t="shared" si="5"/>
        <v>16130</v>
      </c>
      <c r="D67" s="303">
        <f>IF(S67="",0,COUNTIF($S$7:S67,S67))</f>
        <v>0</v>
      </c>
      <c r="E67" s="303" t="str">
        <f t="shared" si="6"/>
        <v>0</v>
      </c>
      <c r="F67" s="303">
        <f>IF(T67="",0,COUNTIF($T$7:T67,T67))</f>
        <v>0</v>
      </c>
      <c r="G67" s="303" t="str">
        <f t="shared" si="2"/>
        <v>0</v>
      </c>
      <c r="H67" s="303">
        <f>IF(R67="",0,COUNTIF($R$7:R67,R67))</f>
        <v>16</v>
      </c>
      <c r="I67" s="303" t="str">
        <f t="shared" si="9"/>
        <v>16Proyek BRJ 2901</v>
      </c>
      <c r="J67" s="306">
        <f t="shared" si="7"/>
        <v>44198</v>
      </c>
      <c r="K67" s="303" t="str">
        <f t="shared" si="8"/>
        <v>KK 021</v>
      </c>
      <c r="L67" s="61"/>
      <c r="M67" s="271">
        <v>44198</v>
      </c>
      <c r="N67" s="6" t="s">
        <v>425</v>
      </c>
      <c r="O67" s="10" t="s">
        <v>410</v>
      </c>
      <c r="P67" s="6">
        <v>130</v>
      </c>
      <c r="Q67" s="77" t="str">
        <f t="shared" si="1"/>
        <v>Barang masih dalam konstruksi</v>
      </c>
      <c r="R67" s="333" t="s">
        <v>388</v>
      </c>
      <c r="S67" s="23"/>
      <c r="T67" s="271"/>
      <c r="U67" s="5">
        <v>432000</v>
      </c>
      <c r="V67" s="5"/>
      <c r="W67" s="61"/>
      <c r="X67" s="61"/>
    </row>
    <row r="68" spans="1:24" ht="18.75" customHeight="1" x14ac:dyDescent="0.25">
      <c r="A68" s="61"/>
      <c r="B68" s="303">
        <f>IF(P68="",0,COUNTIF($P$7:P68,P68))</f>
        <v>17</v>
      </c>
      <c r="C68" s="303" t="str">
        <f t="shared" si="5"/>
        <v>17115</v>
      </c>
      <c r="D68" s="303">
        <f>IF(S68="",0,COUNTIF($S$7:S68,S68))</f>
        <v>0</v>
      </c>
      <c r="E68" s="303" t="str">
        <f t="shared" si="6"/>
        <v>0</v>
      </c>
      <c r="F68" s="303">
        <f>IF(T68="",0,COUNTIF($T$7:T68,T68))</f>
        <v>0</v>
      </c>
      <c r="G68" s="303" t="str">
        <f t="shared" si="2"/>
        <v>0</v>
      </c>
      <c r="H68" s="303">
        <f>IF(R68="",0,COUNTIF($R$7:R68,R68))</f>
        <v>0</v>
      </c>
      <c r="I68" s="303" t="str">
        <f t="shared" si="9"/>
        <v>0</v>
      </c>
      <c r="J68" s="306">
        <f t="shared" si="7"/>
        <v>44198</v>
      </c>
      <c r="K68" s="303" t="str">
        <f t="shared" si="8"/>
        <v>KK 021</v>
      </c>
      <c r="L68" s="61"/>
      <c r="M68" s="271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3"/>
      <c r="S68" s="23"/>
      <c r="T68" s="271"/>
      <c r="U68" s="12"/>
      <c r="V68" s="5">
        <v>432000</v>
      </c>
      <c r="W68" s="61"/>
      <c r="X68" s="61"/>
    </row>
    <row r="69" spans="1:24" ht="18.75" customHeight="1" x14ac:dyDescent="0.25">
      <c r="A69" s="61"/>
      <c r="B69" s="303">
        <f>IF(P69="",0,COUNTIF($P$7:P69,P69))</f>
        <v>0</v>
      </c>
      <c r="C69" s="303" t="str">
        <f t="shared" si="5"/>
        <v>0</v>
      </c>
      <c r="D69" s="303">
        <f>IF(S69="",0,COUNTIF($S$7:S69,S69))</f>
        <v>0</v>
      </c>
      <c r="E69" s="303" t="str">
        <f t="shared" si="6"/>
        <v>0</v>
      </c>
      <c r="F69" s="303">
        <f>IF(T69="",0,COUNTIF($T$7:T69,T69))</f>
        <v>0</v>
      </c>
      <c r="G69" s="303" t="str">
        <f t="shared" si="2"/>
        <v>0</v>
      </c>
      <c r="H69" s="303">
        <f>IF(R69="",0,COUNTIF($R$7:R69,R69))</f>
        <v>0</v>
      </c>
      <c r="I69" s="303" t="str">
        <f t="shared" si="9"/>
        <v>0</v>
      </c>
      <c r="J69" s="306">
        <f t="shared" si="7"/>
        <v>44198</v>
      </c>
      <c r="K69" s="303" t="str">
        <f t="shared" si="8"/>
        <v>KK 021</v>
      </c>
      <c r="L69" s="61"/>
      <c r="M69" s="271" t="s">
        <v>399</v>
      </c>
      <c r="N69" s="6"/>
      <c r="O69" s="10"/>
      <c r="P69" s="6" t="s">
        <v>399</v>
      </c>
      <c r="Q69" s="77" t="str">
        <f t="shared" si="1"/>
        <v/>
      </c>
      <c r="R69" s="333"/>
      <c r="S69" s="23"/>
      <c r="T69" s="271"/>
      <c r="U69" s="5"/>
      <c r="V69" s="5"/>
      <c r="W69" s="61"/>
      <c r="X69" s="61"/>
    </row>
    <row r="70" spans="1:24" ht="18.75" customHeight="1" x14ac:dyDescent="0.25">
      <c r="A70" s="61"/>
      <c r="B70" s="303">
        <f>IF(P70="",0,COUNTIF($P$7:P70,P70))</f>
        <v>17</v>
      </c>
      <c r="C70" s="303" t="str">
        <f t="shared" si="5"/>
        <v>17130</v>
      </c>
      <c r="D70" s="303">
        <f>IF(S70="",0,COUNTIF($S$7:S70,S70))</f>
        <v>0</v>
      </c>
      <c r="E70" s="303" t="str">
        <f t="shared" si="6"/>
        <v>0</v>
      </c>
      <c r="F70" s="303">
        <f>IF(T70="",0,COUNTIF($T$7:T70,T70))</f>
        <v>0</v>
      </c>
      <c r="G70" s="303" t="str">
        <f t="shared" si="2"/>
        <v>0</v>
      </c>
      <c r="H70" s="303">
        <f>IF(R70="",0,COUNTIF($R$7:R70,R70))</f>
        <v>17</v>
      </c>
      <c r="I70" s="303" t="str">
        <f t="shared" si="9"/>
        <v>17Proyek BRJ 2901</v>
      </c>
      <c r="J70" s="306">
        <f t="shared" si="7"/>
        <v>44198</v>
      </c>
      <c r="K70" s="303" t="str">
        <f t="shared" si="8"/>
        <v>KK 022</v>
      </c>
      <c r="L70" s="61"/>
      <c r="M70" s="271">
        <v>44198</v>
      </c>
      <c r="N70" s="6" t="s">
        <v>426</v>
      </c>
      <c r="O70" s="10" t="s">
        <v>410</v>
      </c>
      <c r="P70" s="6">
        <v>130</v>
      </c>
      <c r="Q70" s="77" t="str">
        <f t="shared" si="1"/>
        <v>Barang masih dalam konstruksi</v>
      </c>
      <c r="R70" s="333" t="s">
        <v>388</v>
      </c>
      <c r="S70" s="23"/>
      <c r="T70" s="271"/>
      <c r="U70" s="5">
        <v>412700</v>
      </c>
      <c r="V70" s="5"/>
      <c r="W70" s="61"/>
      <c r="X70" s="61"/>
    </row>
    <row r="71" spans="1:24" ht="18.75" customHeight="1" x14ac:dyDescent="0.25">
      <c r="A71" s="61"/>
      <c r="B71" s="303">
        <f>IF(P71="",0,COUNTIF($P$7:P71,P71))</f>
        <v>18</v>
      </c>
      <c r="C71" s="303" t="str">
        <f t="shared" si="5"/>
        <v>18115</v>
      </c>
      <c r="D71" s="303">
        <f>IF(S71="",0,COUNTIF($S$7:S71,S71))</f>
        <v>0</v>
      </c>
      <c r="E71" s="303" t="str">
        <f t="shared" si="6"/>
        <v>0</v>
      </c>
      <c r="F71" s="303">
        <f>IF(T71="",0,COUNTIF($T$7:T71,T71))</f>
        <v>0</v>
      </c>
      <c r="G71" s="303" t="str">
        <f t="shared" si="2"/>
        <v>0</v>
      </c>
      <c r="H71" s="303">
        <f>IF(R71="",0,COUNTIF($R$7:R71,R71))</f>
        <v>0</v>
      </c>
      <c r="I71" s="303" t="str">
        <f t="shared" si="9"/>
        <v>0</v>
      </c>
      <c r="J71" s="306">
        <f t="shared" si="7"/>
        <v>44198</v>
      </c>
      <c r="K71" s="303" t="str">
        <f t="shared" si="8"/>
        <v>KK 022</v>
      </c>
      <c r="L71" s="61"/>
      <c r="M71" s="271" t="s">
        <v>399</v>
      </c>
      <c r="N71" s="6"/>
      <c r="O71" s="10" t="s">
        <v>410</v>
      </c>
      <c r="P71" s="6">
        <v>115</v>
      </c>
      <c r="Q71" s="77" t="str">
        <f t="shared" ref="Q71:Q134" si="10">IF(P71&lt;&gt;"",VLOOKUP(P71,DA,2,FALSE),"")</f>
        <v>Bank BCA</v>
      </c>
      <c r="R71" s="333"/>
      <c r="S71" s="23"/>
      <c r="T71" s="271"/>
      <c r="U71" s="5"/>
      <c r="V71" s="5">
        <v>412700</v>
      </c>
      <c r="W71" s="61"/>
      <c r="X71" s="61"/>
    </row>
    <row r="72" spans="1:24" ht="18.75" customHeight="1" x14ac:dyDescent="0.25">
      <c r="A72" s="61"/>
      <c r="B72" s="303">
        <f>IF(P72="",0,COUNTIF($P$7:P72,P72))</f>
        <v>0</v>
      </c>
      <c r="C72" s="303" t="str">
        <f t="shared" si="5"/>
        <v>0</v>
      </c>
      <c r="D72" s="303">
        <f>IF(S72="",0,COUNTIF($S$7:S72,S72))</f>
        <v>0</v>
      </c>
      <c r="E72" s="303" t="str">
        <f t="shared" si="6"/>
        <v>0</v>
      </c>
      <c r="F72" s="303">
        <f>IF(T72="",0,COUNTIF($T$7:T72,T72))</f>
        <v>0</v>
      </c>
      <c r="G72" s="303" t="str">
        <f t="shared" ref="G72:G135" si="11">F72&amp;T72</f>
        <v>0</v>
      </c>
      <c r="H72" s="303">
        <f>IF(R72="",0,COUNTIF($R$7:R72,R72))</f>
        <v>0</v>
      </c>
      <c r="I72" s="303" t="str">
        <f t="shared" si="9"/>
        <v>0</v>
      </c>
      <c r="J72" s="306">
        <f t="shared" si="7"/>
        <v>44198</v>
      </c>
      <c r="K72" s="303" t="str">
        <f t="shared" si="8"/>
        <v>KK 022</v>
      </c>
      <c r="L72" s="61"/>
      <c r="M72" s="271" t="s">
        <v>399</v>
      </c>
      <c r="N72" s="6"/>
      <c r="O72" s="10"/>
      <c r="P72" s="6" t="s">
        <v>399</v>
      </c>
      <c r="Q72" s="77" t="str">
        <f t="shared" si="10"/>
        <v/>
      </c>
      <c r="R72" s="333"/>
      <c r="S72" s="23"/>
      <c r="T72" s="271"/>
      <c r="U72" s="12"/>
      <c r="V72" s="5"/>
      <c r="W72" s="61"/>
      <c r="X72" s="61"/>
    </row>
    <row r="73" spans="1:24" ht="18.75" customHeight="1" x14ac:dyDescent="0.25">
      <c r="A73" s="61"/>
      <c r="B73" s="303">
        <f>IF(P73="",0,COUNTIF($P$7:P73,P73))</f>
        <v>18</v>
      </c>
      <c r="C73" s="303" t="str">
        <f t="shared" ref="C73:C136" si="12">B73&amp;P73</f>
        <v>18130</v>
      </c>
      <c r="D73" s="303">
        <f>IF(S73="",0,COUNTIF($S$7:S73,S73))</f>
        <v>0</v>
      </c>
      <c r="E73" s="303" t="str">
        <f t="shared" ref="E73:E136" si="13">D73&amp;S73</f>
        <v>0</v>
      </c>
      <c r="F73" s="303">
        <f>IF(T73="",0,COUNTIF($T$7:T73,T73))</f>
        <v>0</v>
      </c>
      <c r="G73" s="303" t="str">
        <f t="shared" si="11"/>
        <v>0</v>
      </c>
      <c r="H73" s="303">
        <f>IF(R73="",0,COUNTIF($R$7:R73,R73))</f>
        <v>18</v>
      </c>
      <c r="I73" s="303" t="str">
        <f t="shared" ref="I73:I136" si="14">H73&amp;R73</f>
        <v>18Proyek BRJ 2901</v>
      </c>
      <c r="J73" s="306">
        <f t="shared" ref="J73:J136" si="15">IF(M73&lt;&gt;"",M73,J72)</f>
        <v>44198</v>
      </c>
      <c r="K73" s="303" t="str">
        <f t="shared" ref="K73:K136" si="16">IF(N73&lt;&gt;"",N73,K72)</f>
        <v>KK 023</v>
      </c>
      <c r="L73" s="61"/>
      <c r="M73" s="271">
        <v>44198</v>
      </c>
      <c r="N73" s="6" t="s">
        <v>427</v>
      </c>
      <c r="O73" s="10" t="s">
        <v>410</v>
      </c>
      <c r="P73" s="6">
        <v>130</v>
      </c>
      <c r="Q73" s="77" t="str">
        <f t="shared" si="10"/>
        <v>Barang masih dalam konstruksi</v>
      </c>
      <c r="R73" s="333" t="s">
        <v>388</v>
      </c>
      <c r="S73" s="23"/>
      <c r="T73" s="271"/>
      <c r="U73" s="5">
        <v>384000</v>
      </c>
      <c r="V73" s="12"/>
      <c r="W73" s="61"/>
      <c r="X73" s="61"/>
    </row>
    <row r="74" spans="1:24" ht="18.75" customHeight="1" x14ac:dyDescent="0.25">
      <c r="A74" s="61"/>
      <c r="B74" s="303">
        <f>IF(P74="",0,COUNTIF($P$7:P74,P74))</f>
        <v>19</v>
      </c>
      <c r="C74" s="303" t="str">
        <f t="shared" si="12"/>
        <v>19115</v>
      </c>
      <c r="D74" s="303">
        <f>IF(S74="",0,COUNTIF($S$7:S74,S74))</f>
        <v>0</v>
      </c>
      <c r="E74" s="303" t="str">
        <f t="shared" si="13"/>
        <v>0</v>
      </c>
      <c r="F74" s="303">
        <f>IF(T74="",0,COUNTIF($T$7:T74,T74))</f>
        <v>0</v>
      </c>
      <c r="G74" s="303" t="str">
        <f t="shared" si="11"/>
        <v>0</v>
      </c>
      <c r="H74" s="303">
        <f>IF(R74="",0,COUNTIF($R$7:R74,R74))</f>
        <v>0</v>
      </c>
      <c r="I74" s="303" t="str">
        <f t="shared" si="14"/>
        <v>0</v>
      </c>
      <c r="J74" s="306">
        <f t="shared" si="15"/>
        <v>44198</v>
      </c>
      <c r="K74" s="303" t="str">
        <f t="shared" si="16"/>
        <v>KK 023</v>
      </c>
      <c r="L74" s="61"/>
      <c r="M74" s="271" t="s">
        <v>399</v>
      </c>
      <c r="N74" s="6"/>
      <c r="O74" s="10" t="s">
        <v>410</v>
      </c>
      <c r="P74" s="6">
        <v>115</v>
      </c>
      <c r="Q74" s="77" t="str">
        <f t="shared" si="10"/>
        <v>Bank BCA</v>
      </c>
      <c r="R74" s="333"/>
      <c r="S74" s="23"/>
      <c r="T74" s="271"/>
      <c r="U74" s="5"/>
      <c r="V74" s="5">
        <v>384000</v>
      </c>
      <c r="W74" s="61"/>
      <c r="X74" s="61"/>
    </row>
    <row r="75" spans="1:24" ht="18.75" customHeight="1" x14ac:dyDescent="0.25">
      <c r="A75" s="61"/>
      <c r="B75" s="303">
        <f>IF(P75="",0,COUNTIF($P$7:P75,P75))</f>
        <v>0</v>
      </c>
      <c r="C75" s="303" t="str">
        <f t="shared" si="12"/>
        <v>0</v>
      </c>
      <c r="D75" s="303">
        <f>IF(S75="",0,COUNTIF($S$7:S75,S75))</f>
        <v>0</v>
      </c>
      <c r="E75" s="303" t="str">
        <f t="shared" si="13"/>
        <v>0</v>
      </c>
      <c r="F75" s="303">
        <f>IF(T75="",0,COUNTIF($T$7:T75,T75))</f>
        <v>0</v>
      </c>
      <c r="G75" s="303" t="str">
        <f t="shared" si="11"/>
        <v>0</v>
      </c>
      <c r="H75" s="303">
        <f>IF(R75="",0,COUNTIF($R$7:R75,R75))</f>
        <v>0</v>
      </c>
      <c r="I75" s="303" t="str">
        <f t="shared" si="14"/>
        <v>0</v>
      </c>
      <c r="J75" s="306">
        <f t="shared" si="15"/>
        <v>44198</v>
      </c>
      <c r="K75" s="303" t="str">
        <f t="shared" si="16"/>
        <v>KK 023</v>
      </c>
      <c r="L75" s="61"/>
      <c r="M75" s="271" t="s">
        <v>399</v>
      </c>
      <c r="N75" s="6"/>
      <c r="O75" s="10"/>
      <c r="P75" s="6" t="s">
        <v>399</v>
      </c>
      <c r="Q75" s="77" t="str">
        <f t="shared" si="10"/>
        <v/>
      </c>
      <c r="R75" s="333"/>
      <c r="S75" s="23"/>
      <c r="T75" s="271"/>
      <c r="U75" s="12"/>
      <c r="V75" s="5"/>
      <c r="W75" s="61"/>
      <c r="X75" s="61"/>
    </row>
    <row r="76" spans="1:24" ht="18.75" customHeight="1" x14ac:dyDescent="0.25">
      <c r="A76" s="61"/>
      <c r="B76" s="303">
        <f>IF(P76="",0,COUNTIF($P$7:P76,P76))</f>
        <v>19</v>
      </c>
      <c r="C76" s="303" t="str">
        <f t="shared" si="12"/>
        <v>19130</v>
      </c>
      <c r="D76" s="303">
        <f>IF(S76="",0,COUNTIF($S$7:S76,S76))</f>
        <v>0</v>
      </c>
      <c r="E76" s="303" t="str">
        <f t="shared" si="13"/>
        <v>0</v>
      </c>
      <c r="F76" s="303">
        <f>IF(T76="",0,COUNTIF($T$7:T76,T76))</f>
        <v>0</v>
      </c>
      <c r="G76" s="303" t="str">
        <f t="shared" si="11"/>
        <v>0</v>
      </c>
      <c r="H76" s="303">
        <f>IF(R76="",0,COUNTIF($R$7:R76,R76))</f>
        <v>19</v>
      </c>
      <c r="I76" s="303" t="str">
        <f t="shared" si="14"/>
        <v>19Proyek BRJ 2901</v>
      </c>
      <c r="J76" s="306">
        <f t="shared" si="15"/>
        <v>44198</v>
      </c>
      <c r="K76" s="303" t="str">
        <f t="shared" si="16"/>
        <v>KK 024</v>
      </c>
      <c r="L76" s="61"/>
      <c r="M76" s="271">
        <v>44198</v>
      </c>
      <c r="N76" s="6" t="s">
        <v>428</v>
      </c>
      <c r="O76" s="10" t="s">
        <v>410</v>
      </c>
      <c r="P76" s="6">
        <v>130</v>
      </c>
      <c r="Q76" s="77" t="str">
        <f t="shared" si="10"/>
        <v>Barang masih dalam konstruksi</v>
      </c>
      <c r="R76" s="333" t="s">
        <v>388</v>
      </c>
      <c r="S76" s="23"/>
      <c r="T76" s="271"/>
      <c r="U76" s="5">
        <v>312000</v>
      </c>
      <c r="V76" s="5"/>
      <c r="W76" s="61"/>
      <c r="X76" s="61"/>
    </row>
    <row r="77" spans="1:24" ht="18.75" customHeight="1" x14ac:dyDescent="0.25">
      <c r="A77" s="61"/>
      <c r="B77" s="303">
        <f>IF(P77="",0,COUNTIF($P$7:P77,P77))</f>
        <v>20</v>
      </c>
      <c r="C77" s="303" t="str">
        <f t="shared" si="12"/>
        <v>20115</v>
      </c>
      <c r="D77" s="303">
        <f>IF(S77="",0,COUNTIF($S$7:S77,S77))</f>
        <v>0</v>
      </c>
      <c r="E77" s="303" t="str">
        <f t="shared" si="13"/>
        <v>0</v>
      </c>
      <c r="F77" s="303">
        <f>IF(T77="",0,COUNTIF($T$7:T77,T77))</f>
        <v>0</v>
      </c>
      <c r="G77" s="303" t="str">
        <f t="shared" si="11"/>
        <v>0</v>
      </c>
      <c r="H77" s="303">
        <f>IF(R77="",0,COUNTIF($R$7:R77,R77))</f>
        <v>0</v>
      </c>
      <c r="I77" s="303" t="str">
        <f t="shared" si="14"/>
        <v>0</v>
      </c>
      <c r="J77" s="306">
        <f t="shared" si="15"/>
        <v>44198</v>
      </c>
      <c r="K77" s="303" t="str">
        <f t="shared" si="16"/>
        <v>KK 024</v>
      </c>
      <c r="L77" s="61"/>
      <c r="M77" s="271" t="s">
        <v>399</v>
      </c>
      <c r="N77" s="6"/>
      <c r="O77" s="10" t="s">
        <v>410</v>
      </c>
      <c r="P77" s="6">
        <v>115</v>
      </c>
      <c r="Q77" s="77" t="str">
        <f t="shared" si="10"/>
        <v>Bank BCA</v>
      </c>
      <c r="R77" s="333"/>
      <c r="S77" s="23"/>
      <c r="T77" s="271"/>
      <c r="U77" s="5"/>
      <c r="V77" s="5">
        <v>312000</v>
      </c>
      <c r="W77" s="61"/>
      <c r="X77" s="61"/>
    </row>
    <row r="78" spans="1:24" ht="18.75" customHeight="1" x14ac:dyDescent="0.25">
      <c r="A78" s="61"/>
      <c r="B78" s="303">
        <f>IF(P78="",0,COUNTIF($P$7:P78,P78))</f>
        <v>0</v>
      </c>
      <c r="C78" s="303" t="str">
        <f t="shared" si="12"/>
        <v>0</v>
      </c>
      <c r="D78" s="303">
        <f>IF(S78="",0,COUNTIF($S$7:S78,S78))</f>
        <v>0</v>
      </c>
      <c r="E78" s="303" t="str">
        <f t="shared" si="13"/>
        <v>0</v>
      </c>
      <c r="F78" s="303">
        <f>IF(T78="",0,COUNTIF($T$7:T78,T78))</f>
        <v>0</v>
      </c>
      <c r="G78" s="303" t="str">
        <f t="shared" si="11"/>
        <v>0</v>
      </c>
      <c r="H78" s="303">
        <f>IF(R78="",0,COUNTIF($R$7:R78,R78))</f>
        <v>0</v>
      </c>
      <c r="I78" s="303" t="str">
        <f t="shared" si="14"/>
        <v>0</v>
      </c>
      <c r="J78" s="306">
        <f t="shared" si="15"/>
        <v>44198</v>
      </c>
      <c r="K78" s="303" t="str">
        <f t="shared" si="16"/>
        <v>KK 024</v>
      </c>
      <c r="L78" s="61"/>
      <c r="M78" s="271" t="s">
        <v>399</v>
      </c>
      <c r="N78" s="6"/>
      <c r="O78" s="10"/>
      <c r="P78" s="6" t="s">
        <v>399</v>
      </c>
      <c r="Q78" s="77" t="str">
        <f t="shared" si="10"/>
        <v/>
      </c>
      <c r="R78" s="333"/>
      <c r="S78" s="23"/>
      <c r="T78" s="271"/>
      <c r="U78" s="5"/>
      <c r="V78" s="5"/>
      <c r="W78" s="61"/>
      <c r="X78" s="61"/>
    </row>
    <row r="79" spans="1:24" ht="18.75" customHeight="1" x14ac:dyDescent="0.25">
      <c r="A79" s="61"/>
      <c r="B79" s="303">
        <f>IF(P79="",0,COUNTIF($P$7:P79,P79))</f>
        <v>20</v>
      </c>
      <c r="C79" s="303" t="str">
        <f t="shared" si="12"/>
        <v>20130</v>
      </c>
      <c r="D79" s="303">
        <f>IF(S79="",0,COUNTIF($S$7:S79,S79))</f>
        <v>0</v>
      </c>
      <c r="E79" s="303" t="str">
        <f t="shared" si="13"/>
        <v>0</v>
      </c>
      <c r="F79" s="303">
        <f>IF(T79="",0,COUNTIF($T$7:T79,T79))</f>
        <v>0</v>
      </c>
      <c r="G79" s="303" t="str">
        <f t="shared" si="11"/>
        <v>0</v>
      </c>
      <c r="H79" s="303">
        <f>IF(R79="",0,COUNTIF($R$7:R79,R79))</f>
        <v>20</v>
      </c>
      <c r="I79" s="303" t="str">
        <f t="shared" si="14"/>
        <v>20Proyek BRJ 2901</v>
      </c>
      <c r="J79" s="306">
        <f t="shared" si="15"/>
        <v>44198</v>
      </c>
      <c r="K79" s="303" t="str">
        <f t="shared" si="16"/>
        <v>KK 025</v>
      </c>
      <c r="L79" s="61"/>
      <c r="M79" s="271">
        <v>44198</v>
      </c>
      <c r="N79" s="6" t="s">
        <v>429</v>
      </c>
      <c r="O79" s="10" t="s">
        <v>410</v>
      </c>
      <c r="P79" s="6">
        <v>130</v>
      </c>
      <c r="Q79" s="77" t="str">
        <f t="shared" si="10"/>
        <v>Barang masih dalam konstruksi</v>
      </c>
      <c r="R79" s="333" t="s">
        <v>388</v>
      </c>
      <c r="S79" s="23"/>
      <c r="T79" s="271"/>
      <c r="U79" s="12">
        <v>2776000</v>
      </c>
      <c r="V79" s="5"/>
      <c r="W79" s="61"/>
      <c r="X79" s="61"/>
    </row>
    <row r="80" spans="1:24" ht="18.75" customHeight="1" x14ac:dyDescent="0.25">
      <c r="A80" s="61"/>
      <c r="B80" s="303">
        <f>IF(P80="",0,COUNTIF($P$7:P80,P80))</f>
        <v>21</v>
      </c>
      <c r="C80" s="303" t="str">
        <f t="shared" si="12"/>
        <v>21115</v>
      </c>
      <c r="D80" s="303">
        <f>IF(S80="",0,COUNTIF($S$7:S80,S80))</f>
        <v>0</v>
      </c>
      <c r="E80" s="303" t="str">
        <f t="shared" si="13"/>
        <v>0</v>
      </c>
      <c r="F80" s="303">
        <f>IF(T80="",0,COUNTIF($T$7:T80,T80))</f>
        <v>0</v>
      </c>
      <c r="G80" s="303" t="str">
        <f t="shared" si="11"/>
        <v>0</v>
      </c>
      <c r="H80" s="303">
        <f>IF(R80="",0,COUNTIF($R$7:R80,R80))</f>
        <v>0</v>
      </c>
      <c r="I80" s="303" t="str">
        <f t="shared" si="14"/>
        <v>0</v>
      </c>
      <c r="J80" s="306">
        <f t="shared" si="15"/>
        <v>44198</v>
      </c>
      <c r="K80" s="303" t="str">
        <f t="shared" si="16"/>
        <v>KK 025</v>
      </c>
      <c r="L80" s="61"/>
      <c r="M80" s="271" t="s">
        <v>399</v>
      </c>
      <c r="N80" s="6"/>
      <c r="O80" s="10" t="s">
        <v>410</v>
      </c>
      <c r="P80" s="6">
        <v>115</v>
      </c>
      <c r="Q80" s="77" t="str">
        <f t="shared" si="10"/>
        <v>Bank BCA</v>
      </c>
      <c r="R80" s="333"/>
      <c r="S80" s="23"/>
      <c r="T80" s="271"/>
      <c r="U80" s="5"/>
      <c r="V80" s="5">
        <v>2776000</v>
      </c>
      <c r="W80" s="61"/>
      <c r="X80" s="61"/>
    </row>
    <row r="81" spans="1:24" ht="18.75" customHeight="1" x14ac:dyDescent="0.25">
      <c r="A81" s="61"/>
      <c r="B81" s="303">
        <f>IF(P81="",0,COUNTIF($P$7:P81,P81))</f>
        <v>0</v>
      </c>
      <c r="C81" s="303" t="str">
        <f t="shared" si="12"/>
        <v>0</v>
      </c>
      <c r="D81" s="303">
        <f>IF(S81="",0,COUNTIF($S$7:S81,S81))</f>
        <v>0</v>
      </c>
      <c r="E81" s="303" t="str">
        <f t="shared" si="13"/>
        <v>0</v>
      </c>
      <c r="F81" s="303">
        <f>IF(T81="",0,COUNTIF($T$7:T81,T81))</f>
        <v>0</v>
      </c>
      <c r="G81" s="303" t="str">
        <f t="shared" si="11"/>
        <v>0</v>
      </c>
      <c r="H81" s="303">
        <f>IF(R81="",0,COUNTIF($R$7:R81,R81))</f>
        <v>0</v>
      </c>
      <c r="I81" s="303" t="str">
        <f t="shared" si="14"/>
        <v>0</v>
      </c>
      <c r="J81" s="306">
        <f t="shared" si="15"/>
        <v>44198</v>
      </c>
      <c r="K81" s="303" t="str">
        <f t="shared" si="16"/>
        <v>KK 025</v>
      </c>
      <c r="L81" s="61"/>
      <c r="M81" s="271" t="s">
        <v>399</v>
      </c>
      <c r="N81" s="6"/>
      <c r="O81" s="10"/>
      <c r="P81" s="6" t="s">
        <v>399</v>
      </c>
      <c r="Q81" s="77" t="str">
        <f t="shared" si="10"/>
        <v/>
      </c>
      <c r="R81" s="333"/>
      <c r="S81" s="23"/>
      <c r="T81" s="271"/>
      <c r="U81" s="5"/>
      <c r="V81" s="5"/>
      <c r="W81" s="61"/>
      <c r="X81" s="61"/>
    </row>
    <row r="82" spans="1:24" ht="18.75" customHeight="1" x14ac:dyDescent="0.25">
      <c r="A82" s="61"/>
      <c r="B82" s="303">
        <f>IF(P82="",0,COUNTIF($P$7:P82,P82))</f>
        <v>21</v>
      </c>
      <c r="C82" s="303" t="str">
        <f t="shared" si="12"/>
        <v>21130</v>
      </c>
      <c r="D82" s="303">
        <f>IF(S82="",0,COUNTIF($S$7:S82,S82))</f>
        <v>0</v>
      </c>
      <c r="E82" s="303" t="str">
        <f t="shared" si="13"/>
        <v>0</v>
      </c>
      <c r="F82" s="303">
        <f>IF(T82="",0,COUNTIF($T$7:T82,T82))</f>
        <v>0</v>
      </c>
      <c r="G82" s="303" t="str">
        <f t="shared" si="11"/>
        <v>0</v>
      </c>
      <c r="H82" s="303">
        <f>IF(R82="",0,COUNTIF($R$7:R82,R82))</f>
        <v>21</v>
      </c>
      <c r="I82" s="303" t="str">
        <f t="shared" si="14"/>
        <v>21Proyek BRJ 2901</v>
      </c>
      <c r="J82" s="306">
        <f t="shared" si="15"/>
        <v>44198</v>
      </c>
      <c r="K82" s="303" t="str">
        <f t="shared" si="16"/>
        <v>KK 026</v>
      </c>
      <c r="L82" s="61"/>
      <c r="M82" s="271">
        <v>44198</v>
      </c>
      <c r="N82" s="6" t="s">
        <v>430</v>
      </c>
      <c r="O82" s="10" t="s">
        <v>410</v>
      </c>
      <c r="P82" s="6">
        <v>130</v>
      </c>
      <c r="Q82" s="77" t="str">
        <f t="shared" si="10"/>
        <v>Barang masih dalam konstruksi</v>
      </c>
      <c r="R82" s="333" t="s">
        <v>388</v>
      </c>
      <c r="S82" s="23"/>
      <c r="T82" s="271"/>
      <c r="U82" s="5">
        <v>3490000</v>
      </c>
      <c r="V82" s="5"/>
      <c r="W82" s="61"/>
      <c r="X82" s="61"/>
    </row>
    <row r="83" spans="1:24" ht="18.75" customHeight="1" x14ac:dyDescent="0.25">
      <c r="A83" s="61"/>
      <c r="B83" s="303">
        <f>IF(P83="",0,COUNTIF($P$7:P83,P83))</f>
        <v>22</v>
      </c>
      <c r="C83" s="303" t="str">
        <f t="shared" si="12"/>
        <v>22115</v>
      </c>
      <c r="D83" s="303">
        <f>IF(S83="",0,COUNTIF($S$7:S83,S83))</f>
        <v>0</v>
      </c>
      <c r="E83" s="303" t="str">
        <f t="shared" si="13"/>
        <v>0</v>
      </c>
      <c r="F83" s="303">
        <f>IF(T83="",0,COUNTIF($T$7:T83,T83))</f>
        <v>0</v>
      </c>
      <c r="G83" s="303" t="str">
        <f t="shared" si="11"/>
        <v>0</v>
      </c>
      <c r="H83" s="303">
        <f>IF(R83="",0,COUNTIF($R$7:R83,R83))</f>
        <v>0</v>
      </c>
      <c r="I83" s="303" t="str">
        <f t="shared" si="14"/>
        <v>0</v>
      </c>
      <c r="J83" s="306">
        <f t="shared" si="15"/>
        <v>44198</v>
      </c>
      <c r="K83" s="303" t="str">
        <f t="shared" si="16"/>
        <v>KK 026</v>
      </c>
      <c r="L83" s="61"/>
      <c r="M83" s="271" t="s">
        <v>399</v>
      </c>
      <c r="N83" s="6"/>
      <c r="O83" s="10" t="s">
        <v>410</v>
      </c>
      <c r="P83" s="6">
        <v>115</v>
      </c>
      <c r="Q83" s="77" t="str">
        <f t="shared" si="10"/>
        <v>Bank BCA</v>
      </c>
      <c r="R83" s="333"/>
      <c r="S83" s="23"/>
      <c r="T83" s="271"/>
      <c r="U83" s="5"/>
      <c r="V83" s="5">
        <v>3490000</v>
      </c>
      <c r="W83" s="61"/>
      <c r="X83" s="61"/>
    </row>
    <row r="84" spans="1:24" ht="18.75" customHeight="1" x14ac:dyDescent="0.25">
      <c r="A84" s="61"/>
      <c r="B84" s="303">
        <f>IF(P84="",0,COUNTIF($P$7:P84,P84))</f>
        <v>0</v>
      </c>
      <c r="C84" s="303" t="str">
        <f t="shared" si="12"/>
        <v>0</v>
      </c>
      <c r="D84" s="303">
        <f>IF(S84="",0,COUNTIF($S$7:S84,S84))</f>
        <v>0</v>
      </c>
      <c r="E84" s="303" t="str">
        <f t="shared" si="13"/>
        <v>0</v>
      </c>
      <c r="F84" s="303">
        <f>IF(T84="",0,COUNTIF($T$7:T84,T84))</f>
        <v>0</v>
      </c>
      <c r="G84" s="303" t="str">
        <f t="shared" si="11"/>
        <v>0</v>
      </c>
      <c r="H84" s="303">
        <f>IF(R84="",0,COUNTIF($R$7:R84,R84))</f>
        <v>0</v>
      </c>
      <c r="I84" s="303" t="str">
        <f t="shared" si="14"/>
        <v>0</v>
      </c>
      <c r="J84" s="306">
        <f t="shared" si="15"/>
        <v>44198</v>
      </c>
      <c r="K84" s="303" t="str">
        <f t="shared" si="16"/>
        <v>KK 026</v>
      </c>
      <c r="L84" s="61"/>
      <c r="M84" s="271" t="s">
        <v>399</v>
      </c>
      <c r="N84" s="6"/>
      <c r="O84" s="10"/>
      <c r="P84" s="6" t="s">
        <v>399</v>
      </c>
      <c r="Q84" s="77" t="str">
        <f t="shared" si="10"/>
        <v/>
      </c>
      <c r="R84" s="333"/>
      <c r="S84" s="23"/>
      <c r="T84" s="271"/>
      <c r="U84" s="5"/>
      <c r="V84" s="5"/>
      <c r="W84" s="61"/>
      <c r="X84" s="61"/>
    </row>
    <row r="85" spans="1:24" ht="18.75" customHeight="1" x14ac:dyDescent="0.25">
      <c r="A85" s="61"/>
      <c r="B85" s="303">
        <f>IF(P85="",0,COUNTIF($P$7:P85,P85))</f>
        <v>22</v>
      </c>
      <c r="C85" s="303" t="str">
        <f t="shared" si="12"/>
        <v>22130</v>
      </c>
      <c r="D85" s="303">
        <f>IF(S85="",0,COUNTIF($S$7:S85,S85))</f>
        <v>0</v>
      </c>
      <c r="E85" s="303" t="str">
        <f t="shared" si="13"/>
        <v>0</v>
      </c>
      <c r="F85" s="303">
        <f>IF(T85="",0,COUNTIF($T$7:T85,T85))</f>
        <v>0</v>
      </c>
      <c r="G85" s="303" t="str">
        <f t="shared" si="11"/>
        <v>0</v>
      </c>
      <c r="H85" s="303">
        <f>IF(R85="",0,COUNTIF($R$7:R85,R85))</f>
        <v>22</v>
      </c>
      <c r="I85" s="303" t="str">
        <f t="shared" si="14"/>
        <v>22Proyek BRJ 2901</v>
      </c>
      <c r="J85" s="306">
        <f t="shared" si="15"/>
        <v>44198</v>
      </c>
      <c r="K85" s="303" t="str">
        <f t="shared" si="16"/>
        <v>KK 027</v>
      </c>
      <c r="L85" s="61"/>
      <c r="M85" s="271">
        <v>44198</v>
      </c>
      <c r="N85" s="6" t="s">
        <v>431</v>
      </c>
      <c r="O85" s="10" t="s">
        <v>410</v>
      </c>
      <c r="P85" s="6">
        <v>130</v>
      </c>
      <c r="Q85" s="77" t="str">
        <f t="shared" si="10"/>
        <v>Barang masih dalam konstruksi</v>
      </c>
      <c r="R85" s="333" t="s">
        <v>388</v>
      </c>
      <c r="S85" s="23"/>
      <c r="T85" s="271"/>
      <c r="U85" s="5">
        <v>3620450</v>
      </c>
      <c r="V85" s="5"/>
      <c r="W85" s="61"/>
      <c r="X85" s="61"/>
    </row>
    <row r="86" spans="1:24" ht="18.75" customHeight="1" x14ac:dyDescent="0.25">
      <c r="A86" s="61"/>
      <c r="B86" s="303">
        <f>IF(P86="",0,COUNTIF($P$7:P86,P86))</f>
        <v>23</v>
      </c>
      <c r="C86" s="303" t="str">
        <f t="shared" si="12"/>
        <v>23115</v>
      </c>
      <c r="D86" s="303">
        <f>IF(S86="",0,COUNTIF($S$7:S86,S86))</f>
        <v>0</v>
      </c>
      <c r="E86" s="303" t="str">
        <f t="shared" si="13"/>
        <v>0</v>
      </c>
      <c r="F86" s="303">
        <f>IF(T86="",0,COUNTIF($T$7:T86,T86))</f>
        <v>0</v>
      </c>
      <c r="G86" s="303" t="str">
        <f t="shared" si="11"/>
        <v>0</v>
      </c>
      <c r="H86" s="303">
        <f>IF(R86="",0,COUNTIF($R$7:R86,R86))</f>
        <v>0</v>
      </c>
      <c r="I86" s="303" t="str">
        <f t="shared" si="14"/>
        <v>0</v>
      </c>
      <c r="J86" s="306">
        <f t="shared" si="15"/>
        <v>44198</v>
      </c>
      <c r="K86" s="303" t="str">
        <f t="shared" si="16"/>
        <v>KK 027</v>
      </c>
      <c r="L86" s="61"/>
      <c r="M86" s="271" t="s">
        <v>399</v>
      </c>
      <c r="N86" s="6"/>
      <c r="O86" s="10" t="s">
        <v>410</v>
      </c>
      <c r="P86" s="6">
        <v>115</v>
      </c>
      <c r="Q86" s="77" t="str">
        <f t="shared" si="10"/>
        <v>Bank BCA</v>
      </c>
      <c r="R86" s="333"/>
      <c r="S86" s="23"/>
      <c r="T86" s="271"/>
      <c r="U86" s="5"/>
      <c r="V86" s="5">
        <v>3620450</v>
      </c>
      <c r="W86" s="61"/>
      <c r="X86" s="61"/>
    </row>
    <row r="87" spans="1:24" ht="18.75" customHeight="1" x14ac:dyDescent="0.25">
      <c r="A87" s="61"/>
      <c r="B87" s="303">
        <f>IF(P87="",0,COUNTIF($P$7:P87,P87))</f>
        <v>0</v>
      </c>
      <c r="C87" s="303" t="str">
        <f t="shared" si="12"/>
        <v>0</v>
      </c>
      <c r="D87" s="303">
        <f>IF(S87="",0,COUNTIF($S$7:S87,S87))</f>
        <v>0</v>
      </c>
      <c r="E87" s="303" t="str">
        <f t="shared" si="13"/>
        <v>0</v>
      </c>
      <c r="F87" s="303">
        <f>IF(T87="",0,COUNTIF($T$7:T87,T87))</f>
        <v>0</v>
      </c>
      <c r="G87" s="303" t="str">
        <f t="shared" si="11"/>
        <v>0</v>
      </c>
      <c r="H87" s="303">
        <f>IF(R87="",0,COUNTIF($R$7:R87,R87))</f>
        <v>0</v>
      </c>
      <c r="I87" s="303" t="str">
        <f t="shared" si="14"/>
        <v>0</v>
      </c>
      <c r="J87" s="306">
        <f t="shared" si="15"/>
        <v>44198</v>
      </c>
      <c r="K87" s="303" t="str">
        <f t="shared" si="16"/>
        <v>KK 027</v>
      </c>
      <c r="L87" s="61"/>
      <c r="M87" s="271" t="s">
        <v>399</v>
      </c>
      <c r="N87" s="6"/>
      <c r="O87" s="10"/>
      <c r="P87" s="6" t="s">
        <v>399</v>
      </c>
      <c r="Q87" s="77" t="str">
        <f t="shared" si="10"/>
        <v/>
      </c>
      <c r="R87" s="333"/>
      <c r="S87" s="23"/>
      <c r="T87" s="271"/>
      <c r="U87" s="5"/>
      <c r="V87" s="5"/>
      <c r="W87" s="61"/>
      <c r="X87" s="61"/>
    </row>
    <row r="88" spans="1:24" ht="18.75" customHeight="1" x14ac:dyDescent="0.25">
      <c r="A88" s="61"/>
      <c r="B88" s="303">
        <f>IF(P88="",0,COUNTIF($P$7:P88,P88))</f>
        <v>23</v>
      </c>
      <c r="C88" s="303" t="str">
        <f t="shared" si="12"/>
        <v>23130</v>
      </c>
      <c r="D88" s="303">
        <f>IF(S88="",0,COUNTIF($S$7:S88,S88))</f>
        <v>0</v>
      </c>
      <c r="E88" s="303" t="str">
        <f t="shared" si="13"/>
        <v>0</v>
      </c>
      <c r="F88" s="303">
        <f>IF(T88="",0,COUNTIF($T$7:T88,T88))</f>
        <v>0</v>
      </c>
      <c r="G88" s="303" t="str">
        <f t="shared" si="11"/>
        <v>0</v>
      </c>
      <c r="H88" s="303">
        <f>IF(R88="",0,COUNTIF($R$7:R88,R88))</f>
        <v>23</v>
      </c>
      <c r="I88" s="303" t="str">
        <f t="shared" si="14"/>
        <v>23Proyek BRJ 2901</v>
      </c>
      <c r="J88" s="306">
        <f t="shared" si="15"/>
        <v>44198</v>
      </c>
      <c r="K88" s="303" t="str">
        <f t="shared" si="16"/>
        <v>KK 028</v>
      </c>
      <c r="L88" s="61"/>
      <c r="M88" s="271">
        <v>44198</v>
      </c>
      <c r="N88" s="6" t="s">
        <v>432</v>
      </c>
      <c r="O88" s="10" t="s">
        <v>410</v>
      </c>
      <c r="P88" s="6">
        <v>130</v>
      </c>
      <c r="Q88" s="77" t="str">
        <f t="shared" si="10"/>
        <v>Barang masih dalam konstruksi</v>
      </c>
      <c r="R88" s="333" t="s">
        <v>388</v>
      </c>
      <c r="S88" s="23"/>
      <c r="T88" s="271"/>
      <c r="U88" s="5">
        <v>3000200</v>
      </c>
      <c r="V88" s="5"/>
      <c r="W88" s="61"/>
      <c r="X88" s="61"/>
    </row>
    <row r="89" spans="1:24" ht="18.75" customHeight="1" x14ac:dyDescent="0.25">
      <c r="A89" s="61"/>
      <c r="B89" s="303">
        <f>IF(P89="",0,COUNTIF($P$7:P89,P89))</f>
        <v>24</v>
      </c>
      <c r="C89" s="303" t="str">
        <f t="shared" si="12"/>
        <v>24115</v>
      </c>
      <c r="D89" s="303">
        <f>IF(S89="",0,COUNTIF($S$7:S89,S89))</f>
        <v>0</v>
      </c>
      <c r="E89" s="303" t="str">
        <f t="shared" si="13"/>
        <v>0</v>
      </c>
      <c r="F89" s="303">
        <f>IF(T89="",0,COUNTIF($T$7:T89,T89))</f>
        <v>0</v>
      </c>
      <c r="G89" s="303" t="str">
        <f t="shared" si="11"/>
        <v>0</v>
      </c>
      <c r="H89" s="303">
        <f>IF(R89="",0,COUNTIF($R$7:R89,R89))</f>
        <v>0</v>
      </c>
      <c r="I89" s="303" t="str">
        <f t="shared" si="14"/>
        <v>0</v>
      </c>
      <c r="J89" s="306">
        <f t="shared" si="15"/>
        <v>44198</v>
      </c>
      <c r="K89" s="303" t="str">
        <f t="shared" si="16"/>
        <v>KK 028</v>
      </c>
      <c r="L89" s="61"/>
      <c r="M89" s="271" t="s">
        <v>399</v>
      </c>
      <c r="N89" s="6"/>
      <c r="O89" s="10" t="s">
        <v>410</v>
      </c>
      <c r="P89" s="6">
        <v>115</v>
      </c>
      <c r="Q89" s="77" t="str">
        <f t="shared" si="10"/>
        <v>Bank BCA</v>
      </c>
      <c r="R89" s="333"/>
      <c r="S89" s="23"/>
      <c r="T89" s="271"/>
      <c r="U89" s="5"/>
      <c r="V89" s="5">
        <v>3000200</v>
      </c>
      <c r="W89" s="61"/>
      <c r="X89" s="61"/>
    </row>
    <row r="90" spans="1:24" ht="18.75" customHeight="1" x14ac:dyDescent="0.25">
      <c r="A90" s="61"/>
      <c r="B90" s="303">
        <f>IF(P90="",0,COUNTIF($P$7:P90,P90))</f>
        <v>0</v>
      </c>
      <c r="C90" s="303" t="str">
        <f t="shared" si="12"/>
        <v>0</v>
      </c>
      <c r="D90" s="303">
        <f>IF(S90="",0,COUNTIF($S$7:S90,S90))</f>
        <v>0</v>
      </c>
      <c r="E90" s="303" t="str">
        <f t="shared" si="13"/>
        <v>0</v>
      </c>
      <c r="F90" s="303">
        <f>IF(T90="",0,COUNTIF($T$7:T90,T90))</f>
        <v>0</v>
      </c>
      <c r="G90" s="303" t="str">
        <f t="shared" si="11"/>
        <v>0</v>
      </c>
      <c r="H90" s="303">
        <f>IF(R90="",0,COUNTIF($R$7:R90,R90))</f>
        <v>0</v>
      </c>
      <c r="I90" s="303" t="str">
        <f t="shared" si="14"/>
        <v>0</v>
      </c>
      <c r="J90" s="306">
        <f t="shared" si="15"/>
        <v>44198</v>
      </c>
      <c r="K90" s="303" t="str">
        <f t="shared" si="16"/>
        <v>KK 028</v>
      </c>
      <c r="L90" s="61"/>
      <c r="M90" s="271" t="s">
        <v>399</v>
      </c>
      <c r="N90" s="6"/>
      <c r="O90" s="10"/>
      <c r="P90" s="6" t="s">
        <v>399</v>
      </c>
      <c r="Q90" s="77" t="str">
        <f t="shared" si="10"/>
        <v/>
      </c>
      <c r="R90" s="333"/>
      <c r="S90" s="23"/>
      <c r="T90" s="271"/>
      <c r="U90" s="5"/>
      <c r="V90" s="5"/>
      <c r="W90" s="61"/>
      <c r="X90" s="61"/>
    </row>
    <row r="91" spans="1:24" ht="18.75" customHeight="1" x14ac:dyDescent="0.25">
      <c r="A91" s="61"/>
      <c r="B91" s="303">
        <f>IF(P91="",0,COUNTIF($P$7:P91,P91))</f>
        <v>24</v>
      </c>
      <c r="C91" s="303" t="str">
        <f t="shared" si="12"/>
        <v>24130</v>
      </c>
      <c r="D91" s="303">
        <f>IF(S91="",0,COUNTIF($S$7:S91,S91))</f>
        <v>0</v>
      </c>
      <c r="E91" s="303" t="str">
        <f t="shared" si="13"/>
        <v>0</v>
      </c>
      <c r="F91" s="303">
        <f>IF(T91="",0,COUNTIF($T$7:T91,T91))</f>
        <v>0</v>
      </c>
      <c r="G91" s="303" t="str">
        <f t="shared" si="11"/>
        <v>0</v>
      </c>
      <c r="H91" s="303">
        <f>IF(R91="",0,COUNTIF($R$7:R91,R91))</f>
        <v>24</v>
      </c>
      <c r="I91" s="303" t="str">
        <f t="shared" si="14"/>
        <v>24Proyek BRJ 2901</v>
      </c>
      <c r="J91" s="306">
        <f t="shared" si="15"/>
        <v>44198</v>
      </c>
      <c r="K91" s="303" t="str">
        <f t="shared" si="16"/>
        <v>KK 029</v>
      </c>
      <c r="L91" s="61"/>
      <c r="M91" s="271">
        <v>44198</v>
      </c>
      <c r="N91" s="6" t="s">
        <v>433</v>
      </c>
      <c r="O91" s="10" t="s">
        <v>410</v>
      </c>
      <c r="P91" s="6">
        <v>130</v>
      </c>
      <c r="Q91" s="77" t="str">
        <f t="shared" si="10"/>
        <v>Barang masih dalam konstruksi</v>
      </c>
      <c r="R91" s="333" t="s">
        <v>388</v>
      </c>
      <c r="S91" s="23"/>
      <c r="T91" s="271"/>
      <c r="U91" s="5">
        <v>10000000</v>
      </c>
      <c r="V91" s="5"/>
      <c r="W91" s="61"/>
      <c r="X91" s="61"/>
    </row>
    <row r="92" spans="1:24" ht="18.75" customHeight="1" x14ac:dyDescent="0.25">
      <c r="A92" s="61"/>
      <c r="B92" s="303">
        <f>IF(P92="",0,COUNTIF($P$7:P92,P92))</f>
        <v>25</v>
      </c>
      <c r="C92" s="303" t="str">
        <f t="shared" si="12"/>
        <v>25115</v>
      </c>
      <c r="D92" s="303">
        <f>IF(S92="",0,COUNTIF($S$7:S92,S92))</f>
        <v>0</v>
      </c>
      <c r="E92" s="303" t="str">
        <f t="shared" si="13"/>
        <v>0</v>
      </c>
      <c r="F92" s="303">
        <f>IF(T92="",0,COUNTIF($T$7:T92,T92))</f>
        <v>0</v>
      </c>
      <c r="G92" s="303" t="str">
        <f t="shared" si="11"/>
        <v>0</v>
      </c>
      <c r="H92" s="303">
        <f>IF(R92="",0,COUNTIF($R$7:R92,R92))</f>
        <v>0</v>
      </c>
      <c r="I92" s="303" t="str">
        <f t="shared" si="14"/>
        <v>0</v>
      </c>
      <c r="J92" s="306">
        <f t="shared" si="15"/>
        <v>44198</v>
      </c>
      <c r="K92" s="303" t="str">
        <f t="shared" si="16"/>
        <v>KK 029</v>
      </c>
      <c r="L92" s="61"/>
      <c r="M92" s="271" t="s">
        <v>399</v>
      </c>
      <c r="N92" s="6"/>
      <c r="O92" s="10" t="s">
        <v>410</v>
      </c>
      <c r="P92" s="6">
        <v>115</v>
      </c>
      <c r="Q92" s="77" t="str">
        <f t="shared" si="10"/>
        <v>Bank BCA</v>
      </c>
      <c r="R92" s="333"/>
      <c r="S92" s="23"/>
      <c r="T92" s="271"/>
      <c r="U92" s="5"/>
      <c r="V92" s="5">
        <v>10000000</v>
      </c>
      <c r="W92" s="61"/>
      <c r="X92" s="61"/>
    </row>
    <row r="93" spans="1:24" ht="18.75" customHeight="1" x14ac:dyDescent="0.25">
      <c r="A93" s="61"/>
      <c r="B93" s="303">
        <f>IF(P93="",0,COUNTIF($P$7:P93,P93))</f>
        <v>0</v>
      </c>
      <c r="C93" s="303" t="str">
        <f t="shared" si="12"/>
        <v>0</v>
      </c>
      <c r="D93" s="303">
        <f>IF(S93="",0,COUNTIF($S$7:S93,S93))</f>
        <v>0</v>
      </c>
      <c r="E93" s="303" t="str">
        <f t="shared" si="13"/>
        <v>0</v>
      </c>
      <c r="F93" s="303">
        <f>IF(T93="",0,COUNTIF($T$7:T93,T93))</f>
        <v>0</v>
      </c>
      <c r="G93" s="303" t="str">
        <f t="shared" si="11"/>
        <v>0</v>
      </c>
      <c r="H93" s="303">
        <f>IF(R93="",0,COUNTIF($R$7:R93,R93))</f>
        <v>0</v>
      </c>
      <c r="I93" s="303" t="str">
        <f t="shared" si="14"/>
        <v>0</v>
      </c>
      <c r="J93" s="306">
        <f t="shared" si="15"/>
        <v>44198</v>
      </c>
      <c r="K93" s="303" t="str">
        <f t="shared" si="16"/>
        <v>KK 029</v>
      </c>
      <c r="L93" s="61"/>
      <c r="M93" s="271" t="s">
        <v>399</v>
      </c>
      <c r="N93" s="6"/>
      <c r="O93" s="10"/>
      <c r="P93" s="6" t="s">
        <v>399</v>
      </c>
      <c r="Q93" s="77" t="str">
        <f t="shared" si="10"/>
        <v/>
      </c>
      <c r="R93" s="333"/>
      <c r="S93" s="23"/>
      <c r="T93" s="271"/>
      <c r="U93" s="5"/>
      <c r="V93" s="5"/>
      <c r="W93" s="61"/>
      <c r="X93" s="61"/>
    </row>
    <row r="94" spans="1:24" ht="18.75" customHeight="1" x14ac:dyDescent="0.25">
      <c r="A94" s="61"/>
      <c r="B94" s="303">
        <f>IF(P94="",0,COUNTIF($P$7:P94,P94))</f>
        <v>25</v>
      </c>
      <c r="C94" s="303" t="str">
        <f t="shared" si="12"/>
        <v>25130</v>
      </c>
      <c r="D94" s="303">
        <f>IF(S94="",0,COUNTIF($S$7:S94,S94))</f>
        <v>0</v>
      </c>
      <c r="E94" s="303" t="str">
        <f t="shared" si="13"/>
        <v>0</v>
      </c>
      <c r="F94" s="303">
        <f>IF(T94="",0,COUNTIF($T$7:T94,T94))</f>
        <v>0</v>
      </c>
      <c r="G94" s="303" t="str">
        <f t="shared" si="11"/>
        <v>0</v>
      </c>
      <c r="H94" s="303">
        <f>IF(R94="",0,COUNTIF($R$7:R94,R94))</f>
        <v>25</v>
      </c>
      <c r="I94" s="303" t="str">
        <f t="shared" si="14"/>
        <v>25Proyek BRJ 2901</v>
      </c>
      <c r="J94" s="306">
        <f t="shared" si="15"/>
        <v>44198</v>
      </c>
      <c r="K94" s="303" t="str">
        <f t="shared" si="16"/>
        <v>KK 030</v>
      </c>
      <c r="L94" s="61"/>
      <c r="M94" s="271">
        <v>44198</v>
      </c>
      <c r="N94" s="6" t="s">
        <v>434</v>
      </c>
      <c r="O94" s="10" t="s">
        <v>410</v>
      </c>
      <c r="P94" s="6">
        <v>130</v>
      </c>
      <c r="Q94" s="77" t="str">
        <f t="shared" si="10"/>
        <v>Barang masih dalam konstruksi</v>
      </c>
      <c r="R94" s="333" t="s">
        <v>388</v>
      </c>
      <c r="S94" s="23"/>
      <c r="T94" s="271"/>
      <c r="U94" s="5">
        <v>8000000</v>
      </c>
      <c r="V94" s="5"/>
      <c r="W94" s="61"/>
      <c r="X94" s="61"/>
    </row>
    <row r="95" spans="1:24" ht="18.75" customHeight="1" x14ac:dyDescent="0.25">
      <c r="A95" s="61"/>
      <c r="B95" s="303">
        <f>IF(P95="",0,COUNTIF($P$7:P95,P95))</f>
        <v>26</v>
      </c>
      <c r="C95" s="303" t="str">
        <f t="shared" si="12"/>
        <v>26115</v>
      </c>
      <c r="D95" s="303">
        <f>IF(S95="",0,COUNTIF($S$7:S95,S95))</f>
        <v>0</v>
      </c>
      <c r="E95" s="303" t="str">
        <f t="shared" si="13"/>
        <v>0</v>
      </c>
      <c r="F95" s="303">
        <f>IF(T95="",0,COUNTIF($T$7:T95,T95))</f>
        <v>0</v>
      </c>
      <c r="G95" s="303" t="str">
        <f t="shared" si="11"/>
        <v>0</v>
      </c>
      <c r="H95" s="303">
        <f>IF(R95="",0,COUNTIF($R$7:R95,R95))</f>
        <v>0</v>
      </c>
      <c r="I95" s="303" t="str">
        <f t="shared" si="14"/>
        <v>0</v>
      </c>
      <c r="J95" s="306">
        <f t="shared" si="15"/>
        <v>44198</v>
      </c>
      <c r="K95" s="303" t="str">
        <f t="shared" si="16"/>
        <v>KK 030</v>
      </c>
      <c r="L95" s="61"/>
      <c r="M95" s="271" t="s">
        <v>399</v>
      </c>
      <c r="N95" s="6"/>
      <c r="O95" s="10" t="s">
        <v>410</v>
      </c>
      <c r="P95" s="6">
        <v>115</v>
      </c>
      <c r="Q95" s="77" t="str">
        <f t="shared" si="10"/>
        <v>Bank BCA</v>
      </c>
      <c r="R95" s="333"/>
      <c r="S95" s="23"/>
      <c r="T95" s="271"/>
      <c r="U95" s="5"/>
      <c r="V95" s="5">
        <v>8000000</v>
      </c>
      <c r="W95" s="61"/>
      <c r="X95" s="61"/>
    </row>
    <row r="96" spans="1:24" ht="18.75" customHeight="1" x14ac:dyDescent="0.25">
      <c r="A96" s="61"/>
      <c r="B96" s="303">
        <f>IF(P96="",0,COUNTIF($P$7:P96,P96))</f>
        <v>0</v>
      </c>
      <c r="C96" s="303" t="str">
        <f t="shared" si="12"/>
        <v>0</v>
      </c>
      <c r="D96" s="303">
        <f>IF(S96="",0,COUNTIF($S$7:S96,S96))</f>
        <v>0</v>
      </c>
      <c r="E96" s="303" t="str">
        <f t="shared" si="13"/>
        <v>0</v>
      </c>
      <c r="F96" s="303">
        <f>IF(T96="",0,COUNTIF($T$7:T96,T96))</f>
        <v>0</v>
      </c>
      <c r="G96" s="303" t="str">
        <f t="shared" si="11"/>
        <v>0</v>
      </c>
      <c r="H96" s="303">
        <f>IF(R96="",0,COUNTIF($R$7:R96,R96))</f>
        <v>0</v>
      </c>
      <c r="I96" s="303" t="str">
        <f t="shared" si="14"/>
        <v>0</v>
      </c>
      <c r="J96" s="306">
        <f t="shared" si="15"/>
        <v>44198</v>
      </c>
      <c r="K96" s="303" t="str">
        <f t="shared" si="16"/>
        <v>KK 030</v>
      </c>
      <c r="L96" s="61"/>
      <c r="M96" s="271" t="s">
        <v>399</v>
      </c>
      <c r="N96" s="6"/>
      <c r="O96" s="10"/>
      <c r="P96" s="6" t="s">
        <v>399</v>
      </c>
      <c r="Q96" s="77" t="str">
        <f t="shared" si="10"/>
        <v/>
      </c>
      <c r="R96" s="333"/>
      <c r="S96" s="23"/>
      <c r="T96" s="271"/>
      <c r="U96" s="5"/>
      <c r="V96" s="5"/>
      <c r="W96" s="61"/>
      <c r="X96" s="61"/>
    </row>
    <row r="97" spans="1:24" ht="18.75" customHeight="1" x14ac:dyDescent="0.25">
      <c r="A97" s="61"/>
      <c r="B97" s="303">
        <f>IF(P97="",0,COUNTIF($P$7:P97,P97))</f>
        <v>26</v>
      </c>
      <c r="C97" s="303" t="str">
        <f t="shared" si="12"/>
        <v>26130</v>
      </c>
      <c r="D97" s="303">
        <f>IF(S97="",0,COUNTIF($S$7:S97,S97))</f>
        <v>0</v>
      </c>
      <c r="E97" s="303" t="str">
        <f t="shared" si="13"/>
        <v>0</v>
      </c>
      <c r="F97" s="303">
        <f>IF(T97="",0,COUNTIF($T$7:T97,T97))</f>
        <v>0</v>
      </c>
      <c r="G97" s="303" t="str">
        <f t="shared" si="11"/>
        <v>0</v>
      </c>
      <c r="H97" s="303">
        <f>IF(R97="",0,COUNTIF($R$7:R97,R97))</f>
        <v>26</v>
      </c>
      <c r="I97" s="303" t="str">
        <f t="shared" si="14"/>
        <v>26Proyek BRJ 2901</v>
      </c>
      <c r="J97" s="306">
        <f t="shared" si="15"/>
        <v>44198</v>
      </c>
      <c r="K97" s="303" t="str">
        <f t="shared" si="16"/>
        <v>KK 031</v>
      </c>
      <c r="L97" s="61"/>
      <c r="M97" s="271">
        <v>44198</v>
      </c>
      <c r="N97" s="6" t="s">
        <v>435</v>
      </c>
      <c r="O97" s="10" t="s">
        <v>436</v>
      </c>
      <c r="P97" s="6">
        <v>130</v>
      </c>
      <c r="Q97" s="77" t="str">
        <f t="shared" si="10"/>
        <v>Barang masih dalam konstruksi</v>
      </c>
      <c r="R97" s="333" t="s">
        <v>388</v>
      </c>
      <c r="S97" s="23"/>
      <c r="T97" s="271"/>
      <c r="U97" s="5">
        <v>6000000</v>
      </c>
      <c r="V97" s="5"/>
      <c r="W97" s="61"/>
      <c r="X97" s="61"/>
    </row>
    <row r="98" spans="1:24" ht="18.75" customHeight="1" x14ac:dyDescent="0.25">
      <c r="A98" s="61"/>
      <c r="B98" s="303">
        <f>IF(P98="",0,COUNTIF($P$7:P98,P98))</f>
        <v>27</v>
      </c>
      <c r="C98" s="303" t="str">
        <f t="shared" si="12"/>
        <v>27115</v>
      </c>
      <c r="D98" s="303">
        <f>IF(S98="",0,COUNTIF($S$7:S98,S98))</f>
        <v>0</v>
      </c>
      <c r="E98" s="303" t="str">
        <f t="shared" si="13"/>
        <v>0</v>
      </c>
      <c r="F98" s="303">
        <f>IF(T98="",0,COUNTIF($T$7:T98,T98))</f>
        <v>0</v>
      </c>
      <c r="G98" s="303" t="str">
        <f t="shared" si="11"/>
        <v>0</v>
      </c>
      <c r="H98" s="303">
        <f>IF(R98="",0,COUNTIF($R$7:R98,R98))</f>
        <v>0</v>
      </c>
      <c r="I98" s="303" t="str">
        <f t="shared" si="14"/>
        <v>0</v>
      </c>
      <c r="J98" s="306">
        <f t="shared" si="15"/>
        <v>44198</v>
      </c>
      <c r="K98" s="303" t="str">
        <f t="shared" si="16"/>
        <v>KK 031</v>
      </c>
      <c r="L98" s="61"/>
      <c r="M98" s="271" t="s">
        <v>399</v>
      </c>
      <c r="N98" s="6"/>
      <c r="O98" s="10" t="s">
        <v>436</v>
      </c>
      <c r="P98" s="6">
        <v>115</v>
      </c>
      <c r="Q98" s="77" t="str">
        <f t="shared" si="10"/>
        <v>Bank BCA</v>
      </c>
      <c r="R98" s="333"/>
      <c r="S98" s="23"/>
      <c r="T98" s="271"/>
      <c r="U98" s="5"/>
      <c r="V98" s="5">
        <v>6000000</v>
      </c>
      <c r="W98" s="61"/>
      <c r="X98" s="61"/>
    </row>
    <row r="99" spans="1:24" ht="18.75" customHeight="1" x14ac:dyDescent="0.25">
      <c r="A99" s="61"/>
      <c r="B99" s="303">
        <f>IF(P99="",0,COUNTIF($P$7:P99,P99))</f>
        <v>0</v>
      </c>
      <c r="C99" s="303" t="str">
        <f t="shared" si="12"/>
        <v>0</v>
      </c>
      <c r="D99" s="303">
        <f>IF(S99="",0,COUNTIF($S$7:S99,S99))</f>
        <v>0</v>
      </c>
      <c r="E99" s="303" t="str">
        <f t="shared" si="13"/>
        <v>0</v>
      </c>
      <c r="F99" s="303">
        <f>IF(T99="",0,COUNTIF($T$7:T99,T99))</f>
        <v>0</v>
      </c>
      <c r="G99" s="303" t="str">
        <f t="shared" si="11"/>
        <v>0</v>
      </c>
      <c r="H99" s="303">
        <f>IF(R99="",0,COUNTIF($R$7:R99,R99))</f>
        <v>0</v>
      </c>
      <c r="I99" s="303" t="str">
        <f t="shared" si="14"/>
        <v>0</v>
      </c>
      <c r="J99" s="306">
        <f t="shared" si="15"/>
        <v>44198</v>
      </c>
      <c r="K99" s="303" t="str">
        <f t="shared" si="16"/>
        <v>KK 031</v>
      </c>
      <c r="L99" s="61"/>
      <c r="M99" s="271" t="s">
        <v>399</v>
      </c>
      <c r="N99" s="6"/>
      <c r="O99" s="10"/>
      <c r="P99" s="6" t="s">
        <v>399</v>
      </c>
      <c r="Q99" s="77" t="str">
        <f t="shared" si="10"/>
        <v/>
      </c>
      <c r="R99" s="333"/>
      <c r="S99" s="23"/>
      <c r="T99" s="271"/>
      <c r="U99" s="5"/>
      <c r="V99" s="5"/>
      <c r="W99" s="61"/>
      <c r="X99" s="61"/>
    </row>
    <row r="100" spans="1:24" ht="18.75" customHeight="1" x14ac:dyDescent="0.25">
      <c r="A100" s="61"/>
      <c r="B100" s="303">
        <f>IF(P100="",0,COUNTIF($P$7:P100,P100))</f>
        <v>27</v>
      </c>
      <c r="C100" s="303" t="str">
        <f t="shared" si="12"/>
        <v>27130</v>
      </c>
      <c r="D100" s="303">
        <f>IF(S100="",0,COUNTIF($S$7:S100,S100))</f>
        <v>0</v>
      </c>
      <c r="E100" s="303" t="str">
        <f t="shared" si="13"/>
        <v>0</v>
      </c>
      <c r="F100" s="303">
        <f>IF(T100="",0,COUNTIF($T$7:T100,T100))</f>
        <v>0</v>
      </c>
      <c r="G100" s="303" t="str">
        <f t="shared" si="11"/>
        <v>0</v>
      </c>
      <c r="H100" s="303">
        <f>IF(R100="",0,COUNTIF($R$7:R100,R100))</f>
        <v>27</v>
      </c>
      <c r="I100" s="303" t="str">
        <f t="shared" si="14"/>
        <v>27Proyek BRJ 2901</v>
      </c>
      <c r="J100" s="306">
        <f t="shared" si="15"/>
        <v>44198</v>
      </c>
      <c r="K100" s="303" t="str">
        <f t="shared" si="16"/>
        <v>KK 032</v>
      </c>
      <c r="L100" s="61"/>
      <c r="M100" s="271">
        <v>44198</v>
      </c>
      <c r="N100" s="6" t="s">
        <v>437</v>
      </c>
      <c r="O100" s="10" t="s">
        <v>438</v>
      </c>
      <c r="P100" s="6">
        <v>130</v>
      </c>
      <c r="Q100" s="77" t="str">
        <f t="shared" si="10"/>
        <v>Barang masih dalam konstruksi</v>
      </c>
      <c r="R100" s="333" t="s">
        <v>388</v>
      </c>
      <c r="S100" s="23"/>
      <c r="T100" s="271"/>
      <c r="U100" s="5">
        <v>3000000</v>
      </c>
      <c r="V100" s="5"/>
      <c r="W100" s="61"/>
      <c r="X100" s="61"/>
    </row>
    <row r="101" spans="1:24" ht="18.75" customHeight="1" x14ac:dyDescent="0.25">
      <c r="A101" s="61"/>
      <c r="B101" s="303">
        <f>IF(P101="",0,COUNTIF($P$7:P101,P101))</f>
        <v>28</v>
      </c>
      <c r="C101" s="303" t="str">
        <f t="shared" si="12"/>
        <v>28115</v>
      </c>
      <c r="D101" s="303">
        <f>IF(S101="",0,COUNTIF($S$7:S101,S101))</f>
        <v>0</v>
      </c>
      <c r="E101" s="303" t="str">
        <f t="shared" si="13"/>
        <v>0</v>
      </c>
      <c r="F101" s="303">
        <f>IF(T101="",0,COUNTIF($T$7:T101,T101))</f>
        <v>0</v>
      </c>
      <c r="G101" s="303" t="str">
        <f t="shared" si="11"/>
        <v>0</v>
      </c>
      <c r="H101" s="303">
        <f>IF(R101="",0,COUNTIF($R$7:R101,R101))</f>
        <v>0</v>
      </c>
      <c r="I101" s="303" t="str">
        <f t="shared" si="14"/>
        <v>0</v>
      </c>
      <c r="J101" s="306">
        <f t="shared" si="15"/>
        <v>44198</v>
      </c>
      <c r="K101" s="303" t="str">
        <f t="shared" si="16"/>
        <v>KK 032</v>
      </c>
      <c r="L101" s="61"/>
      <c r="M101" s="271" t="s">
        <v>399</v>
      </c>
      <c r="N101" s="6"/>
      <c r="O101" s="10" t="s">
        <v>438</v>
      </c>
      <c r="P101" s="6">
        <v>115</v>
      </c>
      <c r="Q101" s="77" t="str">
        <f t="shared" si="10"/>
        <v>Bank BCA</v>
      </c>
      <c r="R101" s="333"/>
      <c r="S101" s="23"/>
      <c r="T101" s="271"/>
      <c r="U101" s="5"/>
      <c r="V101" s="5">
        <v>3000000</v>
      </c>
      <c r="W101" s="61"/>
      <c r="X101" s="61"/>
    </row>
    <row r="102" spans="1:24" ht="18.75" customHeight="1" x14ac:dyDescent="0.25">
      <c r="A102" s="61"/>
      <c r="B102" s="303">
        <f>IF(P102="",0,COUNTIF($P$7:P102,P102))</f>
        <v>0</v>
      </c>
      <c r="C102" s="303" t="str">
        <f t="shared" si="12"/>
        <v>0</v>
      </c>
      <c r="D102" s="303">
        <f>IF(S102="",0,COUNTIF($S$7:S102,S102))</f>
        <v>0</v>
      </c>
      <c r="E102" s="303" t="str">
        <f t="shared" si="13"/>
        <v>0</v>
      </c>
      <c r="F102" s="303">
        <f>IF(T102="",0,COUNTIF($T$7:T102,T102))</f>
        <v>0</v>
      </c>
      <c r="G102" s="303" t="str">
        <f t="shared" si="11"/>
        <v>0</v>
      </c>
      <c r="H102" s="303">
        <f>IF(R102="",0,COUNTIF($R$7:R102,R102))</f>
        <v>0</v>
      </c>
      <c r="I102" s="303" t="str">
        <f t="shared" si="14"/>
        <v>0</v>
      </c>
      <c r="J102" s="306">
        <f t="shared" si="15"/>
        <v>44198</v>
      </c>
      <c r="K102" s="303" t="str">
        <f t="shared" si="16"/>
        <v>KK 032</v>
      </c>
      <c r="L102" s="61"/>
      <c r="M102" s="271" t="s">
        <v>399</v>
      </c>
      <c r="N102" s="6"/>
      <c r="O102" s="10"/>
      <c r="P102" s="6" t="s">
        <v>399</v>
      </c>
      <c r="Q102" s="77" t="str">
        <f t="shared" si="10"/>
        <v/>
      </c>
      <c r="R102" s="333"/>
      <c r="S102" s="23"/>
      <c r="T102" s="271"/>
      <c r="U102" s="5"/>
      <c r="V102" s="5"/>
      <c r="W102" s="61"/>
      <c r="X102" s="61"/>
    </row>
    <row r="103" spans="1:24" ht="18.75" customHeight="1" x14ac:dyDescent="0.25">
      <c r="A103" s="61"/>
      <c r="B103" s="303">
        <f>IF(P103="",0,COUNTIF($P$7:P103,P103))</f>
        <v>28</v>
      </c>
      <c r="C103" s="303" t="str">
        <f t="shared" si="12"/>
        <v>28130</v>
      </c>
      <c r="D103" s="303">
        <f>IF(S103="",0,COUNTIF($S$7:S103,S103))</f>
        <v>0</v>
      </c>
      <c r="E103" s="303" t="str">
        <f t="shared" si="13"/>
        <v>0</v>
      </c>
      <c r="F103" s="303">
        <f>IF(T103="",0,COUNTIF($T$7:T103,T103))</f>
        <v>0</v>
      </c>
      <c r="G103" s="303" t="str">
        <f t="shared" si="11"/>
        <v>0</v>
      </c>
      <c r="H103" s="303">
        <f>IF(R103="",0,COUNTIF($R$7:R103,R103))</f>
        <v>28</v>
      </c>
      <c r="I103" s="303" t="str">
        <f t="shared" si="14"/>
        <v>28Proyek BRJ 2901</v>
      </c>
      <c r="J103" s="306">
        <f t="shared" si="15"/>
        <v>44198</v>
      </c>
      <c r="K103" s="303" t="str">
        <f t="shared" si="16"/>
        <v>KK 033</v>
      </c>
      <c r="L103" s="61"/>
      <c r="M103" s="271">
        <v>44198</v>
      </c>
      <c r="N103" s="6" t="s">
        <v>439</v>
      </c>
      <c r="O103" s="10" t="s">
        <v>440</v>
      </c>
      <c r="P103" s="6">
        <v>130</v>
      </c>
      <c r="Q103" s="77" t="str">
        <f t="shared" si="10"/>
        <v>Barang masih dalam konstruksi</v>
      </c>
      <c r="R103" s="333" t="s">
        <v>388</v>
      </c>
      <c r="S103" s="23"/>
      <c r="T103" s="271"/>
      <c r="U103" s="5">
        <v>700000</v>
      </c>
      <c r="V103" s="5"/>
      <c r="W103" s="61"/>
      <c r="X103" s="61"/>
    </row>
    <row r="104" spans="1:24" ht="18.75" customHeight="1" x14ac:dyDescent="0.25">
      <c r="A104" s="61"/>
      <c r="B104" s="303">
        <f>IF(P104="",0,COUNTIF($P$7:P104,P104))</f>
        <v>29</v>
      </c>
      <c r="C104" s="303" t="str">
        <f t="shared" si="12"/>
        <v>29115</v>
      </c>
      <c r="D104" s="303">
        <f>IF(S104="",0,COUNTIF($S$7:S104,S104))</f>
        <v>0</v>
      </c>
      <c r="E104" s="303" t="str">
        <f t="shared" si="13"/>
        <v>0</v>
      </c>
      <c r="F104" s="303">
        <f>IF(T104="",0,COUNTIF($T$7:T104,T104))</f>
        <v>0</v>
      </c>
      <c r="G104" s="303" t="str">
        <f t="shared" si="11"/>
        <v>0</v>
      </c>
      <c r="H104" s="303">
        <f>IF(R104="",0,COUNTIF($R$7:R104,R104))</f>
        <v>0</v>
      </c>
      <c r="I104" s="303" t="str">
        <f t="shared" si="14"/>
        <v>0</v>
      </c>
      <c r="J104" s="306">
        <f t="shared" si="15"/>
        <v>44198</v>
      </c>
      <c r="K104" s="303" t="str">
        <f t="shared" si="16"/>
        <v>KK 033</v>
      </c>
      <c r="L104" s="61"/>
      <c r="M104" s="271" t="s">
        <v>399</v>
      </c>
      <c r="N104" s="6"/>
      <c r="O104" s="10" t="s">
        <v>440</v>
      </c>
      <c r="P104" s="6">
        <v>115</v>
      </c>
      <c r="Q104" s="77" t="str">
        <f t="shared" si="10"/>
        <v>Bank BCA</v>
      </c>
      <c r="R104" s="333"/>
      <c r="S104" s="23"/>
      <c r="T104" s="271"/>
      <c r="U104" s="5"/>
      <c r="V104" s="5">
        <v>700000</v>
      </c>
      <c r="W104" s="61"/>
      <c r="X104" s="61"/>
    </row>
    <row r="105" spans="1:24" ht="18.75" customHeight="1" x14ac:dyDescent="0.25">
      <c r="A105" s="61"/>
      <c r="B105" s="303">
        <f>IF(P105="",0,COUNTIF($P$7:P105,P105))</f>
        <v>0</v>
      </c>
      <c r="C105" s="303" t="str">
        <f t="shared" si="12"/>
        <v>0</v>
      </c>
      <c r="D105" s="303">
        <f>IF(S105="",0,COUNTIF($S$7:S105,S105))</f>
        <v>0</v>
      </c>
      <c r="E105" s="303" t="str">
        <f t="shared" si="13"/>
        <v>0</v>
      </c>
      <c r="F105" s="303">
        <f>IF(T105="",0,COUNTIF($T$7:T105,T105))</f>
        <v>0</v>
      </c>
      <c r="G105" s="303" t="str">
        <f t="shared" si="11"/>
        <v>0</v>
      </c>
      <c r="H105" s="303">
        <f>IF(R105="",0,COUNTIF($R$7:R105,R105))</f>
        <v>0</v>
      </c>
      <c r="I105" s="303" t="str">
        <f t="shared" si="14"/>
        <v>0</v>
      </c>
      <c r="J105" s="306">
        <f t="shared" si="15"/>
        <v>44198</v>
      </c>
      <c r="K105" s="303" t="str">
        <f t="shared" si="16"/>
        <v>KK 033</v>
      </c>
      <c r="L105" s="61"/>
      <c r="M105" s="271" t="s">
        <v>399</v>
      </c>
      <c r="N105" s="6"/>
      <c r="O105" s="10"/>
      <c r="P105" s="6" t="s">
        <v>399</v>
      </c>
      <c r="Q105" s="77" t="str">
        <f t="shared" si="10"/>
        <v/>
      </c>
      <c r="R105" s="333"/>
      <c r="S105" s="23"/>
      <c r="T105" s="271"/>
      <c r="U105" s="5"/>
      <c r="V105" s="5"/>
      <c r="W105" s="61"/>
      <c r="X105" s="61"/>
    </row>
    <row r="106" spans="1:24" ht="18.75" customHeight="1" x14ac:dyDescent="0.25">
      <c r="A106" s="61"/>
      <c r="B106" s="303">
        <f>IF(P106="",0,COUNTIF($P$7:P106,P106))</f>
        <v>1</v>
      </c>
      <c r="C106" s="303" t="str">
        <f t="shared" si="12"/>
        <v>1698</v>
      </c>
      <c r="D106" s="303">
        <f>IF(S106="",0,COUNTIF($S$7:S106,S106))</f>
        <v>0</v>
      </c>
      <c r="E106" s="303" t="str">
        <f t="shared" si="13"/>
        <v>0</v>
      </c>
      <c r="F106" s="303">
        <f>IF(T106="",0,COUNTIF($T$7:T106,T106))</f>
        <v>0</v>
      </c>
      <c r="G106" s="303" t="str">
        <f t="shared" si="11"/>
        <v>0</v>
      </c>
      <c r="H106" s="303">
        <f>IF(R106="",0,COUNTIF($R$7:R106,R106))</f>
        <v>0</v>
      </c>
      <c r="I106" s="303" t="str">
        <f t="shared" si="14"/>
        <v>0</v>
      </c>
      <c r="J106" s="306">
        <f t="shared" si="15"/>
        <v>44198</v>
      </c>
      <c r="K106" s="303" t="str">
        <f t="shared" si="16"/>
        <v>KK 034</v>
      </c>
      <c r="L106" s="61"/>
      <c r="M106" s="271">
        <v>44198</v>
      </c>
      <c r="N106" s="6" t="s">
        <v>441</v>
      </c>
      <c r="O106" s="10" t="s">
        <v>442</v>
      </c>
      <c r="P106" s="6">
        <v>698</v>
      </c>
      <c r="Q106" s="77" t="str">
        <f t="shared" si="10"/>
        <v>Biaya Operasional (Langsung) Proyek</v>
      </c>
      <c r="R106" s="333"/>
      <c r="S106" s="23"/>
      <c r="T106" s="271"/>
      <c r="U106" s="12">
        <v>15478000</v>
      </c>
      <c r="V106" s="5"/>
      <c r="W106" s="61"/>
      <c r="X106" s="61"/>
    </row>
    <row r="107" spans="1:24" ht="18.75" customHeight="1" x14ac:dyDescent="0.25">
      <c r="A107" s="61"/>
      <c r="B107" s="303">
        <f>IF(P107="",0,COUNTIF($P$7:P107,P107))</f>
        <v>30</v>
      </c>
      <c r="C107" s="303" t="str">
        <f t="shared" si="12"/>
        <v>30115</v>
      </c>
      <c r="D107" s="303">
        <f>IF(S107="",0,COUNTIF($S$7:S107,S107))</f>
        <v>0</v>
      </c>
      <c r="E107" s="303" t="str">
        <f t="shared" si="13"/>
        <v>0</v>
      </c>
      <c r="F107" s="303">
        <f>IF(T107="",0,COUNTIF($T$7:T107,T107))</f>
        <v>0</v>
      </c>
      <c r="G107" s="303" t="str">
        <f t="shared" si="11"/>
        <v>0</v>
      </c>
      <c r="H107" s="303">
        <f>IF(R107="",0,COUNTIF($R$7:R107,R107))</f>
        <v>0</v>
      </c>
      <c r="I107" s="303" t="str">
        <f t="shared" si="14"/>
        <v>0</v>
      </c>
      <c r="J107" s="306">
        <f t="shared" si="15"/>
        <v>44198</v>
      </c>
      <c r="K107" s="303" t="str">
        <f t="shared" si="16"/>
        <v>KK 034</v>
      </c>
      <c r="L107" s="61"/>
      <c r="M107" s="271" t="s">
        <v>399</v>
      </c>
      <c r="N107" s="6"/>
      <c r="O107" s="10" t="s">
        <v>442</v>
      </c>
      <c r="P107" s="6">
        <v>115</v>
      </c>
      <c r="Q107" s="77" t="str">
        <f t="shared" si="10"/>
        <v>Bank BCA</v>
      </c>
      <c r="R107" s="333"/>
      <c r="S107" s="23"/>
      <c r="T107" s="271"/>
      <c r="U107" s="5"/>
      <c r="V107" s="5">
        <v>15478000</v>
      </c>
      <c r="W107" s="61"/>
      <c r="X107" s="61"/>
    </row>
    <row r="108" spans="1:24" ht="18.75" customHeight="1" x14ac:dyDescent="0.25">
      <c r="A108" s="61"/>
      <c r="B108" s="303">
        <f>IF(P108="",0,COUNTIF($P$7:P108,P108))</f>
        <v>0</v>
      </c>
      <c r="C108" s="303" t="str">
        <f t="shared" si="12"/>
        <v>0</v>
      </c>
      <c r="D108" s="303">
        <f>IF(S108="",0,COUNTIF($S$7:S108,S108))</f>
        <v>0</v>
      </c>
      <c r="E108" s="303" t="str">
        <f t="shared" si="13"/>
        <v>0</v>
      </c>
      <c r="F108" s="303">
        <f>IF(T108="",0,COUNTIF($T$7:T108,T108))</f>
        <v>0</v>
      </c>
      <c r="G108" s="303" t="str">
        <f t="shared" si="11"/>
        <v>0</v>
      </c>
      <c r="H108" s="303">
        <f>IF(R108="",0,COUNTIF($R$7:R108,R108))</f>
        <v>0</v>
      </c>
      <c r="I108" s="303" t="str">
        <f t="shared" si="14"/>
        <v>0</v>
      </c>
      <c r="J108" s="306">
        <f t="shared" si="15"/>
        <v>44198</v>
      </c>
      <c r="K108" s="303" t="str">
        <f t="shared" si="16"/>
        <v>KK 034</v>
      </c>
      <c r="L108" s="61"/>
      <c r="M108" s="271" t="s">
        <v>399</v>
      </c>
      <c r="N108" s="6"/>
      <c r="O108" s="10"/>
      <c r="P108" s="6" t="s">
        <v>399</v>
      </c>
      <c r="Q108" s="77" t="str">
        <f t="shared" si="10"/>
        <v/>
      </c>
      <c r="R108" s="333"/>
      <c r="S108" s="23"/>
      <c r="T108" s="271"/>
      <c r="U108" s="5"/>
      <c r="V108" s="5"/>
      <c r="W108" s="61"/>
      <c r="X108" s="61"/>
    </row>
    <row r="109" spans="1:24" ht="18.75" customHeight="1" x14ac:dyDescent="0.25">
      <c r="A109" s="61"/>
      <c r="B109" s="303">
        <f>IF(P109="",0,COUNTIF($P$7:P109,P109))</f>
        <v>29</v>
      </c>
      <c r="C109" s="303" t="str">
        <f t="shared" si="12"/>
        <v>29130</v>
      </c>
      <c r="D109" s="303">
        <f>IF(S109="",0,COUNTIF($S$7:S109,S109))</f>
        <v>0</v>
      </c>
      <c r="E109" s="303" t="str">
        <f t="shared" si="13"/>
        <v>0</v>
      </c>
      <c r="F109" s="303">
        <f>IF(T109="",0,COUNTIF($T$7:T109,T109))</f>
        <v>0</v>
      </c>
      <c r="G109" s="303" t="str">
        <f t="shared" si="11"/>
        <v>0</v>
      </c>
      <c r="H109" s="303">
        <f>IF(R109="",0,COUNTIF($R$7:R109,R109))</f>
        <v>1</v>
      </c>
      <c r="I109" s="303" t="str">
        <f t="shared" si="14"/>
        <v>1Proyek ZQA 7746</v>
      </c>
      <c r="J109" s="306">
        <f t="shared" si="15"/>
        <v>44197</v>
      </c>
      <c r="K109" s="303" t="str">
        <f t="shared" si="16"/>
        <v>KK 035</v>
      </c>
      <c r="L109" s="61"/>
      <c r="M109" s="271">
        <v>44197</v>
      </c>
      <c r="N109" s="6" t="s">
        <v>443</v>
      </c>
      <c r="O109" s="10" t="s">
        <v>444</v>
      </c>
      <c r="P109" s="6">
        <v>130</v>
      </c>
      <c r="Q109" s="77" t="str">
        <f t="shared" si="10"/>
        <v>Barang masih dalam konstruksi</v>
      </c>
      <c r="R109" s="333" t="s">
        <v>389</v>
      </c>
      <c r="S109" s="23"/>
      <c r="T109" s="271"/>
      <c r="U109" s="12">
        <v>59250000</v>
      </c>
      <c r="V109" s="5"/>
      <c r="W109" s="61"/>
      <c r="X109" s="61"/>
    </row>
    <row r="110" spans="1:24" ht="18.75" customHeight="1" x14ac:dyDescent="0.25">
      <c r="A110" s="61"/>
      <c r="B110" s="303">
        <f>IF(P110="",0,COUNTIF($P$7:P110,P110))</f>
        <v>31</v>
      </c>
      <c r="C110" s="303" t="str">
        <f t="shared" si="12"/>
        <v>31115</v>
      </c>
      <c r="D110" s="303">
        <f>IF(S110="",0,COUNTIF($S$7:S110,S110))</f>
        <v>0</v>
      </c>
      <c r="E110" s="303" t="str">
        <f t="shared" si="13"/>
        <v>0</v>
      </c>
      <c r="F110" s="303">
        <f>IF(T110="",0,COUNTIF($T$7:T110,T110))</f>
        <v>0</v>
      </c>
      <c r="G110" s="303" t="str">
        <f t="shared" si="11"/>
        <v>0</v>
      </c>
      <c r="H110" s="303">
        <f>IF(R110="",0,COUNTIF($R$7:R110,R110))</f>
        <v>0</v>
      </c>
      <c r="I110" s="303" t="str">
        <f t="shared" si="14"/>
        <v>0</v>
      </c>
      <c r="J110" s="306">
        <f t="shared" si="15"/>
        <v>44197</v>
      </c>
      <c r="K110" s="303" t="str">
        <f t="shared" si="16"/>
        <v>KK 035</v>
      </c>
      <c r="L110" s="61"/>
      <c r="M110" s="271" t="s">
        <v>399</v>
      </c>
      <c r="N110" s="6"/>
      <c r="O110" s="10" t="s">
        <v>444</v>
      </c>
      <c r="P110" s="6">
        <v>115</v>
      </c>
      <c r="Q110" s="77" t="str">
        <f t="shared" si="10"/>
        <v>Bank BCA</v>
      </c>
      <c r="R110" s="333"/>
      <c r="S110" s="23"/>
      <c r="T110" s="271"/>
      <c r="U110" s="5"/>
      <c r="V110" s="5">
        <v>59250000</v>
      </c>
      <c r="W110" s="61"/>
      <c r="X110" s="61"/>
    </row>
    <row r="111" spans="1:24" ht="18.75" customHeight="1" x14ac:dyDescent="0.25">
      <c r="A111" s="61"/>
      <c r="B111" s="303">
        <f>IF(P111="",0,COUNTIF($P$7:P111,P111))</f>
        <v>0</v>
      </c>
      <c r="C111" s="303" t="str">
        <f t="shared" si="12"/>
        <v>0</v>
      </c>
      <c r="D111" s="303">
        <f>IF(S111="",0,COUNTIF($S$7:S111,S111))</f>
        <v>0</v>
      </c>
      <c r="E111" s="303" t="str">
        <f t="shared" si="13"/>
        <v>0</v>
      </c>
      <c r="F111" s="303">
        <f>IF(T111="",0,COUNTIF($T$7:T111,T111))</f>
        <v>0</v>
      </c>
      <c r="G111" s="303" t="str">
        <f t="shared" si="11"/>
        <v>0</v>
      </c>
      <c r="H111" s="303">
        <f>IF(R111="",0,COUNTIF($R$7:R111,R111))</f>
        <v>0</v>
      </c>
      <c r="I111" s="303" t="str">
        <f t="shared" si="14"/>
        <v>0</v>
      </c>
      <c r="J111" s="306">
        <f t="shared" si="15"/>
        <v>44197</v>
      </c>
      <c r="K111" s="303" t="str">
        <f t="shared" si="16"/>
        <v>KK 035</v>
      </c>
      <c r="L111" s="61"/>
      <c r="M111" s="271" t="s">
        <v>399</v>
      </c>
      <c r="N111" s="6"/>
      <c r="O111" s="10"/>
      <c r="P111" s="6" t="s">
        <v>399</v>
      </c>
      <c r="Q111" s="77" t="str">
        <f t="shared" si="10"/>
        <v/>
      </c>
      <c r="R111" s="333"/>
      <c r="S111" s="23"/>
      <c r="T111" s="271"/>
      <c r="U111" s="5"/>
      <c r="V111" s="5"/>
      <c r="W111" s="61"/>
      <c r="X111" s="61"/>
    </row>
    <row r="112" spans="1:24" ht="18.75" customHeight="1" x14ac:dyDescent="0.25">
      <c r="A112" s="61"/>
      <c r="B112" s="303">
        <f>IF(P112="",0,COUNTIF($P$7:P112,P112))</f>
        <v>30</v>
      </c>
      <c r="C112" s="303" t="str">
        <f t="shared" si="12"/>
        <v>30130</v>
      </c>
      <c r="D112" s="303">
        <f>IF(S112="",0,COUNTIF($S$7:S112,S112))</f>
        <v>0</v>
      </c>
      <c r="E112" s="303" t="str">
        <f t="shared" si="13"/>
        <v>0</v>
      </c>
      <c r="F112" s="303">
        <f>IF(T112="",0,COUNTIF($T$7:T112,T112))</f>
        <v>0</v>
      </c>
      <c r="G112" s="303" t="str">
        <f t="shared" si="11"/>
        <v>0</v>
      </c>
      <c r="H112" s="303">
        <f>IF(R112="",0,COUNTIF($R$7:R112,R112))</f>
        <v>2</v>
      </c>
      <c r="I112" s="303" t="str">
        <f t="shared" si="14"/>
        <v>2Proyek ZQA 7746</v>
      </c>
      <c r="J112" s="306">
        <f t="shared" si="15"/>
        <v>44197</v>
      </c>
      <c r="K112" s="303" t="str">
        <f t="shared" si="16"/>
        <v>KK 036</v>
      </c>
      <c r="L112" s="61"/>
      <c r="M112" s="271">
        <v>44197</v>
      </c>
      <c r="N112" s="6" t="s">
        <v>445</v>
      </c>
      <c r="O112" s="10" t="s">
        <v>444</v>
      </c>
      <c r="P112" s="6">
        <v>130</v>
      </c>
      <c r="Q112" s="77" t="str">
        <f t="shared" si="10"/>
        <v>Barang masih dalam konstruksi</v>
      </c>
      <c r="R112" s="333" t="s">
        <v>389</v>
      </c>
      <c r="S112" s="23"/>
      <c r="T112" s="271"/>
      <c r="U112" s="5">
        <v>47200000</v>
      </c>
      <c r="V112" s="5"/>
      <c r="W112" s="61"/>
      <c r="X112" s="61"/>
    </row>
    <row r="113" spans="1:24" ht="18.75" customHeight="1" x14ac:dyDescent="0.25">
      <c r="A113" s="61"/>
      <c r="B113" s="303">
        <f>IF(P113="",0,COUNTIF($P$7:P113,P113))</f>
        <v>32</v>
      </c>
      <c r="C113" s="303" t="str">
        <f t="shared" si="12"/>
        <v>32115</v>
      </c>
      <c r="D113" s="303">
        <f>IF(S113="",0,COUNTIF($S$7:S113,S113))</f>
        <v>0</v>
      </c>
      <c r="E113" s="303" t="str">
        <f t="shared" si="13"/>
        <v>0</v>
      </c>
      <c r="F113" s="303">
        <f>IF(T113="",0,COUNTIF($T$7:T113,T113))</f>
        <v>0</v>
      </c>
      <c r="G113" s="303" t="str">
        <f t="shared" si="11"/>
        <v>0</v>
      </c>
      <c r="H113" s="303">
        <f>IF(R113="",0,COUNTIF($R$7:R113,R113))</f>
        <v>0</v>
      </c>
      <c r="I113" s="303" t="str">
        <f t="shared" si="14"/>
        <v>0</v>
      </c>
      <c r="J113" s="306">
        <f t="shared" si="15"/>
        <v>44197</v>
      </c>
      <c r="K113" s="303" t="str">
        <f t="shared" si="16"/>
        <v>KK 036</v>
      </c>
      <c r="L113" s="61"/>
      <c r="M113" s="271" t="s">
        <v>399</v>
      </c>
      <c r="N113" s="6"/>
      <c r="O113" s="10" t="s">
        <v>444</v>
      </c>
      <c r="P113" s="6">
        <v>115</v>
      </c>
      <c r="Q113" s="77" t="str">
        <f t="shared" si="10"/>
        <v>Bank BCA</v>
      </c>
      <c r="R113" s="333"/>
      <c r="S113" s="23"/>
      <c r="T113" s="271"/>
      <c r="U113" s="5"/>
      <c r="V113" s="5">
        <v>47200000</v>
      </c>
      <c r="W113" s="61"/>
      <c r="X113" s="61"/>
    </row>
    <row r="114" spans="1:24" ht="18.75" customHeight="1" x14ac:dyDescent="0.25">
      <c r="A114" s="61"/>
      <c r="B114" s="303">
        <f>IF(P114="",0,COUNTIF($P$7:P114,P114))</f>
        <v>0</v>
      </c>
      <c r="C114" s="303" t="str">
        <f t="shared" si="12"/>
        <v>0</v>
      </c>
      <c r="D114" s="303">
        <f>IF(S114="",0,COUNTIF($S$7:S114,S114))</f>
        <v>0</v>
      </c>
      <c r="E114" s="303" t="str">
        <f t="shared" si="13"/>
        <v>0</v>
      </c>
      <c r="F114" s="303">
        <f>IF(T114="",0,COUNTIF($T$7:T114,T114))</f>
        <v>0</v>
      </c>
      <c r="G114" s="303" t="str">
        <f t="shared" si="11"/>
        <v>0</v>
      </c>
      <c r="H114" s="303">
        <f>IF(R114="",0,COUNTIF($R$7:R114,R114))</f>
        <v>0</v>
      </c>
      <c r="I114" s="303" t="str">
        <f t="shared" si="14"/>
        <v>0</v>
      </c>
      <c r="J114" s="306">
        <f t="shared" si="15"/>
        <v>44197</v>
      </c>
      <c r="K114" s="303" t="str">
        <f t="shared" si="16"/>
        <v>KK 036</v>
      </c>
      <c r="L114" s="61"/>
      <c r="M114" s="271" t="s">
        <v>399</v>
      </c>
      <c r="N114" s="6"/>
      <c r="O114" s="10"/>
      <c r="P114" s="6" t="s">
        <v>399</v>
      </c>
      <c r="Q114" s="77" t="str">
        <f t="shared" si="10"/>
        <v/>
      </c>
      <c r="R114" s="333"/>
      <c r="S114" s="23"/>
      <c r="T114" s="271"/>
      <c r="U114" s="5"/>
      <c r="V114" s="5"/>
      <c r="W114" s="61"/>
      <c r="X114" s="61"/>
    </row>
    <row r="115" spans="1:24" ht="18.75" customHeight="1" x14ac:dyDescent="0.25">
      <c r="A115" s="61"/>
      <c r="B115" s="303">
        <f>IF(P115="",0,COUNTIF($P$7:P115,P115))</f>
        <v>31</v>
      </c>
      <c r="C115" s="303" t="str">
        <f t="shared" si="12"/>
        <v>31130</v>
      </c>
      <c r="D115" s="303">
        <f>IF(S115="",0,COUNTIF($S$7:S115,S115))</f>
        <v>0</v>
      </c>
      <c r="E115" s="303" t="str">
        <f t="shared" si="13"/>
        <v>0</v>
      </c>
      <c r="F115" s="303">
        <f>IF(T115="",0,COUNTIF($T$7:T115,T115))</f>
        <v>0</v>
      </c>
      <c r="G115" s="303" t="str">
        <f t="shared" si="11"/>
        <v>0</v>
      </c>
      <c r="H115" s="303">
        <f>IF(R115="",0,COUNTIF($R$7:R115,R115))</f>
        <v>3</v>
      </c>
      <c r="I115" s="303" t="str">
        <f t="shared" si="14"/>
        <v>3Proyek ZQA 7746</v>
      </c>
      <c r="J115" s="306">
        <f t="shared" si="15"/>
        <v>44198</v>
      </c>
      <c r="K115" s="303" t="str">
        <f t="shared" si="16"/>
        <v>KK 037</v>
      </c>
      <c r="L115" s="61"/>
      <c r="M115" s="271">
        <v>44198</v>
      </c>
      <c r="N115" s="6" t="s">
        <v>446</v>
      </c>
      <c r="O115" s="10" t="s">
        <v>444</v>
      </c>
      <c r="P115" s="6">
        <v>130</v>
      </c>
      <c r="Q115" s="77" t="str">
        <f t="shared" si="10"/>
        <v>Barang masih dalam konstruksi</v>
      </c>
      <c r="R115" s="333" t="s">
        <v>389</v>
      </c>
      <c r="S115" s="23"/>
      <c r="T115" s="271"/>
      <c r="U115" s="5">
        <v>11800000</v>
      </c>
      <c r="V115" s="5"/>
      <c r="W115" s="61"/>
      <c r="X115" s="61"/>
    </row>
    <row r="116" spans="1:24" ht="18.75" customHeight="1" x14ac:dyDescent="0.25">
      <c r="A116" s="61"/>
      <c r="B116" s="303">
        <f>IF(P116="",0,COUNTIF($P$7:P116,P116))</f>
        <v>33</v>
      </c>
      <c r="C116" s="303" t="str">
        <f t="shared" si="12"/>
        <v>33115</v>
      </c>
      <c r="D116" s="303">
        <f>IF(S116="",0,COUNTIF($S$7:S116,S116))</f>
        <v>0</v>
      </c>
      <c r="E116" s="303" t="str">
        <f t="shared" si="13"/>
        <v>0</v>
      </c>
      <c r="F116" s="303">
        <f>IF(T116="",0,COUNTIF($T$7:T116,T116))</f>
        <v>0</v>
      </c>
      <c r="G116" s="303" t="str">
        <f t="shared" si="11"/>
        <v>0</v>
      </c>
      <c r="H116" s="303">
        <f>IF(R116="",0,COUNTIF($R$7:R116,R116))</f>
        <v>0</v>
      </c>
      <c r="I116" s="303" t="str">
        <f t="shared" si="14"/>
        <v>0</v>
      </c>
      <c r="J116" s="306">
        <f t="shared" si="15"/>
        <v>44198</v>
      </c>
      <c r="K116" s="303" t="str">
        <f t="shared" si="16"/>
        <v>KK 037</v>
      </c>
      <c r="L116" s="61"/>
      <c r="M116" s="271" t="s">
        <v>399</v>
      </c>
      <c r="N116" s="6"/>
      <c r="O116" s="10" t="s">
        <v>444</v>
      </c>
      <c r="P116" s="6">
        <v>115</v>
      </c>
      <c r="Q116" s="77" t="str">
        <f t="shared" si="10"/>
        <v>Bank BCA</v>
      </c>
      <c r="R116" s="333"/>
      <c r="S116" s="23"/>
      <c r="T116" s="271"/>
      <c r="U116" s="12"/>
      <c r="V116" s="5">
        <v>11800000</v>
      </c>
      <c r="W116" s="61"/>
      <c r="X116" s="61"/>
    </row>
    <row r="117" spans="1:24" ht="18.75" customHeight="1" x14ac:dyDescent="0.25">
      <c r="A117" s="61"/>
      <c r="B117" s="303">
        <f>IF(P117="",0,COUNTIF($P$7:P117,P117))</f>
        <v>0</v>
      </c>
      <c r="C117" s="303" t="str">
        <f t="shared" si="12"/>
        <v>0</v>
      </c>
      <c r="D117" s="303">
        <f>IF(S117="",0,COUNTIF($S$7:S117,S117))</f>
        <v>0</v>
      </c>
      <c r="E117" s="303" t="str">
        <f t="shared" si="13"/>
        <v>0</v>
      </c>
      <c r="F117" s="303">
        <f>IF(T117="",0,COUNTIF($T$7:T117,T117))</f>
        <v>0</v>
      </c>
      <c r="G117" s="303" t="str">
        <f t="shared" si="11"/>
        <v>0</v>
      </c>
      <c r="H117" s="303">
        <f>IF(R117="",0,COUNTIF($R$7:R117,R117))</f>
        <v>0</v>
      </c>
      <c r="I117" s="303" t="str">
        <f t="shared" si="14"/>
        <v>0</v>
      </c>
      <c r="J117" s="306">
        <f t="shared" si="15"/>
        <v>44198</v>
      </c>
      <c r="K117" s="303" t="str">
        <f t="shared" si="16"/>
        <v>KK 037</v>
      </c>
      <c r="L117" s="61"/>
      <c r="M117" s="271" t="s">
        <v>399</v>
      </c>
      <c r="N117" s="6"/>
      <c r="O117" s="10"/>
      <c r="P117" s="6" t="s">
        <v>399</v>
      </c>
      <c r="Q117" s="77" t="str">
        <f t="shared" si="10"/>
        <v/>
      </c>
      <c r="R117" s="333"/>
      <c r="S117" s="23"/>
      <c r="T117" s="271"/>
      <c r="U117" s="5"/>
      <c r="V117" s="5"/>
      <c r="W117" s="61"/>
      <c r="X117" s="61"/>
    </row>
    <row r="118" spans="1:24" ht="18.75" customHeight="1" x14ac:dyDescent="0.25">
      <c r="A118" s="61"/>
      <c r="B118" s="303">
        <f>IF(P118="",0,COUNTIF($P$7:P118,P118))</f>
        <v>32</v>
      </c>
      <c r="C118" s="303" t="str">
        <f t="shared" si="12"/>
        <v>32130</v>
      </c>
      <c r="D118" s="303">
        <f>IF(S118="",0,COUNTIF($S$7:S118,S118))</f>
        <v>0</v>
      </c>
      <c r="E118" s="303" t="str">
        <f t="shared" si="13"/>
        <v>0</v>
      </c>
      <c r="F118" s="303">
        <f>IF(T118="",0,COUNTIF($T$7:T118,T118))</f>
        <v>0</v>
      </c>
      <c r="G118" s="303" t="str">
        <f t="shared" si="11"/>
        <v>0</v>
      </c>
      <c r="H118" s="303">
        <f>IF(R118="",0,COUNTIF($R$7:R118,R118))</f>
        <v>4</v>
      </c>
      <c r="I118" s="303" t="str">
        <f t="shared" si="14"/>
        <v>4Proyek ZQA 7746</v>
      </c>
      <c r="J118" s="306">
        <f t="shared" si="15"/>
        <v>44198</v>
      </c>
      <c r="K118" s="303" t="str">
        <f t="shared" si="16"/>
        <v>KK 038</v>
      </c>
      <c r="L118" s="61"/>
      <c r="M118" s="271">
        <v>44198</v>
      </c>
      <c r="N118" s="6" t="s">
        <v>447</v>
      </c>
      <c r="O118" s="10" t="s">
        <v>444</v>
      </c>
      <c r="P118" s="6">
        <v>130</v>
      </c>
      <c r="Q118" s="77" t="str">
        <f t="shared" si="10"/>
        <v>Barang masih dalam konstruksi</v>
      </c>
      <c r="R118" s="333" t="s">
        <v>389</v>
      </c>
      <c r="S118" s="23"/>
      <c r="T118" s="271"/>
      <c r="U118" s="5">
        <v>868000</v>
      </c>
      <c r="V118" s="5"/>
      <c r="W118" s="61"/>
      <c r="X118" s="61"/>
    </row>
    <row r="119" spans="1:24" ht="18.75" customHeight="1" x14ac:dyDescent="0.25">
      <c r="A119" s="61"/>
      <c r="B119" s="303">
        <f>IF(P119="",0,COUNTIF($P$7:P119,P119))</f>
        <v>34</v>
      </c>
      <c r="C119" s="303" t="str">
        <f t="shared" si="12"/>
        <v>34115</v>
      </c>
      <c r="D119" s="303">
        <f>IF(S119="",0,COUNTIF($S$7:S119,S119))</f>
        <v>0</v>
      </c>
      <c r="E119" s="303" t="str">
        <f t="shared" si="13"/>
        <v>0</v>
      </c>
      <c r="F119" s="303">
        <f>IF(T119="",0,COUNTIF($T$7:T119,T119))</f>
        <v>0</v>
      </c>
      <c r="G119" s="303" t="str">
        <f t="shared" si="11"/>
        <v>0</v>
      </c>
      <c r="H119" s="303">
        <f>IF(R119="",0,COUNTIF($R$7:R119,R119))</f>
        <v>0</v>
      </c>
      <c r="I119" s="303" t="str">
        <f t="shared" si="14"/>
        <v>0</v>
      </c>
      <c r="J119" s="306">
        <f t="shared" si="15"/>
        <v>44198</v>
      </c>
      <c r="K119" s="303" t="str">
        <f t="shared" si="16"/>
        <v>KK 038</v>
      </c>
      <c r="L119" s="61"/>
      <c r="M119" s="271" t="s">
        <v>399</v>
      </c>
      <c r="N119" s="6"/>
      <c r="O119" s="10" t="s">
        <v>444</v>
      </c>
      <c r="P119" s="6">
        <v>115</v>
      </c>
      <c r="Q119" s="77" t="str">
        <f t="shared" si="10"/>
        <v>Bank BCA</v>
      </c>
      <c r="R119" s="333"/>
      <c r="S119" s="23"/>
      <c r="T119" s="271"/>
      <c r="U119" s="5"/>
      <c r="V119" s="5">
        <v>868000</v>
      </c>
      <c r="W119" s="61"/>
      <c r="X119" s="61"/>
    </row>
    <row r="120" spans="1:24" ht="18.75" customHeight="1" x14ac:dyDescent="0.25">
      <c r="A120" s="61"/>
      <c r="B120" s="303">
        <f>IF(P120="",0,COUNTIF($P$7:P120,P120))</f>
        <v>0</v>
      </c>
      <c r="C120" s="303" t="str">
        <f t="shared" si="12"/>
        <v>0</v>
      </c>
      <c r="D120" s="303">
        <f>IF(S120="",0,COUNTIF($S$7:S120,S120))</f>
        <v>0</v>
      </c>
      <c r="E120" s="303" t="str">
        <f t="shared" si="13"/>
        <v>0</v>
      </c>
      <c r="F120" s="303">
        <f>IF(T120="",0,COUNTIF($T$7:T120,T120))</f>
        <v>0</v>
      </c>
      <c r="G120" s="303" t="str">
        <f t="shared" si="11"/>
        <v>0</v>
      </c>
      <c r="H120" s="303">
        <f>IF(R120="",0,COUNTIF($R$7:R120,R120))</f>
        <v>0</v>
      </c>
      <c r="I120" s="303" t="str">
        <f t="shared" si="14"/>
        <v>0</v>
      </c>
      <c r="J120" s="306">
        <f t="shared" si="15"/>
        <v>44198</v>
      </c>
      <c r="K120" s="303" t="str">
        <f t="shared" si="16"/>
        <v>KK 038</v>
      </c>
      <c r="L120" s="61"/>
      <c r="M120" s="271" t="s">
        <v>399</v>
      </c>
      <c r="N120" s="6"/>
      <c r="O120" s="10"/>
      <c r="P120" s="6" t="s">
        <v>399</v>
      </c>
      <c r="Q120" s="77" t="str">
        <f t="shared" si="10"/>
        <v/>
      </c>
      <c r="R120" s="333"/>
      <c r="S120" s="23"/>
      <c r="T120" s="271"/>
      <c r="U120" s="5"/>
      <c r="V120" s="5"/>
      <c r="W120" s="61"/>
      <c r="X120" s="61"/>
    </row>
    <row r="121" spans="1:24" ht="18.75" customHeight="1" x14ac:dyDescent="0.25">
      <c r="A121" s="61"/>
      <c r="B121" s="303">
        <f>IF(P121="",0,COUNTIF($P$7:P121,P121))</f>
        <v>33</v>
      </c>
      <c r="C121" s="303" t="str">
        <f t="shared" si="12"/>
        <v>33130</v>
      </c>
      <c r="D121" s="303">
        <f>IF(S121="",0,COUNTIF($S$7:S121,S121))</f>
        <v>0</v>
      </c>
      <c r="E121" s="303" t="str">
        <f t="shared" si="13"/>
        <v>0</v>
      </c>
      <c r="F121" s="303">
        <f>IF(T121="",0,COUNTIF($T$7:T121,T121))</f>
        <v>0</v>
      </c>
      <c r="G121" s="303" t="str">
        <f t="shared" si="11"/>
        <v>0</v>
      </c>
      <c r="H121" s="303">
        <f>IF(R121="",0,COUNTIF($R$7:R121,R121))</f>
        <v>5</v>
      </c>
      <c r="I121" s="303" t="str">
        <f t="shared" si="14"/>
        <v>5Proyek ZQA 7746</v>
      </c>
      <c r="J121" s="306">
        <f t="shared" si="15"/>
        <v>44198</v>
      </c>
      <c r="K121" s="303" t="str">
        <f t="shared" si="16"/>
        <v>KK 039</v>
      </c>
      <c r="L121" s="61"/>
      <c r="M121" s="271">
        <v>44198</v>
      </c>
      <c r="N121" s="6" t="s">
        <v>448</v>
      </c>
      <c r="O121" s="10" t="s">
        <v>444</v>
      </c>
      <c r="P121" s="6">
        <v>130</v>
      </c>
      <c r="Q121" s="77" t="str">
        <f t="shared" si="10"/>
        <v>Barang masih dalam konstruksi</v>
      </c>
      <c r="R121" s="333" t="s">
        <v>389</v>
      </c>
      <c r="S121" s="23"/>
      <c r="T121" s="271"/>
      <c r="U121" s="5">
        <v>1298500</v>
      </c>
      <c r="V121" s="5"/>
      <c r="W121" s="61"/>
      <c r="X121" s="61"/>
    </row>
    <row r="122" spans="1:24" ht="18.75" customHeight="1" x14ac:dyDescent="0.25">
      <c r="A122" s="61"/>
      <c r="B122" s="303">
        <f>IF(P122="",0,COUNTIF($P$7:P122,P122))</f>
        <v>35</v>
      </c>
      <c r="C122" s="303" t="str">
        <f t="shared" si="12"/>
        <v>35115</v>
      </c>
      <c r="D122" s="303">
        <f>IF(S122="",0,COUNTIF($S$7:S122,S122))</f>
        <v>0</v>
      </c>
      <c r="E122" s="303" t="str">
        <f t="shared" si="13"/>
        <v>0</v>
      </c>
      <c r="F122" s="303">
        <f>IF(T122="",0,COUNTIF($T$7:T122,T122))</f>
        <v>0</v>
      </c>
      <c r="G122" s="303" t="str">
        <f t="shared" si="11"/>
        <v>0</v>
      </c>
      <c r="H122" s="303">
        <f>IF(R122="",0,COUNTIF($R$7:R122,R122))</f>
        <v>0</v>
      </c>
      <c r="I122" s="303" t="str">
        <f t="shared" si="14"/>
        <v>0</v>
      </c>
      <c r="J122" s="306">
        <f t="shared" si="15"/>
        <v>44198</v>
      </c>
      <c r="K122" s="303" t="str">
        <f t="shared" si="16"/>
        <v>KK 039</v>
      </c>
      <c r="L122" s="61"/>
      <c r="M122" s="271" t="s">
        <v>399</v>
      </c>
      <c r="N122" s="6"/>
      <c r="O122" s="10" t="s">
        <v>444</v>
      </c>
      <c r="P122" s="6">
        <v>115</v>
      </c>
      <c r="Q122" s="77" t="str">
        <f t="shared" si="10"/>
        <v>Bank BCA</v>
      </c>
      <c r="R122" s="333"/>
      <c r="S122" s="23"/>
      <c r="T122" s="271"/>
      <c r="U122" s="5"/>
      <c r="V122" s="5">
        <v>1298500</v>
      </c>
      <c r="W122" s="61"/>
      <c r="X122" s="61"/>
    </row>
    <row r="123" spans="1:24" ht="18.75" customHeight="1" x14ac:dyDescent="0.25">
      <c r="A123" s="61"/>
      <c r="B123" s="303">
        <f>IF(P123="",0,COUNTIF($P$7:P123,P123))</f>
        <v>0</v>
      </c>
      <c r="C123" s="303" t="str">
        <f t="shared" si="12"/>
        <v>0</v>
      </c>
      <c r="D123" s="303">
        <f>IF(S123="",0,COUNTIF($S$7:S123,S123))</f>
        <v>0</v>
      </c>
      <c r="E123" s="303" t="str">
        <f t="shared" si="13"/>
        <v>0</v>
      </c>
      <c r="F123" s="303">
        <f>IF(T123="",0,COUNTIF($T$7:T123,T123))</f>
        <v>0</v>
      </c>
      <c r="G123" s="303" t="str">
        <f t="shared" si="11"/>
        <v>0</v>
      </c>
      <c r="H123" s="303">
        <f>IF(R123="",0,COUNTIF($R$7:R123,R123))</f>
        <v>0</v>
      </c>
      <c r="I123" s="303" t="str">
        <f t="shared" si="14"/>
        <v>0</v>
      </c>
      <c r="J123" s="306">
        <f t="shared" si="15"/>
        <v>44198</v>
      </c>
      <c r="K123" s="303" t="str">
        <f t="shared" si="16"/>
        <v>KK 039</v>
      </c>
      <c r="L123" s="61"/>
      <c r="M123" s="271" t="s">
        <v>399</v>
      </c>
      <c r="N123" s="6"/>
      <c r="O123" s="10"/>
      <c r="P123" s="6" t="s">
        <v>399</v>
      </c>
      <c r="Q123" s="77" t="str">
        <f t="shared" si="10"/>
        <v/>
      </c>
      <c r="R123" s="333"/>
      <c r="S123" s="23"/>
      <c r="T123" s="271"/>
      <c r="U123" s="5"/>
      <c r="V123" s="5"/>
      <c r="W123" s="61"/>
      <c r="X123" s="61"/>
    </row>
    <row r="124" spans="1:24" ht="18.75" customHeight="1" x14ac:dyDescent="0.25">
      <c r="A124" s="61"/>
      <c r="B124" s="303">
        <f>IF(P124="",0,COUNTIF($P$7:P124,P124))</f>
        <v>34</v>
      </c>
      <c r="C124" s="303" t="str">
        <f t="shared" si="12"/>
        <v>34130</v>
      </c>
      <c r="D124" s="303">
        <f>IF(S124="",0,COUNTIF($S$7:S124,S124))</f>
        <v>0</v>
      </c>
      <c r="E124" s="303" t="str">
        <f t="shared" si="13"/>
        <v>0</v>
      </c>
      <c r="F124" s="303">
        <f>IF(T124="",0,COUNTIF($T$7:T124,T124))</f>
        <v>0</v>
      </c>
      <c r="G124" s="303" t="str">
        <f t="shared" si="11"/>
        <v>0</v>
      </c>
      <c r="H124" s="303">
        <f>IF(R124="",0,COUNTIF($R$7:R124,R124))</f>
        <v>6</v>
      </c>
      <c r="I124" s="303" t="str">
        <f t="shared" si="14"/>
        <v>6Proyek ZQA 7746</v>
      </c>
      <c r="J124" s="306">
        <f t="shared" si="15"/>
        <v>44198</v>
      </c>
      <c r="K124" s="303" t="str">
        <f t="shared" si="16"/>
        <v>KK 040</v>
      </c>
      <c r="L124" s="61"/>
      <c r="M124" s="271">
        <v>44198</v>
      </c>
      <c r="N124" s="6" t="s">
        <v>449</v>
      </c>
      <c r="O124" s="10" t="s">
        <v>444</v>
      </c>
      <c r="P124" s="6">
        <v>130</v>
      </c>
      <c r="Q124" s="77" t="str">
        <f t="shared" si="10"/>
        <v>Barang masih dalam konstruksi</v>
      </c>
      <c r="R124" s="333" t="s">
        <v>389</v>
      </c>
      <c r="S124" s="23"/>
      <c r="T124" s="271"/>
      <c r="U124" s="5">
        <v>9651000</v>
      </c>
      <c r="V124" s="5"/>
      <c r="W124" s="61"/>
      <c r="X124" s="61"/>
    </row>
    <row r="125" spans="1:24" ht="18.75" customHeight="1" x14ac:dyDescent="0.25">
      <c r="A125" s="61"/>
      <c r="B125" s="303">
        <f>IF(P125="",0,COUNTIF($P$7:P125,P125))</f>
        <v>36</v>
      </c>
      <c r="C125" s="303" t="str">
        <f t="shared" si="12"/>
        <v>36115</v>
      </c>
      <c r="D125" s="303">
        <f>IF(S125="",0,COUNTIF($S$7:S125,S125))</f>
        <v>0</v>
      </c>
      <c r="E125" s="303" t="str">
        <f t="shared" si="13"/>
        <v>0</v>
      </c>
      <c r="F125" s="303">
        <f>IF(T125="",0,COUNTIF($T$7:T125,T125))</f>
        <v>0</v>
      </c>
      <c r="G125" s="303" t="str">
        <f t="shared" si="11"/>
        <v>0</v>
      </c>
      <c r="H125" s="303">
        <f>IF(R125="",0,COUNTIF($R$7:R125,R125))</f>
        <v>0</v>
      </c>
      <c r="I125" s="303" t="str">
        <f t="shared" si="14"/>
        <v>0</v>
      </c>
      <c r="J125" s="306">
        <f t="shared" si="15"/>
        <v>44198</v>
      </c>
      <c r="K125" s="303" t="str">
        <f t="shared" si="16"/>
        <v>KK 040</v>
      </c>
      <c r="L125" s="61"/>
      <c r="M125" s="271" t="s">
        <v>399</v>
      </c>
      <c r="N125" s="6"/>
      <c r="O125" s="10" t="s">
        <v>444</v>
      </c>
      <c r="P125" s="6">
        <v>115</v>
      </c>
      <c r="Q125" s="77" t="str">
        <f t="shared" si="10"/>
        <v>Bank BCA</v>
      </c>
      <c r="R125" s="333"/>
      <c r="S125" s="23"/>
      <c r="T125" s="271"/>
      <c r="U125" s="5"/>
      <c r="V125" s="5">
        <v>9651000</v>
      </c>
      <c r="W125" s="61"/>
      <c r="X125" s="61"/>
    </row>
    <row r="126" spans="1:24" ht="18.75" customHeight="1" x14ac:dyDescent="0.25">
      <c r="A126" s="61"/>
      <c r="B126" s="303">
        <f>IF(P126="",0,COUNTIF($P$7:P126,P126))</f>
        <v>0</v>
      </c>
      <c r="C126" s="303" t="str">
        <f t="shared" si="12"/>
        <v>0</v>
      </c>
      <c r="D126" s="303">
        <f>IF(S126="",0,COUNTIF($S$7:S126,S126))</f>
        <v>0</v>
      </c>
      <c r="E126" s="303" t="str">
        <f t="shared" si="13"/>
        <v>0</v>
      </c>
      <c r="F126" s="303">
        <f>IF(T126="",0,COUNTIF($T$7:T126,T126))</f>
        <v>0</v>
      </c>
      <c r="G126" s="303" t="str">
        <f t="shared" si="11"/>
        <v>0</v>
      </c>
      <c r="H126" s="303">
        <f>IF(R126="",0,COUNTIF($R$7:R126,R126))</f>
        <v>0</v>
      </c>
      <c r="I126" s="303" t="str">
        <f t="shared" si="14"/>
        <v>0</v>
      </c>
      <c r="J126" s="306">
        <f t="shared" si="15"/>
        <v>44198</v>
      </c>
      <c r="K126" s="303" t="str">
        <f t="shared" si="16"/>
        <v>KK 040</v>
      </c>
      <c r="L126" s="61"/>
      <c r="M126" s="271" t="s">
        <v>399</v>
      </c>
      <c r="N126" s="6"/>
      <c r="O126" s="10"/>
      <c r="P126" s="6" t="s">
        <v>399</v>
      </c>
      <c r="Q126" s="77" t="str">
        <f t="shared" si="10"/>
        <v/>
      </c>
      <c r="R126" s="333"/>
      <c r="S126" s="23"/>
      <c r="T126" s="271"/>
      <c r="U126" s="5"/>
      <c r="V126" s="5"/>
      <c r="W126" s="61"/>
      <c r="X126" s="61"/>
    </row>
    <row r="127" spans="1:24" ht="18.75" customHeight="1" x14ac:dyDescent="0.25">
      <c r="A127" s="61"/>
      <c r="B127" s="303">
        <f>IF(P127="",0,COUNTIF($P$7:P127,P127))</f>
        <v>35</v>
      </c>
      <c r="C127" s="303" t="str">
        <f t="shared" si="12"/>
        <v>35130</v>
      </c>
      <c r="D127" s="303">
        <f>IF(S127="",0,COUNTIF($S$7:S127,S127))</f>
        <v>0</v>
      </c>
      <c r="E127" s="303" t="str">
        <f t="shared" si="13"/>
        <v>0</v>
      </c>
      <c r="F127" s="303">
        <f>IF(T127="",0,COUNTIF($T$7:T127,T127))</f>
        <v>0</v>
      </c>
      <c r="G127" s="303" t="str">
        <f t="shared" si="11"/>
        <v>0</v>
      </c>
      <c r="H127" s="303">
        <f>IF(R127="",0,COUNTIF($R$7:R127,R127))</f>
        <v>7</v>
      </c>
      <c r="I127" s="303" t="str">
        <f t="shared" si="14"/>
        <v>7Proyek ZQA 7746</v>
      </c>
      <c r="J127" s="306">
        <f t="shared" si="15"/>
        <v>44198</v>
      </c>
      <c r="K127" s="303" t="str">
        <f t="shared" si="16"/>
        <v>KK 041</v>
      </c>
      <c r="L127" s="61"/>
      <c r="M127" s="271">
        <v>44198</v>
      </c>
      <c r="N127" s="6" t="s">
        <v>450</v>
      </c>
      <c r="O127" s="10" t="s">
        <v>444</v>
      </c>
      <c r="P127" s="6">
        <v>130</v>
      </c>
      <c r="Q127" s="77" t="str">
        <f t="shared" si="10"/>
        <v>Barang masih dalam konstruksi</v>
      </c>
      <c r="R127" s="333" t="s">
        <v>389</v>
      </c>
      <c r="S127" s="23"/>
      <c r="T127" s="271"/>
      <c r="U127" s="12">
        <v>5090000</v>
      </c>
      <c r="V127" s="5"/>
      <c r="W127" s="61"/>
      <c r="X127" s="61"/>
    </row>
    <row r="128" spans="1:24" ht="18.75" customHeight="1" x14ac:dyDescent="0.25">
      <c r="A128" s="61"/>
      <c r="B128" s="303">
        <f>IF(P128="",0,COUNTIF($P$7:P128,P128))</f>
        <v>37</v>
      </c>
      <c r="C128" s="303" t="str">
        <f t="shared" si="12"/>
        <v>37115</v>
      </c>
      <c r="D128" s="303">
        <f>IF(S128="",0,COUNTIF($S$7:S128,S128))</f>
        <v>0</v>
      </c>
      <c r="E128" s="303" t="str">
        <f t="shared" si="13"/>
        <v>0</v>
      </c>
      <c r="F128" s="303">
        <f>IF(T128="",0,COUNTIF($T$7:T128,T128))</f>
        <v>0</v>
      </c>
      <c r="G128" s="303" t="str">
        <f t="shared" si="11"/>
        <v>0</v>
      </c>
      <c r="H128" s="303">
        <f>IF(R128="",0,COUNTIF($R$7:R128,R128))</f>
        <v>0</v>
      </c>
      <c r="I128" s="303" t="str">
        <f t="shared" si="14"/>
        <v>0</v>
      </c>
      <c r="J128" s="306">
        <f t="shared" si="15"/>
        <v>44198</v>
      </c>
      <c r="K128" s="303" t="str">
        <f t="shared" si="16"/>
        <v>KK 041</v>
      </c>
      <c r="L128" s="61"/>
      <c r="M128" s="271" t="s">
        <v>399</v>
      </c>
      <c r="N128" s="6"/>
      <c r="O128" s="10" t="s">
        <v>444</v>
      </c>
      <c r="P128" s="6">
        <v>115</v>
      </c>
      <c r="Q128" s="77" t="str">
        <f t="shared" si="10"/>
        <v>Bank BCA</v>
      </c>
      <c r="R128" s="333"/>
      <c r="S128" s="23"/>
      <c r="T128" s="271"/>
      <c r="U128" s="5"/>
      <c r="V128" s="5">
        <v>5090000</v>
      </c>
      <c r="W128" s="61"/>
      <c r="X128" s="61"/>
    </row>
    <row r="129" spans="1:24" ht="18.75" customHeight="1" x14ac:dyDescent="0.25">
      <c r="A129" s="61"/>
      <c r="B129" s="303">
        <f>IF(P129="",0,COUNTIF($P$7:P129,P129))</f>
        <v>0</v>
      </c>
      <c r="C129" s="303" t="str">
        <f t="shared" si="12"/>
        <v>0</v>
      </c>
      <c r="D129" s="303">
        <f>IF(S129="",0,COUNTIF($S$7:S129,S129))</f>
        <v>0</v>
      </c>
      <c r="E129" s="303" t="str">
        <f t="shared" si="13"/>
        <v>0</v>
      </c>
      <c r="F129" s="303">
        <f>IF(T129="",0,COUNTIF($T$7:T129,T129))</f>
        <v>0</v>
      </c>
      <c r="G129" s="303" t="str">
        <f t="shared" si="11"/>
        <v>0</v>
      </c>
      <c r="H129" s="303">
        <f>IF(R129="",0,COUNTIF($R$7:R129,R129))</f>
        <v>0</v>
      </c>
      <c r="I129" s="303" t="str">
        <f t="shared" si="14"/>
        <v>0</v>
      </c>
      <c r="J129" s="306">
        <f t="shared" si="15"/>
        <v>44198</v>
      </c>
      <c r="K129" s="303" t="str">
        <f t="shared" si="16"/>
        <v>KK 041</v>
      </c>
      <c r="L129" s="61"/>
      <c r="M129" s="271" t="s">
        <v>399</v>
      </c>
      <c r="N129" s="6"/>
      <c r="O129" s="10"/>
      <c r="P129" s="6" t="s">
        <v>399</v>
      </c>
      <c r="Q129" s="77" t="str">
        <f t="shared" si="10"/>
        <v/>
      </c>
      <c r="R129" s="333"/>
      <c r="S129" s="23"/>
      <c r="T129" s="271"/>
      <c r="U129" s="5"/>
      <c r="V129" s="5"/>
      <c r="W129" s="61"/>
      <c r="X129" s="61"/>
    </row>
    <row r="130" spans="1:24" ht="18.75" customHeight="1" x14ac:dyDescent="0.25">
      <c r="A130" s="61"/>
      <c r="B130" s="303">
        <f>IF(P130="",0,COUNTIF($P$7:P130,P130))</f>
        <v>36</v>
      </c>
      <c r="C130" s="303" t="str">
        <f t="shared" si="12"/>
        <v>36130</v>
      </c>
      <c r="D130" s="303">
        <f>IF(S130="",0,COUNTIF($S$7:S130,S130))</f>
        <v>0</v>
      </c>
      <c r="E130" s="303" t="str">
        <f t="shared" si="13"/>
        <v>0</v>
      </c>
      <c r="F130" s="303">
        <f>IF(T130="",0,COUNTIF($T$7:T130,T130))</f>
        <v>0</v>
      </c>
      <c r="G130" s="303" t="str">
        <f t="shared" si="11"/>
        <v>0</v>
      </c>
      <c r="H130" s="303">
        <f>IF(R130="",0,COUNTIF($R$7:R130,R130))</f>
        <v>8</v>
      </c>
      <c r="I130" s="303" t="str">
        <f t="shared" si="14"/>
        <v>8Proyek ZQA 7746</v>
      </c>
      <c r="J130" s="306">
        <f t="shared" si="15"/>
        <v>44198</v>
      </c>
      <c r="K130" s="303" t="str">
        <f t="shared" si="16"/>
        <v>KK 042</v>
      </c>
      <c r="L130" s="61"/>
      <c r="M130" s="271">
        <v>44198</v>
      </c>
      <c r="N130" s="6" t="s">
        <v>451</v>
      </c>
      <c r="O130" s="10" t="s">
        <v>452</v>
      </c>
      <c r="P130" s="6">
        <v>130</v>
      </c>
      <c r="Q130" s="77" t="str">
        <f t="shared" si="10"/>
        <v>Barang masih dalam konstruksi</v>
      </c>
      <c r="R130" s="333" t="s">
        <v>389</v>
      </c>
      <c r="S130" s="23"/>
      <c r="T130" s="271"/>
      <c r="U130" s="5">
        <v>7000000</v>
      </c>
      <c r="V130" s="5"/>
      <c r="W130" s="61"/>
      <c r="X130" s="61"/>
    </row>
    <row r="131" spans="1:24" ht="18.75" customHeight="1" x14ac:dyDescent="0.25">
      <c r="A131" s="61"/>
      <c r="B131" s="303">
        <f>IF(P131="",0,COUNTIF($P$7:P131,P131))</f>
        <v>38</v>
      </c>
      <c r="C131" s="303" t="str">
        <f t="shared" si="12"/>
        <v>38115</v>
      </c>
      <c r="D131" s="303">
        <f>IF(S131="",0,COUNTIF($S$7:S131,S131))</f>
        <v>0</v>
      </c>
      <c r="E131" s="303" t="str">
        <f t="shared" si="13"/>
        <v>0</v>
      </c>
      <c r="F131" s="303">
        <f>IF(T131="",0,COUNTIF($T$7:T131,T131))</f>
        <v>0</v>
      </c>
      <c r="G131" s="303" t="str">
        <f t="shared" si="11"/>
        <v>0</v>
      </c>
      <c r="H131" s="303">
        <f>IF(R131="",0,COUNTIF($R$7:R131,R131))</f>
        <v>0</v>
      </c>
      <c r="I131" s="303" t="str">
        <f t="shared" si="14"/>
        <v>0</v>
      </c>
      <c r="J131" s="306">
        <f t="shared" si="15"/>
        <v>44198</v>
      </c>
      <c r="K131" s="303" t="str">
        <f t="shared" si="16"/>
        <v>KK 042</v>
      </c>
      <c r="L131" s="61"/>
      <c r="M131" s="271" t="s">
        <v>399</v>
      </c>
      <c r="N131" s="6"/>
      <c r="O131" s="10" t="s">
        <v>452</v>
      </c>
      <c r="P131" s="6">
        <v>115</v>
      </c>
      <c r="Q131" s="77" t="str">
        <f t="shared" si="10"/>
        <v>Bank BCA</v>
      </c>
      <c r="R131" s="333"/>
      <c r="S131" s="23"/>
      <c r="T131" s="271"/>
      <c r="U131" s="5"/>
      <c r="V131" s="5">
        <v>7000000</v>
      </c>
      <c r="W131" s="61"/>
      <c r="X131" s="61"/>
    </row>
    <row r="132" spans="1:24" ht="18.75" customHeight="1" x14ac:dyDescent="0.25">
      <c r="A132" s="61"/>
      <c r="B132" s="303">
        <f>IF(P132="",0,COUNTIF($P$7:P132,P132))</f>
        <v>0</v>
      </c>
      <c r="C132" s="303" t="str">
        <f t="shared" si="12"/>
        <v>0</v>
      </c>
      <c r="D132" s="303">
        <f>IF(S132="",0,COUNTIF($S$7:S132,S132))</f>
        <v>0</v>
      </c>
      <c r="E132" s="303" t="str">
        <f t="shared" si="13"/>
        <v>0</v>
      </c>
      <c r="F132" s="303">
        <f>IF(T132="",0,COUNTIF($T$7:T132,T132))</f>
        <v>0</v>
      </c>
      <c r="G132" s="303" t="str">
        <f t="shared" si="11"/>
        <v>0</v>
      </c>
      <c r="H132" s="303">
        <f>IF(R132="",0,COUNTIF($R$7:R132,R132))</f>
        <v>0</v>
      </c>
      <c r="I132" s="303" t="str">
        <f t="shared" si="14"/>
        <v>0</v>
      </c>
      <c r="J132" s="306">
        <f t="shared" si="15"/>
        <v>44198</v>
      </c>
      <c r="K132" s="303" t="str">
        <f t="shared" si="16"/>
        <v>KK 042</v>
      </c>
      <c r="L132" s="61"/>
      <c r="M132" s="271" t="s">
        <v>399</v>
      </c>
      <c r="N132" s="6"/>
      <c r="O132" s="10"/>
      <c r="P132" s="6" t="s">
        <v>399</v>
      </c>
      <c r="Q132" s="77" t="str">
        <f t="shared" si="10"/>
        <v/>
      </c>
      <c r="R132" s="333"/>
      <c r="S132" s="23"/>
      <c r="T132" s="271"/>
      <c r="U132" s="5"/>
      <c r="V132" s="5"/>
      <c r="W132" s="61"/>
      <c r="X132" s="61"/>
    </row>
    <row r="133" spans="1:24" ht="18.75" customHeight="1" x14ac:dyDescent="0.25">
      <c r="A133" s="61"/>
      <c r="B133" s="303">
        <f>IF(P133="",0,COUNTIF($P$7:P133,P133))</f>
        <v>37</v>
      </c>
      <c r="C133" s="303" t="str">
        <f t="shared" si="12"/>
        <v>37130</v>
      </c>
      <c r="D133" s="303">
        <f>IF(S133="",0,COUNTIF($S$7:S133,S133))</f>
        <v>0</v>
      </c>
      <c r="E133" s="303" t="str">
        <f t="shared" si="13"/>
        <v>0</v>
      </c>
      <c r="F133" s="303">
        <f>IF(T133="",0,COUNTIF($T$7:T133,T133))</f>
        <v>0</v>
      </c>
      <c r="G133" s="303" t="str">
        <f t="shared" si="11"/>
        <v>0</v>
      </c>
      <c r="H133" s="303">
        <f>IF(R133="",0,COUNTIF($R$7:R133,R133))</f>
        <v>9</v>
      </c>
      <c r="I133" s="303" t="str">
        <f t="shared" si="14"/>
        <v>9Proyek ZQA 7746</v>
      </c>
      <c r="J133" s="306">
        <f t="shared" si="15"/>
        <v>44198</v>
      </c>
      <c r="K133" s="303" t="str">
        <f t="shared" si="16"/>
        <v>KK 043</v>
      </c>
      <c r="L133" s="61"/>
      <c r="M133" s="271">
        <v>44198</v>
      </c>
      <c r="N133" s="6" t="s">
        <v>453</v>
      </c>
      <c r="O133" s="10" t="s">
        <v>454</v>
      </c>
      <c r="P133" s="6">
        <v>130</v>
      </c>
      <c r="Q133" s="77" t="str">
        <f t="shared" si="10"/>
        <v>Barang masih dalam konstruksi</v>
      </c>
      <c r="R133" s="333" t="s">
        <v>389</v>
      </c>
      <c r="S133" s="23"/>
      <c r="T133" s="271"/>
      <c r="U133" s="5">
        <v>6000000</v>
      </c>
      <c r="V133" s="5"/>
      <c r="W133" s="61"/>
      <c r="X133" s="61"/>
    </row>
    <row r="134" spans="1:24" ht="18.75" customHeight="1" x14ac:dyDescent="0.25">
      <c r="A134" s="61"/>
      <c r="B134" s="303">
        <f>IF(P134="",0,COUNTIF($P$7:P134,P134))</f>
        <v>39</v>
      </c>
      <c r="C134" s="303" t="str">
        <f t="shared" si="12"/>
        <v>39115</v>
      </c>
      <c r="D134" s="303">
        <f>IF(S134="",0,COUNTIF($S$7:S134,S134))</f>
        <v>0</v>
      </c>
      <c r="E134" s="303" t="str">
        <f t="shared" si="13"/>
        <v>0</v>
      </c>
      <c r="F134" s="303">
        <f>IF(T134="",0,COUNTIF($T$7:T134,T134))</f>
        <v>0</v>
      </c>
      <c r="G134" s="303" t="str">
        <f t="shared" si="11"/>
        <v>0</v>
      </c>
      <c r="H134" s="303">
        <f>IF(R134="",0,COUNTIF($R$7:R134,R134))</f>
        <v>0</v>
      </c>
      <c r="I134" s="303" t="str">
        <f t="shared" si="14"/>
        <v>0</v>
      </c>
      <c r="J134" s="306">
        <f t="shared" si="15"/>
        <v>44198</v>
      </c>
      <c r="K134" s="303" t="str">
        <f t="shared" si="16"/>
        <v>KK 043</v>
      </c>
      <c r="L134" s="61"/>
      <c r="M134" s="271" t="s">
        <v>399</v>
      </c>
      <c r="N134" s="6"/>
      <c r="O134" s="10" t="s">
        <v>454</v>
      </c>
      <c r="P134" s="6">
        <v>115</v>
      </c>
      <c r="Q134" s="77" t="str">
        <f t="shared" si="10"/>
        <v>Bank BCA</v>
      </c>
      <c r="R134" s="333"/>
      <c r="S134" s="23"/>
      <c r="T134" s="271"/>
      <c r="U134" s="5"/>
      <c r="V134" s="5">
        <v>6000000</v>
      </c>
      <c r="W134" s="61"/>
      <c r="X134" s="61"/>
    </row>
    <row r="135" spans="1:24" ht="18.75" customHeight="1" x14ac:dyDescent="0.25">
      <c r="A135" s="61"/>
      <c r="B135" s="303">
        <f>IF(P135="",0,COUNTIF($P$7:P135,P135))</f>
        <v>0</v>
      </c>
      <c r="C135" s="303" t="str">
        <f t="shared" si="12"/>
        <v>0</v>
      </c>
      <c r="D135" s="303">
        <f>IF(S135="",0,COUNTIF($S$7:S135,S135))</f>
        <v>0</v>
      </c>
      <c r="E135" s="303" t="str">
        <f t="shared" si="13"/>
        <v>0</v>
      </c>
      <c r="F135" s="303">
        <f>IF(T135="",0,COUNTIF($T$7:T135,T135))</f>
        <v>0</v>
      </c>
      <c r="G135" s="303" t="str">
        <f t="shared" si="11"/>
        <v>0</v>
      </c>
      <c r="H135" s="303">
        <f>IF(R135="",0,COUNTIF($R$7:R135,R135))</f>
        <v>0</v>
      </c>
      <c r="I135" s="303" t="str">
        <f t="shared" si="14"/>
        <v>0</v>
      </c>
      <c r="J135" s="306">
        <f t="shared" si="15"/>
        <v>44198</v>
      </c>
      <c r="K135" s="303" t="str">
        <f t="shared" si="16"/>
        <v>KK 043</v>
      </c>
      <c r="L135" s="61"/>
      <c r="M135" s="271" t="s">
        <v>399</v>
      </c>
      <c r="N135" s="6"/>
      <c r="O135" s="10"/>
      <c r="P135" s="6" t="s">
        <v>399</v>
      </c>
      <c r="Q135" s="77" t="str">
        <f t="shared" ref="Q135:Q198" si="17">IF(P135&lt;&gt;"",VLOOKUP(P135,DA,2,FALSE),"")</f>
        <v/>
      </c>
      <c r="R135" s="333"/>
      <c r="S135" s="23"/>
      <c r="T135" s="271"/>
      <c r="U135" s="5"/>
      <c r="V135" s="5"/>
      <c r="W135" s="61"/>
      <c r="X135" s="61"/>
    </row>
    <row r="136" spans="1:24" ht="18.75" customHeight="1" x14ac:dyDescent="0.25">
      <c r="A136" s="61"/>
      <c r="B136" s="303">
        <f>IF(P136="",0,COUNTIF($P$7:P136,P136))</f>
        <v>38</v>
      </c>
      <c r="C136" s="303" t="str">
        <f t="shared" si="12"/>
        <v>38130</v>
      </c>
      <c r="D136" s="303">
        <f>IF(S136="",0,COUNTIF($S$7:S136,S136))</f>
        <v>0</v>
      </c>
      <c r="E136" s="303" t="str">
        <f t="shared" si="13"/>
        <v>0</v>
      </c>
      <c r="F136" s="303">
        <f>IF(T136="",0,COUNTIF($T$7:T136,T136))</f>
        <v>0</v>
      </c>
      <c r="G136" s="303" t="str">
        <f t="shared" ref="G136:G199" si="18">F136&amp;T136</f>
        <v>0</v>
      </c>
      <c r="H136" s="303">
        <f>IF(R136="",0,COUNTIF($R$7:R136,R136))</f>
        <v>1</v>
      </c>
      <c r="I136" s="303" t="str">
        <f t="shared" si="14"/>
        <v>1Proyek APU 1223</v>
      </c>
      <c r="J136" s="306">
        <f t="shared" si="15"/>
        <v>44198</v>
      </c>
      <c r="K136" s="303" t="str">
        <f t="shared" si="16"/>
        <v>KK 044</v>
      </c>
      <c r="L136" s="61"/>
      <c r="M136" s="271">
        <v>44198</v>
      </c>
      <c r="N136" s="6" t="s">
        <v>455</v>
      </c>
      <c r="O136" s="10" t="s">
        <v>456</v>
      </c>
      <c r="P136" s="6">
        <v>130</v>
      </c>
      <c r="Q136" s="77" t="str">
        <f t="shared" si="17"/>
        <v>Barang masih dalam konstruksi</v>
      </c>
      <c r="R136" s="333" t="s">
        <v>387</v>
      </c>
      <c r="S136" s="23"/>
      <c r="T136" s="271"/>
      <c r="U136" s="5">
        <v>1650000</v>
      </c>
      <c r="V136" s="5"/>
      <c r="W136" s="61"/>
      <c r="X136" s="61"/>
    </row>
    <row r="137" spans="1:24" ht="18.75" customHeight="1" x14ac:dyDescent="0.25">
      <c r="A137" s="61"/>
      <c r="B137" s="303">
        <f>IF(P137="",0,COUNTIF($P$7:P137,P137))</f>
        <v>40</v>
      </c>
      <c r="C137" s="303" t="str">
        <f t="shared" ref="C137:C200" si="19">B137&amp;P137</f>
        <v>40115</v>
      </c>
      <c r="D137" s="303">
        <f>IF(S137="",0,COUNTIF($S$7:S137,S137))</f>
        <v>0</v>
      </c>
      <c r="E137" s="303" t="str">
        <f t="shared" ref="E137:E200" si="20">D137&amp;S137</f>
        <v>0</v>
      </c>
      <c r="F137" s="303">
        <f>IF(T137="",0,COUNTIF($T$7:T137,T137))</f>
        <v>0</v>
      </c>
      <c r="G137" s="303" t="str">
        <f t="shared" si="18"/>
        <v>0</v>
      </c>
      <c r="H137" s="303">
        <f>IF(R137="",0,COUNTIF($R$7:R137,R137))</f>
        <v>0</v>
      </c>
      <c r="I137" s="303" t="str">
        <f t="shared" ref="I137:I200" si="21">H137&amp;R137</f>
        <v>0</v>
      </c>
      <c r="J137" s="306">
        <f t="shared" ref="J137:J200" si="22">IF(M137&lt;&gt;"",M137,J136)</f>
        <v>44198</v>
      </c>
      <c r="K137" s="303" t="str">
        <f t="shared" ref="K137:K200" si="23">IF(N137&lt;&gt;"",N137,K136)</f>
        <v>KK 044</v>
      </c>
      <c r="L137" s="61"/>
      <c r="M137" s="271" t="s">
        <v>399</v>
      </c>
      <c r="N137" s="6"/>
      <c r="O137" s="10" t="s">
        <v>456</v>
      </c>
      <c r="P137" s="6">
        <v>115</v>
      </c>
      <c r="Q137" s="77" t="str">
        <f t="shared" si="17"/>
        <v>Bank BCA</v>
      </c>
      <c r="R137" s="333"/>
      <c r="S137" s="23"/>
      <c r="T137" s="271"/>
      <c r="U137" s="5"/>
      <c r="V137" s="5">
        <v>1650000</v>
      </c>
      <c r="W137" s="61"/>
      <c r="X137" s="61"/>
    </row>
    <row r="138" spans="1:24" ht="18.75" customHeight="1" x14ac:dyDescent="0.25">
      <c r="A138" s="61"/>
      <c r="B138" s="303">
        <f>IF(P138="",0,COUNTIF($P$7:P138,P138))</f>
        <v>0</v>
      </c>
      <c r="C138" s="303" t="str">
        <f t="shared" si="19"/>
        <v>0</v>
      </c>
      <c r="D138" s="303">
        <f>IF(S138="",0,COUNTIF($S$7:S138,S138))</f>
        <v>0</v>
      </c>
      <c r="E138" s="303" t="str">
        <f t="shared" si="20"/>
        <v>0</v>
      </c>
      <c r="F138" s="303">
        <f>IF(T138="",0,COUNTIF($T$7:T138,T138))</f>
        <v>0</v>
      </c>
      <c r="G138" s="303" t="str">
        <f t="shared" si="18"/>
        <v>0</v>
      </c>
      <c r="H138" s="303">
        <f>IF(R138="",0,COUNTIF($R$7:R138,R138))</f>
        <v>0</v>
      </c>
      <c r="I138" s="303" t="str">
        <f t="shared" si="21"/>
        <v>0</v>
      </c>
      <c r="J138" s="306">
        <f t="shared" si="22"/>
        <v>44198</v>
      </c>
      <c r="K138" s="303" t="str">
        <f t="shared" si="23"/>
        <v>KK 044</v>
      </c>
      <c r="L138" s="61"/>
      <c r="M138" s="271" t="s">
        <v>399</v>
      </c>
      <c r="N138" s="6"/>
      <c r="O138" s="10"/>
      <c r="P138" s="6" t="s">
        <v>399</v>
      </c>
      <c r="Q138" s="77" t="str">
        <f t="shared" si="17"/>
        <v/>
      </c>
      <c r="R138" s="333"/>
      <c r="S138" s="23"/>
      <c r="T138" s="271"/>
      <c r="U138" s="12"/>
      <c r="V138" s="5"/>
      <c r="W138" s="61"/>
      <c r="X138" s="61"/>
    </row>
    <row r="139" spans="1:24" ht="18.75" customHeight="1" x14ac:dyDescent="0.25">
      <c r="A139" s="61"/>
      <c r="B139" s="303">
        <f>IF(P139="",0,COUNTIF($P$7:P139,P139))</f>
        <v>39</v>
      </c>
      <c r="C139" s="303" t="str">
        <f t="shared" si="19"/>
        <v>39130</v>
      </c>
      <c r="D139" s="303">
        <f>IF(S139="",0,COUNTIF($S$7:S139,S139))</f>
        <v>0</v>
      </c>
      <c r="E139" s="303" t="str">
        <f t="shared" si="20"/>
        <v>0</v>
      </c>
      <c r="F139" s="303">
        <f>IF(T139="",0,COUNTIF($T$7:T139,T139))</f>
        <v>0</v>
      </c>
      <c r="G139" s="303" t="str">
        <f t="shared" si="18"/>
        <v>0</v>
      </c>
      <c r="H139" s="303">
        <f>IF(R139="",0,COUNTIF($R$7:R139,R139))</f>
        <v>2</v>
      </c>
      <c r="I139" s="303" t="str">
        <f t="shared" si="21"/>
        <v>2Proyek APU 1223</v>
      </c>
      <c r="J139" s="306">
        <f t="shared" si="22"/>
        <v>44198</v>
      </c>
      <c r="K139" s="303" t="str">
        <f t="shared" si="23"/>
        <v>KK 045</v>
      </c>
      <c r="L139" s="61"/>
      <c r="M139" s="271">
        <v>44198</v>
      </c>
      <c r="N139" s="6" t="s">
        <v>457</v>
      </c>
      <c r="O139" s="10" t="s">
        <v>458</v>
      </c>
      <c r="P139" s="6">
        <v>130</v>
      </c>
      <c r="Q139" s="77" t="str">
        <f t="shared" si="17"/>
        <v>Barang masih dalam konstruksi</v>
      </c>
      <c r="R139" s="333" t="s">
        <v>387</v>
      </c>
      <c r="S139" s="23"/>
      <c r="T139" s="271"/>
      <c r="U139" s="5">
        <v>1850000</v>
      </c>
      <c r="V139" s="5"/>
      <c r="W139" s="61"/>
      <c r="X139" s="61"/>
    </row>
    <row r="140" spans="1:24" ht="18.75" customHeight="1" x14ac:dyDescent="0.25">
      <c r="A140" s="61"/>
      <c r="B140" s="303">
        <f>IF(P140="",0,COUNTIF($P$7:P140,P140))</f>
        <v>41</v>
      </c>
      <c r="C140" s="303" t="str">
        <f t="shared" si="19"/>
        <v>41115</v>
      </c>
      <c r="D140" s="303">
        <f>IF(S140="",0,COUNTIF($S$7:S140,S140))</f>
        <v>0</v>
      </c>
      <c r="E140" s="303" t="str">
        <f t="shared" si="20"/>
        <v>0</v>
      </c>
      <c r="F140" s="303">
        <f>IF(T140="",0,COUNTIF($T$7:T140,T140))</f>
        <v>0</v>
      </c>
      <c r="G140" s="303" t="str">
        <f t="shared" si="18"/>
        <v>0</v>
      </c>
      <c r="H140" s="303">
        <f>IF(R140="",0,COUNTIF($R$7:R140,R140))</f>
        <v>0</v>
      </c>
      <c r="I140" s="303" t="str">
        <f t="shared" si="21"/>
        <v>0</v>
      </c>
      <c r="J140" s="306">
        <f t="shared" si="22"/>
        <v>44198</v>
      </c>
      <c r="K140" s="303" t="str">
        <f t="shared" si="23"/>
        <v>KK 045</v>
      </c>
      <c r="L140" s="61"/>
      <c r="M140" s="271" t="s">
        <v>399</v>
      </c>
      <c r="N140" s="6"/>
      <c r="O140" s="10" t="s">
        <v>458</v>
      </c>
      <c r="P140" s="6">
        <v>115</v>
      </c>
      <c r="Q140" s="77" t="str">
        <f t="shared" si="17"/>
        <v>Bank BCA</v>
      </c>
      <c r="R140" s="333"/>
      <c r="S140" s="23"/>
      <c r="T140" s="271"/>
      <c r="U140" s="5"/>
      <c r="V140" s="5">
        <v>1850000</v>
      </c>
      <c r="W140" s="61"/>
      <c r="X140" s="61"/>
    </row>
    <row r="141" spans="1:24" ht="18.75" customHeight="1" x14ac:dyDescent="0.25">
      <c r="A141" s="61"/>
      <c r="B141" s="303">
        <f>IF(P141="",0,COUNTIF($P$7:P141,P141))</f>
        <v>0</v>
      </c>
      <c r="C141" s="303" t="str">
        <f t="shared" si="19"/>
        <v>0</v>
      </c>
      <c r="D141" s="303">
        <f>IF(S141="",0,COUNTIF($S$7:S141,S141))</f>
        <v>0</v>
      </c>
      <c r="E141" s="303" t="str">
        <f t="shared" si="20"/>
        <v>0</v>
      </c>
      <c r="F141" s="303">
        <f>IF(T141="",0,COUNTIF($T$7:T141,T141))</f>
        <v>0</v>
      </c>
      <c r="G141" s="303" t="str">
        <f t="shared" si="18"/>
        <v>0</v>
      </c>
      <c r="H141" s="303">
        <f>IF(R141="",0,COUNTIF($R$7:R141,R141))</f>
        <v>0</v>
      </c>
      <c r="I141" s="303" t="str">
        <f t="shared" si="21"/>
        <v>0</v>
      </c>
      <c r="J141" s="306">
        <f t="shared" si="22"/>
        <v>44198</v>
      </c>
      <c r="K141" s="303" t="str">
        <f t="shared" si="23"/>
        <v>KK 045</v>
      </c>
      <c r="L141" s="61"/>
      <c r="M141" s="271" t="s">
        <v>399</v>
      </c>
      <c r="N141" s="6"/>
      <c r="O141" s="10"/>
      <c r="P141" s="6" t="s">
        <v>399</v>
      </c>
      <c r="Q141" s="77" t="str">
        <f t="shared" si="17"/>
        <v/>
      </c>
      <c r="R141" s="333"/>
      <c r="S141" s="23"/>
      <c r="T141" s="271"/>
      <c r="U141" s="5"/>
      <c r="V141" s="5"/>
      <c r="W141" s="61"/>
      <c r="X141" s="61"/>
    </row>
    <row r="142" spans="1:24" ht="18.75" customHeight="1" x14ac:dyDescent="0.25">
      <c r="A142" s="61"/>
      <c r="B142" s="303">
        <f>IF(P142="",0,COUNTIF($P$7:P142,P142))</f>
        <v>2</v>
      </c>
      <c r="C142" s="303" t="str">
        <f t="shared" si="19"/>
        <v>2698</v>
      </c>
      <c r="D142" s="303">
        <f>IF(S142="",0,COUNTIF($S$7:S142,S142))</f>
        <v>0</v>
      </c>
      <c r="E142" s="303" t="str">
        <f t="shared" si="20"/>
        <v>0</v>
      </c>
      <c r="F142" s="303">
        <f>IF(T142="",0,COUNTIF($T$7:T142,T142))</f>
        <v>0</v>
      </c>
      <c r="G142" s="303" t="str">
        <f t="shared" si="18"/>
        <v>0</v>
      </c>
      <c r="H142" s="303">
        <f>IF(R142="",0,COUNTIF($R$7:R142,R142))</f>
        <v>0</v>
      </c>
      <c r="I142" s="303" t="str">
        <f t="shared" si="21"/>
        <v>0</v>
      </c>
      <c r="J142" s="306">
        <f t="shared" si="22"/>
        <v>44198</v>
      </c>
      <c r="K142" s="303" t="str">
        <f t="shared" si="23"/>
        <v>KK 046</v>
      </c>
      <c r="L142" s="61"/>
      <c r="M142" s="271">
        <v>44198</v>
      </c>
      <c r="N142" s="6" t="s">
        <v>459</v>
      </c>
      <c r="O142" s="10" t="s">
        <v>460</v>
      </c>
      <c r="P142" s="6">
        <v>698</v>
      </c>
      <c r="Q142" s="77" t="str">
        <f t="shared" si="17"/>
        <v>Biaya Operasional (Langsung) Proyek</v>
      </c>
      <c r="R142" s="333"/>
      <c r="S142" s="23"/>
      <c r="T142" s="271"/>
      <c r="U142" s="5">
        <v>905000</v>
      </c>
      <c r="V142" s="5"/>
      <c r="W142" s="61"/>
      <c r="X142" s="61"/>
    </row>
    <row r="143" spans="1:24" ht="18.75" customHeight="1" x14ac:dyDescent="0.25">
      <c r="A143" s="61"/>
      <c r="B143" s="303">
        <f>IF(P143="",0,COUNTIF($P$7:P143,P143))</f>
        <v>42</v>
      </c>
      <c r="C143" s="303" t="str">
        <f t="shared" si="19"/>
        <v>42115</v>
      </c>
      <c r="D143" s="303">
        <f>IF(S143="",0,COUNTIF($S$7:S143,S143))</f>
        <v>0</v>
      </c>
      <c r="E143" s="303" t="str">
        <f t="shared" si="20"/>
        <v>0</v>
      </c>
      <c r="F143" s="303">
        <f>IF(T143="",0,COUNTIF($T$7:T143,T143))</f>
        <v>0</v>
      </c>
      <c r="G143" s="303" t="str">
        <f t="shared" si="18"/>
        <v>0</v>
      </c>
      <c r="H143" s="303">
        <f>IF(R143="",0,COUNTIF($R$7:R143,R143))</f>
        <v>0</v>
      </c>
      <c r="I143" s="303" t="str">
        <f t="shared" si="21"/>
        <v>0</v>
      </c>
      <c r="J143" s="306">
        <f t="shared" si="22"/>
        <v>44198</v>
      </c>
      <c r="K143" s="303" t="str">
        <f t="shared" si="23"/>
        <v>KK 046</v>
      </c>
      <c r="L143" s="61"/>
      <c r="M143" s="271" t="s">
        <v>399</v>
      </c>
      <c r="N143" s="6"/>
      <c r="O143" s="10" t="s">
        <v>460</v>
      </c>
      <c r="P143" s="6">
        <v>115</v>
      </c>
      <c r="Q143" s="77" t="str">
        <f t="shared" si="17"/>
        <v>Bank BCA</v>
      </c>
      <c r="R143" s="333"/>
      <c r="S143" s="23"/>
      <c r="T143" s="271"/>
      <c r="U143" s="5"/>
      <c r="V143" s="5">
        <v>905000</v>
      </c>
      <c r="W143" s="61"/>
      <c r="X143" s="61"/>
    </row>
    <row r="144" spans="1:24" ht="18.75" customHeight="1" x14ac:dyDescent="0.25">
      <c r="A144" s="61"/>
      <c r="B144" s="303">
        <f>IF(P144="",0,COUNTIF($P$7:P144,P144))</f>
        <v>0</v>
      </c>
      <c r="C144" s="303" t="str">
        <f t="shared" si="19"/>
        <v>0</v>
      </c>
      <c r="D144" s="303">
        <f>IF(S144="",0,COUNTIF($S$7:S144,S144))</f>
        <v>0</v>
      </c>
      <c r="E144" s="303" t="str">
        <f t="shared" si="20"/>
        <v>0</v>
      </c>
      <c r="F144" s="303">
        <f>IF(T144="",0,COUNTIF($T$7:T144,T144))</f>
        <v>0</v>
      </c>
      <c r="G144" s="303" t="str">
        <f t="shared" si="18"/>
        <v>0</v>
      </c>
      <c r="H144" s="303">
        <f>IF(R144="",0,COUNTIF($R$7:R144,R144))</f>
        <v>0</v>
      </c>
      <c r="I144" s="303" t="str">
        <f t="shared" si="21"/>
        <v>0</v>
      </c>
      <c r="J144" s="306">
        <f t="shared" si="22"/>
        <v>44198</v>
      </c>
      <c r="K144" s="303" t="str">
        <f t="shared" si="23"/>
        <v>KK 046</v>
      </c>
      <c r="L144" s="61"/>
      <c r="M144" s="271" t="s">
        <v>399</v>
      </c>
      <c r="N144" s="6"/>
      <c r="O144" s="10"/>
      <c r="P144" s="6" t="s">
        <v>399</v>
      </c>
      <c r="Q144" s="77" t="str">
        <f t="shared" si="17"/>
        <v/>
      </c>
      <c r="R144" s="333"/>
      <c r="S144" s="23"/>
      <c r="T144" s="271"/>
      <c r="U144" s="5"/>
      <c r="V144" s="5"/>
      <c r="W144" s="61"/>
      <c r="X144" s="61"/>
    </row>
    <row r="145" spans="1:24" ht="18.75" customHeight="1" x14ac:dyDescent="0.25">
      <c r="A145" s="61"/>
      <c r="B145" s="303">
        <f>IF(P145="",0,COUNTIF($P$7:P145,P145))</f>
        <v>40</v>
      </c>
      <c r="C145" s="303" t="str">
        <f t="shared" si="19"/>
        <v>40130</v>
      </c>
      <c r="D145" s="303">
        <f>IF(S145="",0,COUNTIF($S$7:S145,S145))</f>
        <v>0</v>
      </c>
      <c r="E145" s="303" t="str">
        <f t="shared" si="20"/>
        <v>0</v>
      </c>
      <c r="F145" s="303">
        <f>IF(T145="",0,COUNTIF($T$7:T145,T145))</f>
        <v>0</v>
      </c>
      <c r="G145" s="303" t="str">
        <f t="shared" si="18"/>
        <v>0</v>
      </c>
      <c r="H145" s="303">
        <f>IF(R145="",0,COUNTIF($R$7:R145,R145))</f>
        <v>1</v>
      </c>
      <c r="I145" s="303" t="str">
        <f t="shared" si="21"/>
        <v>1Proyek RTC 1476</v>
      </c>
      <c r="J145" s="306">
        <f t="shared" si="22"/>
        <v>44198</v>
      </c>
      <c r="K145" s="303" t="str">
        <f t="shared" si="23"/>
        <v>KK 047</v>
      </c>
      <c r="L145" s="61"/>
      <c r="M145" s="271">
        <v>44198</v>
      </c>
      <c r="N145" s="6" t="s">
        <v>461</v>
      </c>
      <c r="O145" s="10" t="s">
        <v>462</v>
      </c>
      <c r="P145" s="6">
        <v>130</v>
      </c>
      <c r="Q145" s="77" t="str">
        <f t="shared" si="17"/>
        <v>Barang masih dalam konstruksi</v>
      </c>
      <c r="R145" s="333" t="s">
        <v>390</v>
      </c>
      <c r="S145" s="23"/>
      <c r="T145" s="271"/>
      <c r="U145" s="5">
        <v>5400000</v>
      </c>
      <c r="V145" s="5"/>
      <c r="W145" s="61"/>
      <c r="X145" s="61"/>
    </row>
    <row r="146" spans="1:24" ht="18.75" customHeight="1" x14ac:dyDescent="0.25">
      <c r="A146" s="61"/>
      <c r="B146" s="303">
        <f>IF(P146="",0,COUNTIF($P$7:P146,P146))</f>
        <v>43</v>
      </c>
      <c r="C146" s="303" t="str">
        <f t="shared" si="19"/>
        <v>43115</v>
      </c>
      <c r="D146" s="303">
        <f>IF(S146="",0,COUNTIF($S$7:S146,S146))</f>
        <v>0</v>
      </c>
      <c r="E146" s="303" t="str">
        <f t="shared" si="20"/>
        <v>0</v>
      </c>
      <c r="F146" s="303">
        <f>IF(T146="",0,COUNTIF($T$7:T146,T146))</f>
        <v>0</v>
      </c>
      <c r="G146" s="303" t="str">
        <f t="shared" si="18"/>
        <v>0</v>
      </c>
      <c r="H146" s="303">
        <f>IF(R146="",0,COUNTIF($R$7:R146,R146))</f>
        <v>0</v>
      </c>
      <c r="I146" s="303" t="str">
        <f t="shared" si="21"/>
        <v>0</v>
      </c>
      <c r="J146" s="306">
        <f t="shared" si="22"/>
        <v>44198</v>
      </c>
      <c r="K146" s="303" t="str">
        <f t="shared" si="23"/>
        <v>KK 047</v>
      </c>
      <c r="L146" s="61"/>
      <c r="M146" s="271" t="s">
        <v>399</v>
      </c>
      <c r="N146" s="6"/>
      <c r="O146" s="10" t="s">
        <v>462</v>
      </c>
      <c r="P146" s="6">
        <v>115</v>
      </c>
      <c r="Q146" s="77" t="str">
        <f t="shared" si="17"/>
        <v>Bank BCA</v>
      </c>
      <c r="R146" s="333"/>
      <c r="S146" s="23"/>
      <c r="T146" s="271"/>
      <c r="U146" s="5"/>
      <c r="V146" s="5">
        <v>5400000</v>
      </c>
      <c r="W146" s="61"/>
      <c r="X146" s="61"/>
    </row>
    <row r="147" spans="1:24" ht="18.75" customHeight="1" x14ac:dyDescent="0.25">
      <c r="A147" s="61"/>
      <c r="B147" s="303">
        <f>IF(P147="",0,COUNTIF($P$7:P147,P147))</f>
        <v>0</v>
      </c>
      <c r="C147" s="303" t="str">
        <f t="shared" si="19"/>
        <v>0</v>
      </c>
      <c r="D147" s="303">
        <f>IF(S147="",0,COUNTIF($S$7:S147,S147))</f>
        <v>0</v>
      </c>
      <c r="E147" s="303" t="str">
        <f t="shared" si="20"/>
        <v>0</v>
      </c>
      <c r="F147" s="303">
        <f>IF(T147="",0,COUNTIF($T$7:T147,T147))</f>
        <v>0</v>
      </c>
      <c r="G147" s="303" t="str">
        <f t="shared" si="18"/>
        <v>0</v>
      </c>
      <c r="H147" s="303">
        <f>IF(R147="",0,COUNTIF($R$7:R147,R147))</f>
        <v>0</v>
      </c>
      <c r="I147" s="303" t="str">
        <f t="shared" si="21"/>
        <v>0</v>
      </c>
      <c r="J147" s="306">
        <f t="shared" si="22"/>
        <v>44198</v>
      </c>
      <c r="K147" s="303" t="str">
        <f t="shared" si="23"/>
        <v>KK 047</v>
      </c>
      <c r="L147" s="61"/>
      <c r="M147" s="271" t="s">
        <v>399</v>
      </c>
      <c r="N147" s="6"/>
      <c r="O147" s="10"/>
      <c r="P147" s="6" t="s">
        <v>399</v>
      </c>
      <c r="Q147" s="77" t="str">
        <f t="shared" si="17"/>
        <v/>
      </c>
      <c r="R147" s="333"/>
      <c r="S147" s="23"/>
      <c r="T147" s="271"/>
      <c r="U147" s="5"/>
      <c r="V147" s="5"/>
      <c r="W147" s="61"/>
      <c r="X147" s="61"/>
    </row>
    <row r="148" spans="1:24" ht="18.75" customHeight="1" x14ac:dyDescent="0.25">
      <c r="A148" s="61"/>
      <c r="B148" s="303">
        <f>IF(P148="",0,COUNTIF($P$7:P148,P148))</f>
        <v>41</v>
      </c>
      <c r="C148" s="303" t="str">
        <f t="shared" si="19"/>
        <v>41130</v>
      </c>
      <c r="D148" s="303">
        <f>IF(S148="",0,COUNTIF($S$7:S148,S148))</f>
        <v>0</v>
      </c>
      <c r="E148" s="303" t="str">
        <f t="shared" si="20"/>
        <v>0</v>
      </c>
      <c r="F148" s="303">
        <f>IF(T148="",0,COUNTIF($T$7:T148,T148))</f>
        <v>0</v>
      </c>
      <c r="G148" s="303" t="str">
        <f t="shared" si="18"/>
        <v>0</v>
      </c>
      <c r="H148" s="303">
        <f>IF(R148="",0,COUNTIF($R$7:R148,R148))</f>
        <v>2</v>
      </c>
      <c r="I148" s="303" t="str">
        <f t="shared" si="21"/>
        <v>2Proyek RTC 1476</v>
      </c>
      <c r="J148" s="306">
        <f t="shared" si="22"/>
        <v>44198</v>
      </c>
      <c r="K148" s="303" t="str">
        <f t="shared" si="23"/>
        <v>KK 048</v>
      </c>
      <c r="L148" s="61"/>
      <c r="M148" s="271">
        <v>44198</v>
      </c>
      <c r="N148" s="6" t="s">
        <v>463</v>
      </c>
      <c r="O148" s="10" t="s">
        <v>464</v>
      </c>
      <c r="P148" s="6">
        <v>130</v>
      </c>
      <c r="Q148" s="77" t="str">
        <f t="shared" si="17"/>
        <v>Barang masih dalam konstruksi</v>
      </c>
      <c r="R148" s="333" t="s">
        <v>390</v>
      </c>
      <c r="S148" s="23"/>
      <c r="T148" s="271"/>
      <c r="U148" s="5">
        <v>3780000</v>
      </c>
      <c r="V148" s="5"/>
      <c r="W148" s="61"/>
      <c r="X148" s="61"/>
    </row>
    <row r="149" spans="1:24" ht="18.75" customHeight="1" x14ac:dyDescent="0.25">
      <c r="A149" s="61"/>
      <c r="B149" s="303">
        <f>IF(P149="",0,COUNTIF($P$7:P149,P149))</f>
        <v>44</v>
      </c>
      <c r="C149" s="303" t="str">
        <f t="shared" si="19"/>
        <v>44115</v>
      </c>
      <c r="D149" s="303">
        <f>IF(S149="",0,COUNTIF($S$7:S149,S149))</f>
        <v>0</v>
      </c>
      <c r="E149" s="303" t="str">
        <f t="shared" si="20"/>
        <v>0</v>
      </c>
      <c r="F149" s="303">
        <f>IF(T149="",0,COUNTIF($T$7:T149,T149))</f>
        <v>0</v>
      </c>
      <c r="G149" s="303" t="str">
        <f t="shared" si="18"/>
        <v>0</v>
      </c>
      <c r="H149" s="303">
        <f>IF(R149="",0,COUNTIF($R$7:R149,R149))</f>
        <v>0</v>
      </c>
      <c r="I149" s="303" t="str">
        <f t="shared" si="21"/>
        <v>0</v>
      </c>
      <c r="J149" s="306">
        <f t="shared" si="22"/>
        <v>44198</v>
      </c>
      <c r="K149" s="303" t="str">
        <f t="shared" si="23"/>
        <v>KK 048</v>
      </c>
      <c r="L149" s="61"/>
      <c r="M149" s="271" t="s">
        <v>399</v>
      </c>
      <c r="N149" s="6"/>
      <c r="O149" s="10" t="s">
        <v>464</v>
      </c>
      <c r="P149" s="6">
        <v>115</v>
      </c>
      <c r="Q149" s="77" t="str">
        <f t="shared" si="17"/>
        <v>Bank BCA</v>
      </c>
      <c r="R149" s="333"/>
      <c r="S149" s="23"/>
      <c r="T149" s="271"/>
      <c r="U149" s="5"/>
      <c r="V149" s="5">
        <v>3780000</v>
      </c>
      <c r="W149" s="61"/>
      <c r="X149" s="61"/>
    </row>
    <row r="150" spans="1:24" ht="18.75" customHeight="1" x14ac:dyDescent="0.25">
      <c r="A150" s="61"/>
      <c r="B150" s="303">
        <f>IF(P150="",0,COUNTIF($P$7:P150,P150))</f>
        <v>0</v>
      </c>
      <c r="C150" s="303" t="str">
        <f t="shared" si="19"/>
        <v>0</v>
      </c>
      <c r="D150" s="303">
        <f>IF(S150="",0,COUNTIF($S$7:S150,S150))</f>
        <v>0</v>
      </c>
      <c r="E150" s="303" t="str">
        <f t="shared" si="20"/>
        <v>0</v>
      </c>
      <c r="F150" s="303">
        <f>IF(T150="",0,COUNTIF($T$7:T150,T150))</f>
        <v>0</v>
      </c>
      <c r="G150" s="303" t="str">
        <f t="shared" si="18"/>
        <v>0</v>
      </c>
      <c r="H150" s="303">
        <f>IF(R150="",0,COUNTIF($R$7:R150,R150))</f>
        <v>0</v>
      </c>
      <c r="I150" s="303" t="str">
        <f t="shared" si="21"/>
        <v>0</v>
      </c>
      <c r="J150" s="306">
        <f t="shared" si="22"/>
        <v>44198</v>
      </c>
      <c r="K150" s="303" t="str">
        <f t="shared" si="23"/>
        <v>KK 048</v>
      </c>
      <c r="L150" s="61"/>
      <c r="M150" s="271" t="s">
        <v>399</v>
      </c>
      <c r="N150" s="6"/>
      <c r="O150" s="10"/>
      <c r="P150" s="6" t="s">
        <v>399</v>
      </c>
      <c r="Q150" s="77" t="str">
        <f t="shared" si="17"/>
        <v/>
      </c>
      <c r="R150" s="333"/>
      <c r="S150" s="23"/>
      <c r="T150" s="271"/>
      <c r="U150" s="5"/>
      <c r="V150" s="5"/>
      <c r="W150" s="61"/>
      <c r="X150" s="61"/>
    </row>
    <row r="151" spans="1:24" ht="18.75" customHeight="1" x14ac:dyDescent="0.25">
      <c r="A151" s="61"/>
      <c r="B151" s="303">
        <f>IF(P151="",0,COUNTIF($P$7:P151,P151))</f>
        <v>42</v>
      </c>
      <c r="C151" s="303" t="str">
        <f t="shared" si="19"/>
        <v>42130</v>
      </c>
      <c r="D151" s="303">
        <f>IF(S151="",0,COUNTIF($S$7:S151,S151))</f>
        <v>0</v>
      </c>
      <c r="E151" s="303" t="str">
        <f t="shared" si="20"/>
        <v>0</v>
      </c>
      <c r="F151" s="303">
        <f>IF(T151="",0,COUNTIF($T$7:T151,T151))</f>
        <v>0</v>
      </c>
      <c r="G151" s="303" t="str">
        <f t="shared" si="18"/>
        <v>0</v>
      </c>
      <c r="H151" s="303">
        <f>IF(R151="",0,COUNTIF($R$7:R151,R151))</f>
        <v>3</v>
      </c>
      <c r="I151" s="303" t="str">
        <f t="shared" si="21"/>
        <v>3Proyek RTC 1476</v>
      </c>
      <c r="J151" s="306">
        <f t="shared" si="22"/>
        <v>44198</v>
      </c>
      <c r="K151" s="303" t="str">
        <f t="shared" si="23"/>
        <v>KK 049</v>
      </c>
      <c r="L151" s="61"/>
      <c r="M151" s="271">
        <v>44198</v>
      </c>
      <c r="N151" s="6" t="s">
        <v>465</v>
      </c>
      <c r="O151" s="10" t="s">
        <v>466</v>
      </c>
      <c r="P151" s="6">
        <v>130</v>
      </c>
      <c r="Q151" s="77" t="str">
        <f t="shared" si="17"/>
        <v>Barang masih dalam konstruksi</v>
      </c>
      <c r="R151" s="333" t="s">
        <v>390</v>
      </c>
      <c r="S151" s="23"/>
      <c r="T151" s="271"/>
      <c r="U151" s="5">
        <v>420000</v>
      </c>
      <c r="V151" s="5"/>
      <c r="W151" s="61"/>
      <c r="X151" s="61"/>
    </row>
    <row r="152" spans="1:24" ht="18.75" customHeight="1" x14ac:dyDescent="0.25">
      <c r="A152" s="61"/>
      <c r="B152" s="303">
        <f>IF(P152="",0,COUNTIF($P$7:P152,P152))</f>
        <v>45</v>
      </c>
      <c r="C152" s="303" t="str">
        <f t="shared" si="19"/>
        <v>45115</v>
      </c>
      <c r="D152" s="303">
        <f>IF(S152="",0,COUNTIF($S$7:S152,S152))</f>
        <v>0</v>
      </c>
      <c r="E152" s="303" t="str">
        <f t="shared" si="20"/>
        <v>0</v>
      </c>
      <c r="F152" s="303">
        <f>IF(T152="",0,COUNTIF($T$7:T152,T152))</f>
        <v>0</v>
      </c>
      <c r="G152" s="303" t="str">
        <f t="shared" si="18"/>
        <v>0</v>
      </c>
      <c r="H152" s="303">
        <f>IF(R152="",0,COUNTIF($R$7:R152,R152))</f>
        <v>0</v>
      </c>
      <c r="I152" s="303" t="str">
        <f t="shared" si="21"/>
        <v>0</v>
      </c>
      <c r="J152" s="306">
        <f t="shared" si="22"/>
        <v>44198</v>
      </c>
      <c r="K152" s="303" t="str">
        <f t="shared" si="23"/>
        <v>KK 049</v>
      </c>
      <c r="L152" s="61"/>
      <c r="M152" s="271" t="s">
        <v>399</v>
      </c>
      <c r="N152" s="6"/>
      <c r="O152" s="10" t="s">
        <v>466</v>
      </c>
      <c r="P152" s="6">
        <v>115</v>
      </c>
      <c r="Q152" s="77" t="str">
        <f t="shared" si="17"/>
        <v>Bank BCA</v>
      </c>
      <c r="R152" s="333"/>
      <c r="S152" s="23"/>
      <c r="T152" s="271"/>
      <c r="U152" s="5"/>
      <c r="V152" s="5">
        <v>420000</v>
      </c>
      <c r="W152" s="61"/>
      <c r="X152" s="61"/>
    </row>
    <row r="153" spans="1:24" ht="18.75" customHeight="1" x14ac:dyDescent="0.25">
      <c r="A153" s="61"/>
      <c r="B153" s="303">
        <f>IF(P153="",0,COUNTIF($P$7:P153,P153))</f>
        <v>0</v>
      </c>
      <c r="C153" s="303" t="str">
        <f t="shared" si="19"/>
        <v>0</v>
      </c>
      <c r="D153" s="303">
        <f>IF(S153="",0,COUNTIF($S$7:S153,S153))</f>
        <v>0</v>
      </c>
      <c r="E153" s="303" t="str">
        <f t="shared" si="20"/>
        <v>0</v>
      </c>
      <c r="F153" s="303">
        <f>IF(T153="",0,COUNTIF($T$7:T153,T153))</f>
        <v>0</v>
      </c>
      <c r="G153" s="303" t="str">
        <f t="shared" si="18"/>
        <v>0</v>
      </c>
      <c r="H153" s="303">
        <f>IF(R153="",0,COUNTIF($R$7:R153,R153))</f>
        <v>0</v>
      </c>
      <c r="I153" s="303" t="str">
        <f t="shared" si="21"/>
        <v>0</v>
      </c>
      <c r="J153" s="306">
        <f t="shared" si="22"/>
        <v>44198</v>
      </c>
      <c r="K153" s="303" t="str">
        <f t="shared" si="23"/>
        <v>KK 049</v>
      </c>
      <c r="L153" s="61"/>
      <c r="M153" s="271" t="s">
        <v>399</v>
      </c>
      <c r="N153" s="6"/>
      <c r="O153" s="10"/>
      <c r="P153" s="6" t="s">
        <v>399</v>
      </c>
      <c r="Q153" s="77" t="str">
        <f t="shared" si="17"/>
        <v/>
      </c>
      <c r="R153" s="333"/>
      <c r="S153" s="23"/>
      <c r="T153" s="271"/>
      <c r="U153" s="5"/>
      <c r="V153" s="5"/>
      <c r="W153" s="61"/>
      <c r="X153" s="61"/>
    </row>
    <row r="154" spans="1:24" ht="18.75" customHeight="1" x14ac:dyDescent="0.25">
      <c r="A154" s="61"/>
      <c r="B154" s="303">
        <f>IF(P154="",0,COUNTIF($P$7:P154,P154))</f>
        <v>3</v>
      </c>
      <c r="C154" s="303" t="str">
        <f t="shared" si="19"/>
        <v>3698</v>
      </c>
      <c r="D154" s="303">
        <f>IF(S154="",0,COUNTIF($S$7:S154,S154))</f>
        <v>0</v>
      </c>
      <c r="E154" s="303" t="str">
        <f t="shared" si="20"/>
        <v>0</v>
      </c>
      <c r="F154" s="303">
        <f>IF(T154="",0,COUNTIF($T$7:T154,T154))</f>
        <v>0</v>
      </c>
      <c r="G154" s="303" t="str">
        <f t="shared" si="18"/>
        <v>0</v>
      </c>
      <c r="H154" s="303">
        <f>IF(R154="",0,COUNTIF($R$7:R154,R154))</f>
        <v>4</v>
      </c>
      <c r="I154" s="303" t="str">
        <f t="shared" si="21"/>
        <v>4Proyek RTC 1476</v>
      </c>
      <c r="J154" s="306">
        <f t="shared" si="22"/>
        <v>44198</v>
      </c>
      <c r="K154" s="303" t="str">
        <f t="shared" si="23"/>
        <v>KK 050</v>
      </c>
      <c r="L154" s="61"/>
      <c r="M154" s="271">
        <v>44198</v>
      </c>
      <c r="N154" s="6" t="s">
        <v>467</v>
      </c>
      <c r="O154" s="10" t="s">
        <v>468</v>
      </c>
      <c r="P154" s="6">
        <v>698</v>
      </c>
      <c r="Q154" s="77" t="str">
        <f t="shared" si="17"/>
        <v>Biaya Operasional (Langsung) Proyek</v>
      </c>
      <c r="R154" s="333" t="s">
        <v>390</v>
      </c>
      <c r="S154" s="23"/>
      <c r="T154" s="271"/>
      <c r="U154" s="5">
        <v>4321500</v>
      </c>
      <c r="V154" s="5"/>
      <c r="W154" s="61"/>
      <c r="X154" s="61"/>
    </row>
    <row r="155" spans="1:24" ht="18.75" customHeight="1" x14ac:dyDescent="0.25">
      <c r="A155" s="61"/>
      <c r="B155" s="303">
        <f>IF(P155="",0,COUNTIF($P$7:P155,P155))</f>
        <v>46</v>
      </c>
      <c r="C155" s="303" t="str">
        <f t="shared" si="19"/>
        <v>46115</v>
      </c>
      <c r="D155" s="303">
        <f>IF(S155="",0,COUNTIF($S$7:S155,S155))</f>
        <v>0</v>
      </c>
      <c r="E155" s="303" t="str">
        <f t="shared" si="20"/>
        <v>0</v>
      </c>
      <c r="F155" s="303">
        <f>IF(T155="",0,COUNTIF($T$7:T155,T155))</f>
        <v>0</v>
      </c>
      <c r="G155" s="303" t="str">
        <f t="shared" si="18"/>
        <v>0</v>
      </c>
      <c r="H155" s="303">
        <f>IF(R155="",0,COUNTIF($R$7:R155,R155))</f>
        <v>0</v>
      </c>
      <c r="I155" s="303" t="str">
        <f t="shared" si="21"/>
        <v>0</v>
      </c>
      <c r="J155" s="306">
        <f t="shared" si="22"/>
        <v>44198</v>
      </c>
      <c r="K155" s="303" t="str">
        <f t="shared" si="23"/>
        <v>KK 050</v>
      </c>
      <c r="L155" s="61"/>
      <c r="M155" s="271" t="s">
        <v>399</v>
      </c>
      <c r="N155" s="6"/>
      <c r="O155" s="10" t="s">
        <v>468</v>
      </c>
      <c r="P155" s="6">
        <v>115</v>
      </c>
      <c r="Q155" s="77" t="str">
        <f t="shared" si="17"/>
        <v>Bank BCA</v>
      </c>
      <c r="R155" s="333"/>
      <c r="S155" s="23"/>
      <c r="T155" s="271"/>
      <c r="U155" s="5"/>
      <c r="V155" s="5">
        <v>4321500</v>
      </c>
      <c r="W155" s="61"/>
      <c r="X155" s="61"/>
    </row>
    <row r="156" spans="1:24" ht="18.75" customHeight="1" x14ac:dyDescent="0.25">
      <c r="A156" s="61"/>
      <c r="B156" s="303">
        <f>IF(P156="",0,COUNTIF($P$7:P156,P156))</f>
        <v>0</v>
      </c>
      <c r="C156" s="303" t="str">
        <f t="shared" si="19"/>
        <v>0</v>
      </c>
      <c r="D156" s="303">
        <f>IF(S156="",0,COUNTIF($S$7:S156,S156))</f>
        <v>0</v>
      </c>
      <c r="E156" s="303" t="str">
        <f t="shared" si="20"/>
        <v>0</v>
      </c>
      <c r="F156" s="303">
        <f>IF(T156="",0,COUNTIF($T$7:T156,T156))</f>
        <v>0</v>
      </c>
      <c r="G156" s="303" t="str">
        <f t="shared" si="18"/>
        <v>0</v>
      </c>
      <c r="H156" s="303">
        <f>IF(R156="",0,COUNTIF($R$7:R156,R156))</f>
        <v>0</v>
      </c>
      <c r="I156" s="303" t="str">
        <f t="shared" si="21"/>
        <v>0</v>
      </c>
      <c r="J156" s="306">
        <f t="shared" si="22"/>
        <v>44198</v>
      </c>
      <c r="K156" s="303" t="str">
        <f t="shared" si="23"/>
        <v>KK 050</v>
      </c>
      <c r="L156" s="61"/>
      <c r="M156" s="271" t="s">
        <v>399</v>
      </c>
      <c r="N156" s="6"/>
      <c r="O156" s="10"/>
      <c r="P156" s="6" t="s">
        <v>399</v>
      </c>
      <c r="Q156" s="77" t="str">
        <f t="shared" si="17"/>
        <v/>
      </c>
      <c r="R156" s="333"/>
      <c r="S156" s="23"/>
      <c r="T156" s="271"/>
      <c r="U156" s="5"/>
      <c r="V156" s="5"/>
      <c r="W156" s="61"/>
      <c r="X156" s="61"/>
    </row>
    <row r="157" spans="1:24" ht="18.75" customHeight="1" x14ac:dyDescent="0.25">
      <c r="A157" s="61"/>
      <c r="B157" s="303">
        <f>IF(P157="",0,COUNTIF($P$7:P157,P157))</f>
        <v>43</v>
      </c>
      <c r="C157" s="303" t="str">
        <f t="shared" si="19"/>
        <v>43130</v>
      </c>
      <c r="D157" s="303">
        <f>IF(S157="",0,COUNTIF($S$7:S157,S157))</f>
        <v>0</v>
      </c>
      <c r="E157" s="303" t="str">
        <f t="shared" si="20"/>
        <v>0</v>
      </c>
      <c r="F157" s="303">
        <f>IF(T157="",0,COUNTIF($T$7:T157,T157))</f>
        <v>0</v>
      </c>
      <c r="G157" s="303" t="str">
        <f t="shared" si="18"/>
        <v>0</v>
      </c>
      <c r="H157" s="303">
        <f>IF(R157="",0,COUNTIF($R$7:R157,R157))</f>
        <v>1</v>
      </c>
      <c r="I157" s="303" t="str">
        <f t="shared" si="21"/>
        <v>1Proyek TBP ZGS1528</v>
      </c>
      <c r="J157" s="306">
        <f t="shared" si="22"/>
        <v>44198</v>
      </c>
      <c r="K157" s="303" t="str">
        <f t="shared" si="23"/>
        <v>KK 051</v>
      </c>
      <c r="L157" s="61"/>
      <c r="M157" s="271">
        <v>44198</v>
      </c>
      <c r="N157" s="6" t="s">
        <v>469</v>
      </c>
      <c r="O157" s="10" t="s">
        <v>470</v>
      </c>
      <c r="P157" s="6">
        <v>130</v>
      </c>
      <c r="Q157" s="77" t="str">
        <f t="shared" si="17"/>
        <v>Barang masih dalam konstruksi</v>
      </c>
      <c r="R157" s="333" t="s">
        <v>547</v>
      </c>
      <c r="S157" s="23"/>
      <c r="T157" s="271"/>
      <c r="U157" s="5">
        <v>20081800</v>
      </c>
      <c r="V157" s="5"/>
      <c r="W157" s="61"/>
      <c r="X157" s="61"/>
    </row>
    <row r="158" spans="1:24" ht="18.75" customHeight="1" x14ac:dyDescent="0.25">
      <c r="A158" s="61"/>
      <c r="B158" s="303">
        <f>IF(P158="",0,COUNTIF($P$7:P158,P158))</f>
        <v>47</v>
      </c>
      <c r="C158" s="303" t="str">
        <f t="shared" si="19"/>
        <v>47115</v>
      </c>
      <c r="D158" s="303">
        <f>IF(S158="",0,COUNTIF($S$7:S158,S158))</f>
        <v>0</v>
      </c>
      <c r="E158" s="303" t="str">
        <f t="shared" si="20"/>
        <v>0</v>
      </c>
      <c r="F158" s="303">
        <f>IF(T158="",0,COUNTIF($T$7:T158,T158))</f>
        <v>0</v>
      </c>
      <c r="G158" s="303" t="str">
        <f t="shared" si="18"/>
        <v>0</v>
      </c>
      <c r="H158" s="303">
        <f>IF(R158="",0,COUNTIF($R$7:R158,R158))</f>
        <v>0</v>
      </c>
      <c r="I158" s="303" t="str">
        <f t="shared" si="21"/>
        <v>0</v>
      </c>
      <c r="J158" s="306">
        <f t="shared" si="22"/>
        <v>44198</v>
      </c>
      <c r="K158" s="303" t="str">
        <f t="shared" si="23"/>
        <v>KK 051</v>
      </c>
      <c r="L158" s="61"/>
      <c r="M158" s="271" t="s">
        <v>399</v>
      </c>
      <c r="N158" s="6"/>
      <c r="O158" s="10" t="s">
        <v>470</v>
      </c>
      <c r="P158" s="6">
        <v>115</v>
      </c>
      <c r="Q158" s="77" t="str">
        <f t="shared" si="17"/>
        <v>Bank BCA</v>
      </c>
      <c r="R158" s="333"/>
      <c r="S158" s="23"/>
      <c r="T158" s="271"/>
      <c r="U158" s="5"/>
      <c r="V158" s="5">
        <v>20081800</v>
      </c>
      <c r="W158" s="61"/>
      <c r="X158" s="61"/>
    </row>
    <row r="159" spans="1:24" ht="18.75" customHeight="1" x14ac:dyDescent="0.25">
      <c r="A159" s="61"/>
      <c r="B159" s="303">
        <f>IF(P159="",0,COUNTIF($P$7:P159,P159))</f>
        <v>0</v>
      </c>
      <c r="C159" s="303" t="str">
        <f t="shared" si="19"/>
        <v>0</v>
      </c>
      <c r="D159" s="303">
        <f>IF(S159="",0,COUNTIF($S$7:S159,S159))</f>
        <v>0</v>
      </c>
      <c r="E159" s="303" t="str">
        <f t="shared" si="20"/>
        <v>0</v>
      </c>
      <c r="F159" s="303">
        <f>IF(T159="",0,COUNTIF($T$7:T159,T159))</f>
        <v>0</v>
      </c>
      <c r="G159" s="303" t="str">
        <f t="shared" si="18"/>
        <v>0</v>
      </c>
      <c r="H159" s="303">
        <f>IF(R159="",0,COUNTIF($R$7:R159,R159))</f>
        <v>0</v>
      </c>
      <c r="I159" s="303" t="str">
        <f t="shared" si="21"/>
        <v>0</v>
      </c>
      <c r="J159" s="306">
        <f t="shared" si="22"/>
        <v>44198</v>
      </c>
      <c r="K159" s="303" t="str">
        <f t="shared" si="23"/>
        <v>KK 051</v>
      </c>
      <c r="L159" s="61"/>
      <c r="M159" s="271" t="s">
        <v>399</v>
      </c>
      <c r="N159" s="6"/>
      <c r="O159" s="10"/>
      <c r="P159" s="6" t="s">
        <v>399</v>
      </c>
      <c r="Q159" s="77" t="str">
        <f t="shared" si="17"/>
        <v/>
      </c>
      <c r="R159" s="333"/>
      <c r="S159" s="23"/>
      <c r="T159" s="271"/>
      <c r="U159" s="5"/>
      <c r="V159" s="5"/>
      <c r="W159" s="61"/>
      <c r="X159" s="61"/>
    </row>
    <row r="160" spans="1:24" ht="18.75" customHeight="1" x14ac:dyDescent="0.25">
      <c r="A160" s="61"/>
      <c r="B160" s="303">
        <f>IF(P160="",0,COUNTIF($P$7:P160,P160))</f>
        <v>44</v>
      </c>
      <c r="C160" s="303" t="str">
        <f t="shared" si="19"/>
        <v>44130</v>
      </c>
      <c r="D160" s="303">
        <f>IF(S160="",0,COUNTIF($S$7:S160,S160))</f>
        <v>0</v>
      </c>
      <c r="E160" s="303" t="str">
        <f t="shared" si="20"/>
        <v>0</v>
      </c>
      <c r="F160" s="303">
        <f>IF(T160="",0,COUNTIF($T$7:T160,T160))</f>
        <v>0</v>
      </c>
      <c r="G160" s="303" t="str">
        <f t="shared" si="18"/>
        <v>0</v>
      </c>
      <c r="H160" s="303">
        <f>IF(R160="",0,COUNTIF($R$7:R160,R160))</f>
        <v>2</v>
      </c>
      <c r="I160" s="303" t="str">
        <f t="shared" si="21"/>
        <v>2Proyek TBP ZGS1528</v>
      </c>
      <c r="J160" s="306">
        <f t="shared" si="22"/>
        <v>44198</v>
      </c>
      <c r="K160" s="303" t="str">
        <f t="shared" si="23"/>
        <v>KK 052</v>
      </c>
      <c r="L160" s="61"/>
      <c r="M160" s="271">
        <v>44198</v>
      </c>
      <c r="N160" s="6" t="s">
        <v>471</v>
      </c>
      <c r="O160" s="10" t="s">
        <v>470</v>
      </c>
      <c r="P160" s="6">
        <v>130</v>
      </c>
      <c r="Q160" s="77" t="str">
        <f t="shared" si="17"/>
        <v>Barang masih dalam konstruksi</v>
      </c>
      <c r="R160" s="333" t="s">
        <v>547</v>
      </c>
      <c r="S160" s="23"/>
      <c r="T160" s="271"/>
      <c r="U160" s="5">
        <v>7920810</v>
      </c>
      <c r="V160" s="5"/>
      <c r="W160" s="61"/>
      <c r="X160" s="61"/>
    </row>
    <row r="161" spans="1:24" ht="18.75" customHeight="1" x14ac:dyDescent="0.25">
      <c r="A161" s="61"/>
      <c r="B161" s="303">
        <f>IF(P161="",0,COUNTIF($P$7:P161,P161))</f>
        <v>48</v>
      </c>
      <c r="C161" s="303" t="str">
        <f t="shared" si="19"/>
        <v>48115</v>
      </c>
      <c r="D161" s="303">
        <f>IF(S161="",0,COUNTIF($S$7:S161,S161))</f>
        <v>0</v>
      </c>
      <c r="E161" s="303" t="str">
        <f t="shared" si="20"/>
        <v>0</v>
      </c>
      <c r="F161" s="303">
        <f>IF(T161="",0,COUNTIF($T$7:T161,T161))</f>
        <v>0</v>
      </c>
      <c r="G161" s="303" t="str">
        <f t="shared" si="18"/>
        <v>0</v>
      </c>
      <c r="H161" s="303">
        <f>IF(R161="",0,COUNTIF($R$7:R161,R161))</f>
        <v>0</v>
      </c>
      <c r="I161" s="303" t="str">
        <f t="shared" si="21"/>
        <v>0</v>
      </c>
      <c r="J161" s="306">
        <f t="shared" si="22"/>
        <v>44198</v>
      </c>
      <c r="K161" s="303" t="str">
        <f t="shared" si="23"/>
        <v>KK 052</v>
      </c>
      <c r="L161" s="61"/>
      <c r="M161" s="271" t="s">
        <v>399</v>
      </c>
      <c r="N161" s="6"/>
      <c r="O161" s="10" t="s">
        <v>470</v>
      </c>
      <c r="P161" s="6">
        <v>115</v>
      </c>
      <c r="Q161" s="77" t="str">
        <f t="shared" si="17"/>
        <v>Bank BCA</v>
      </c>
      <c r="R161" s="333"/>
      <c r="S161" s="23"/>
      <c r="T161" s="271"/>
      <c r="U161" s="5"/>
      <c r="V161" s="5">
        <v>7920810</v>
      </c>
      <c r="W161" s="61"/>
      <c r="X161" s="61"/>
    </row>
    <row r="162" spans="1:24" ht="18.75" customHeight="1" x14ac:dyDescent="0.25">
      <c r="A162" s="61"/>
      <c r="B162" s="303">
        <f>IF(P162="",0,COUNTIF($P$7:P162,P162))</f>
        <v>0</v>
      </c>
      <c r="C162" s="303" t="str">
        <f t="shared" si="19"/>
        <v>0</v>
      </c>
      <c r="D162" s="303">
        <f>IF(S162="",0,COUNTIF($S$7:S162,S162))</f>
        <v>0</v>
      </c>
      <c r="E162" s="303" t="str">
        <f t="shared" si="20"/>
        <v>0</v>
      </c>
      <c r="F162" s="303">
        <f>IF(T162="",0,COUNTIF($T$7:T162,T162))</f>
        <v>0</v>
      </c>
      <c r="G162" s="303" t="str">
        <f t="shared" si="18"/>
        <v>0</v>
      </c>
      <c r="H162" s="303">
        <f>IF(R162="",0,COUNTIF($R$7:R162,R162))</f>
        <v>0</v>
      </c>
      <c r="I162" s="303" t="str">
        <f t="shared" si="21"/>
        <v>0</v>
      </c>
      <c r="J162" s="306">
        <f t="shared" si="22"/>
        <v>44198</v>
      </c>
      <c r="K162" s="303" t="str">
        <f t="shared" si="23"/>
        <v>KK 052</v>
      </c>
      <c r="L162" s="61"/>
      <c r="M162" s="271" t="s">
        <v>399</v>
      </c>
      <c r="N162" s="6"/>
      <c r="O162" s="10"/>
      <c r="P162" s="6" t="s">
        <v>399</v>
      </c>
      <c r="Q162" s="77" t="str">
        <f t="shared" si="17"/>
        <v/>
      </c>
      <c r="R162" s="333"/>
      <c r="S162" s="23"/>
      <c r="T162" s="271"/>
      <c r="U162" s="5"/>
      <c r="V162" s="5"/>
      <c r="W162" s="61"/>
      <c r="X162" s="61"/>
    </row>
    <row r="163" spans="1:24" ht="18.75" customHeight="1" x14ac:dyDescent="0.25">
      <c r="A163" s="61"/>
      <c r="B163" s="303">
        <f>IF(P163="",0,COUNTIF($P$7:P163,P163))</f>
        <v>45</v>
      </c>
      <c r="C163" s="303" t="str">
        <f t="shared" si="19"/>
        <v>45130</v>
      </c>
      <c r="D163" s="303">
        <f>IF(S163="",0,COUNTIF($S$7:S163,S163))</f>
        <v>0</v>
      </c>
      <c r="E163" s="303" t="str">
        <f t="shared" si="20"/>
        <v>0</v>
      </c>
      <c r="F163" s="303">
        <f>IF(T163="",0,COUNTIF($T$7:T163,T163))</f>
        <v>0</v>
      </c>
      <c r="G163" s="303" t="str">
        <f t="shared" si="18"/>
        <v>0</v>
      </c>
      <c r="H163" s="303">
        <f>IF(R163="",0,COUNTIF($R$7:R163,R163))</f>
        <v>3</v>
      </c>
      <c r="I163" s="303" t="str">
        <f t="shared" si="21"/>
        <v>3Proyek TBP ZGS1528</v>
      </c>
      <c r="J163" s="306">
        <f t="shared" si="22"/>
        <v>44198</v>
      </c>
      <c r="K163" s="303" t="str">
        <f t="shared" si="23"/>
        <v>KK 053</v>
      </c>
      <c r="L163" s="61"/>
      <c r="M163" s="271">
        <v>44198</v>
      </c>
      <c r="N163" s="6" t="s">
        <v>472</v>
      </c>
      <c r="O163" s="10" t="s">
        <v>470</v>
      </c>
      <c r="P163" s="6">
        <v>130</v>
      </c>
      <c r="Q163" s="77" t="str">
        <f t="shared" si="17"/>
        <v>Barang masih dalam konstruksi</v>
      </c>
      <c r="R163" s="333" t="s">
        <v>547</v>
      </c>
      <c r="S163" s="23"/>
      <c r="T163" s="271"/>
      <c r="U163" s="5">
        <v>1735500</v>
      </c>
      <c r="V163" s="5"/>
      <c r="W163" s="61"/>
      <c r="X163" s="61"/>
    </row>
    <row r="164" spans="1:24" ht="18.75" customHeight="1" x14ac:dyDescent="0.25">
      <c r="A164" s="61"/>
      <c r="B164" s="303">
        <f>IF(P164="",0,COUNTIF($P$7:P164,P164))</f>
        <v>49</v>
      </c>
      <c r="C164" s="303" t="str">
        <f t="shared" si="19"/>
        <v>49115</v>
      </c>
      <c r="D164" s="303">
        <f>IF(S164="",0,COUNTIF($S$7:S164,S164))</f>
        <v>0</v>
      </c>
      <c r="E164" s="303" t="str">
        <f t="shared" si="20"/>
        <v>0</v>
      </c>
      <c r="F164" s="303">
        <f>IF(T164="",0,COUNTIF($T$7:T164,T164))</f>
        <v>0</v>
      </c>
      <c r="G164" s="303" t="str">
        <f t="shared" si="18"/>
        <v>0</v>
      </c>
      <c r="H164" s="303">
        <f>IF(R164="",0,COUNTIF($R$7:R164,R164))</f>
        <v>0</v>
      </c>
      <c r="I164" s="303" t="str">
        <f t="shared" si="21"/>
        <v>0</v>
      </c>
      <c r="J164" s="306">
        <f t="shared" si="22"/>
        <v>44198</v>
      </c>
      <c r="K164" s="303" t="str">
        <f t="shared" si="23"/>
        <v>KK 053</v>
      </c>
      <c r="L164" s="61"/>
      <c r="M164" s="271" t="s">
        <v>399</v>
      </c>
      <c r="N164" s="6"/>
      <c r="O164" s="10" t="s">
        <v>470</v>
      </c>
      <c r="P164" s="6">
        <v>115</v>
      </c>
      <c r="Q164" s="77" t="str">
        <f t="shared" si="17"/>
        <v>Bank BCA</v>
      </c>
      <c r="R164" s="333"/>
      <c r="S164" s="23"/>
      <c r="T164" s="271"/>
      <c r="U164" s="5"/>
      <c r="V164" s="5">
        <v>1735500</v>
      </c>
      <c r="W164" s="61"/>
      <c r="X164" s="61"/>
    </row>
    <row r="165" spans="1:24" ht="18.75" customHeight="1" x14ac:dyDescent="0.25">
      <c r="A165" s="61"/>
      <c r="B165" s="303">
        <f>IF(P165="",0,COUNTIF($P$7:P165,P165))</f>
        <v>0</v>
      </c>
      <c r="C165" s="303" t="str">
        <f t="shared" si="19"/>
        <v>0</v>
      </c>
      <c r="D165" s="303">
        <f>IF(S165="",0,COUNTIF($S$7:S165,S165))</f>
        <v>0</v>
      </c>
      <c r="E165" s="303" t="str">
        <f t="shared" si="20"/>
        <v>0</v>
      </c>
      <c r="F165" s="303">
        <f>IF(T165="",0,COUNTIF($T$7:T165,T165))</f>
        <v>0</v>
      </c>
      <c r="G165" s="303" t="str">
        <f t="shared" si="18"/>
        <v>0</v>
      </c>
      <c r="H165" s="303">
        <f>IF(R165="",0,COUNTIF($R$7:R165,R165))</f>
        <v>0</v>
      </c>
      <c r="I165" s="303" t="str">
        <f t="shared" si="21"/>
        <v>0</v>
      </c>
      <c r="J165" s="306">
        <f t="shared" si="22"/>
        <v>44198</v>
      </c>
      <c r="K165" s="303" t="str">
        <f t="shared" si="23"/>
        <v>KK 053</v>
      </c>
      <c r="L165" s="61"/>
      <c r="M165" s="271" t="s">
        <v>399</v>
      </c>
      <c r="N165" s="6"/>
      <c r="O165" s="10"/>
      <c r="P165" s="6" t="s">
        <v>399</v>
      </c>
      <c r="Q165" s="77" t="str">
        <f t="shared" si="17"/>
        <v/>
      </c>
      <c r="R165" s="333"/>
      <c r="S165" s="23"/>
      <c r="T165" s="271"/>
      <c r="U165" s="5"/>
      <c r="V165" s="5"/>
      <c r="W165" s="61"/>
      <c r="X165" s="61"/>
    </row>
    <row r="166" spans="1:24" ht="18.75" customHeight="1" x14ac:dyDescent="0.25">
      <c r="A166" s="61"/>
      <c r="B166" s="303">
        <f>IF(P166="",0,COUNTIF($P$7:P166,P166))</f>
        <v>4</v>
      </c>
      <c r="C166" s="303" t="str">
        <f t="shared" si="19"/>
        <v>4698</v>
      </c>
      <c r="D166" s="303">
        <f>IF(S166="",0,COUNTIF($S$7:S166,S166))</f>
        <v>0</v>
      </c>
      <c r="E166" s="303" t="str">
        <f t="shared" si="20"/>
        <v>0</v>
      </c>
      <c r="F166" s="303">
        <f>IF(T166="",0,COUNTIF($T$7:T166,T166))</f>
        <v>0</v>
      </c>
      <c r="G166" s="303" t="str">
        <f t="shared" si="18"/>
        <v>0</v>
      </c>
      <c r="H166" s="303">
        <f>IF(R166="",0,COUNTIF($R$7:R166,R166))</f>
        <v>4</v>
      </c>
      <c r="I166" s="303" t="str">
        <f t="shared" si="21"/>
        <v>4Proyek TBP ZGS1528</v>
      </c>
      <c r="J166" s="306">
        <f t="shared" si="22"/>
        <v>44198</v>
      </c>
      <c r="K166" s="303" t="str">
        <f t="shared" si="23"/>
        <v>KK 054</v>
      </c>
      <c r="L166" s="61"/>
      <c r="M166" s="271">
        <v>44198</v>
      </c>
      <c r="N166" s="6" t="s">
        <v>473</v>
      </c>
      <c r="O166" s="10" t="s">
        <v>474</v>
      </c>
      <c r="P166" s="6">
        <v>698</v>
      </c>
      <c r="Q166" s="77" t="str">
        <f t="shared" si="17"/>
        <v>Biaya Operasional (Langsung) Proyek</v>
      </c>
      <c r="R166" s="333" t="s">
        <v>547</v>
      </c>
      <c r="S166" s="23"/>
      <c r="T166" s="271"/>
      <c r="U166" s="5">
        <v>831000</v>
      </c>
      <c r="V166" s="5"/>
      <c r="W166" s="61"/>
      <c r="X166" s="61"/>
    </row>
    <row r="167" spans="1:24" ht="18.75" customHeight="1" x14ac:dyDescent="0.25">
      <c r="A167" s="61"/>
      <c r="B167" s="303">
        <f>IF(P167="",0,COUNTIF($P$7:P167,P167))</f>
        <v>50</v>
      </c>
      <c r="C167" s="303" t="str">
        <f t="shared" si="19"/>
        <v>50115</v>
      </c>
      <c r="D167" s="303">
        <f>IF(S167="",0,COUNTIF($S$7:S167,S167))</f>
        <v>0</v>
      </c>
      <c r="E167" s="303" t="str">
        <f t="shared" si="20"/>
        <v>0</v>
      </c>
      <c r="F167" s="303">
        <f>IF(T167="",0,COUNTIF($T$7:T167,T167))</f>
        <v>0</v>
      </c>
      <c r="G167" s="303" t="str">
        <f t="shared" si="18"/>
        <v>0</v>
      </c>
      <c r="H167" s="303">
        <f>IF(R167="",0,COUNTIF($R$7:R167,R167))</f>
        <v>0</v>
      </c>
      <c r="I167" s="303" t="str">
        <f t="shared" si="21"/>
        <v>0</v>
      </c>
      <c r="J167" s="306">
        <f t="shared" si="22"/>
        <v>44198</v>
      </c>
      <c r="K167" s="303" t="str">
        <f t="shared" si="23"/>
        <v>KK 054</v>
      </c>
      <c r="L167" s="61"/>
      <c r="M167" s="271" t="s">
        <v>399</v>
      </c>
      <c r="N167" s="6"/>
      <c r="O167" s="10" t="s">
        <v>474</v>
      </c>
      <c r="P167" s="6">
        <v>115</v>
      </c>
      <c r="Q167" s="77" t="str">
        <f t="shared" si="17"/>
        <v>Bank BCA</v>
      </c>
      <c r="R167" s="333"/>
      <c r="S167" s="23"/>
      <c r="T167" s="271"/>
      <c r="U167" s="12"/>
      <c r="V167" s="5">
        <v>831000</v>
      </c>
      <c r="W167" s="61"/>
      <c r="X167" s="61"/>
    </row>
    <row r="168" spans="1:24" ht="18.75" customHeight="1" x14ac:dyDescent="0.25">
      <c r="A168" s="61"/>
      <c r="B168" s="303">
        <f>IF(P168="",0,COUNTIF($P$7:P168,P168))</f>
        <v>0</v>
      </c>
      <c r="C168" s="303" t="str">
        <f t="shared" si="19"/>
        <v>0</v>
      </c>
      <c r="D168" s="303">
        <f>IF(S168="",0,COUNTIF($S$7:S168,S168))</f>
        <v>0</v>
      </c>
      <c r="E168" s="303" t="str">
        <f t="shared" si="20"/>
        <v>0</v>
      </c>
      <c r="F168" s="303">
        <f>IF(T168="",0,COUNTIF($T$7:T168,T168))</f>
        <v>0</v>
      </c>
      <c r="G168" s="303" t="str">
        <f t="shared" si="18"/>
        <v>0</v>
      </c>
      <c r="H168" s="303">
        <f>IF(R168="",0,COUNTIF($R$7:R168,R168))</f>
        <v>0</v>
      </c>
      <c r="I168" s="303" t="str">
        <f t="shared" si="21"/>
        <v>0</v>
      </c>
      <c r="J168" s="306">
        <f t="shared" si="22"/>
        <v>44198</v>
      </c>
      <c r="K168" s="303" t="str">
        <f t="shared" si="23"/>
        <v>KK 054</v>
      </c>
      <c r="L168" s="61"/>
      <c r="M168" s="271" t="s">
        <v>399</v>
      </c>
      <c r="N168" s="6"/>
      <c r="O168" s="10"/>
      <c r="P168" s="6" t="s">
        <v>399</v>
      </c>
      <c r="Q168" s="77" t="str">
        <f t="shared" si="17"/>
        <v/>
      </c>
      <c r="R168" s="333"/>
      <c r="S168" s="23"/>
      <c r="T168" s="271"/>
      <c r="U168" s="5"/>
      <c r="V168" s="5"/>
      <c r="W168" s="61"/>
      <c r="X168" s="61"/>
    </row>
    <row r="169" spans="1:24" ht="18.75" customHeight="1" x14ac:dyDescent="0.25">
      <c r="A169" s="61"/>
      <c r="B169" s="303">
        <f>IF(P169="",0,COUNTIF($P$7:P169,P169))</f>
        <v>46</v>
      </c>
      <c r="C169" s="303" t="str">
        <f t="shared" si="19"/>
        <v>46130</v>
      </c>
      <c r="D169" s="303">
        <f>IF(S169="",0,COUNTIF($S$7:S169,S169))</f>
        <v>0</v>
      </c>
      <c r="E169" s="303" t="str">
        <f t="shared" si="20"/>
        <v>0</v>
      </c>
      <c r="F169" s="303">
        <f>IF(T169="",0,COUNTIF($T$7:T169,T169))</f>
        <v>0</v>
      </c>
      <c r="G169" s="303" t="str">
        <f t="shared" si="18"/>
        <v>0</v>
      </c>
      <c r="H169" s="303">
        <f>IF(R169="",0,COUNTIF($R$7:R169,R169))</f>
        <v>1</v>
      </c>
      <c r="I169" s="303" t="str">
        <f t="shared" si="21"/>
        <v>1Proyek RCT 8321</v>
      </c>
      <c r="J169" s="306">
        <f t="shared" si="22"/>
        <v>44198</v>
      </c>
      <c r="K169" s="303" t="str">
        <f t="shared" si="23"/>
        <v>KK 055</v>
      </c>
      <c r="L169" s="61"/>
      <c r="M169" s="271">
        <v>44198</v>
      </c>
      <c r="N169" s="6" t="s">
        <v>475</v>
      </c>
      <c r="O169" s="10" t="s">
        <v>476</v>
      </c>
      <c r="P169" s="6">
        <v>130</v>
      </c>
      <c r="Q169" s="77" t="str">
        <f t="shared" si="17"/>
        <v>Barang masih dalam konstruksi</v>
      </c>
      <c r="R169" s="333" t="s">
        <v>391</v>
      </c>
      <c r="S169" s="23"/>
      <c r="T169" s="271"/>
      <c r="U169" s="5">
        <v>44753600</v>
      </c>
      <c r="V169" s="5"/>
      <c r="W169" s="61"/>
      <c r="X169" s="61"/>
    </row>
    <row r="170" spans="1:24" ht="18.75" customHeight="1" x14ac:dyDescent="0.25">
      <c r="A170" s="61"/>
      <c r="B170" s="303">
        <f>IF(P170="",0,COUNTIF($P$7:P170,P170))</f>
        <v>51</v>
      </c>
      <c r="C170" s="303" t="str">
        <f t="shared" si="19"/>
        <v>51115</v>
      </c>
      <c r="D170" s="303">
        <f>IF(S170="",0,COUNTIF($S$7:S170,S170))</f>
        <v>0</v>
      </c>
      <c r="E170" s="303" t="str">
        <f t="shared" si="20"/>
        <v>0</v>
      </c>
      <c r="F170" s="303">
        <f>IF(T170="",0,COUNTIF($T$7:T170,T170))</f>
        <v>0</v>
      </c>
      <c r="G170" s="303" t="str">
        <f t="shared" si="18"/>
        <v>0</v>
      </c>
      <c r="H170" s="303">
        <f>IF(R170="",0,COUNTIF($R$7:R170,R170))</f>
        <v>0</v>
      </c>
      <c r="I170" s="303" t="str">
        <f t="shared" si="21"/>
        <v>0</v>
      </c>
      <c r="J170" s="306">
        <f t="shared" si="22"/>
        <v>44198</v>
      </c>
      <c r="K170" s="303" t="str">
        <f t="shared" si="23"/>
        <v>KK 055</v>
      </c>
      <c r="L170" s="61"/>
      <c r="M170" s="271" t="s">
        <v>399</v>
      </c>
      <c r="N170" s="6"/>
      <c r="O170" s="10" t="s">
        <v>476</v>
      </c>
      <c r="P170" s="6">
        <v>115</v>
      </c>
      <c r="Q170" s="77" t="str">
        <f t="shared" si="17"/>
        <v>Bank BCA</v>
      </c>
      <c r="R170" s="333"/>
      <c r="S170" s="23"/>
      <c r="T170" s="271"/>
      <c r="U170" s="5"/>
      <c r="V170" s="5">
        <v>44753600</v>
      </c>
      <c r="W170" s="61"/>
      <c r="X170" s="61"/>
    </row>
    <row r="171" spans="1:24" ht="18.75" customHeight="1" x14ac:dyDescent="0.25">
      <c r="A171" s="61"/>
      <c r="B171" s="303">
        <f>IF(P171="",0,COUNTIF($P$7:P171,P171))</f>
        <v>0</v>
      </c>
      <c r="C171" s="303" t="str">
        <f t="shared" si="19"/>
        <v>0</v>
      </c>
      <c r="D171" s="303">
        <f>IF(S171="",0,COUNTIF($S$7:S171,S171))</f>
        <v>0</v>
      </c>
      <c r="E171" s="303" t="str">
        <f t="shared" si="20"/>
        <v>0</v>
      </c>
      <c r="F171" s="303">
        <f>IF(T171="",0,COUNTIF($T$7:T171,T171))</f>
        <v>0</v>
      </c>
      <c r="G171" s="303" t="str">
        <f t="shared" si="18"/>
        <v>0</v>
      </c>
      <c r="H171" s="303">
        <f>IF(R171="",0,COUNTIF($R$7:R171,R171))</f>
        <v>0</v>
      </c>
      <c r="I171" s="303" t="str">
        <f t="shared" si="21"/>
        <v>0</v>
      </c>
      <c r="J171" s="306">
        <f t="shared" si="22"/>
        <v>44198</v>
      </c>
      <c r="K171" s="303" t="str">
        <f t="shared" si="23"/>
        <v>KK 055</v>
      </c>
      <c r="L171" s="61"/>
      <c r="M171" s="271" t="s">
        <v>399</v>
      </c>
      <c r="N171" s="6"/>
      <c r="O171" s="10"/>
      <c r="P171" s="6" t="s">
        <v>399</v>
      </c>
      <c r="Q171" s="77" t="str">
        <f t="shared" si="17"/>
        <v/>
      </c>
      <c r="R171" s="333"/>
      <c r="S171" s="23"/>
      <c r="T171" s="271"/>
      <c r="U171" s="5"/>
      <c r="V171" s="5"/>
      <c r="W171" s="61"/>
      <c r="X171" s="61"/>
    </row>
    <row r="172" spans="1:24" ht="18.75" customHeight="1" x14ac:dyDescent="0.25">
      <c r="A172" s="61"/>
      <c r="B172" s="303">
        <f>IF(P172="",0,COUNTIF($P$7:P172,P172))</f>
        <v>47</v>
      </c>
      <c r="C172" s="303" t="str">
        <f t="shared" si="19"/>
        <v>47130</v>
      </c>
      <c r="D172" s="303">
        <f>IF(S172="",0,COUNTIF($S$7:S172,S172))</f>
        <v>0</v>
      </c>
      <c r="E172" s="303" t="str">
        <f t="shared" si="20"/>
        <v>0</v>
      </c>
      <c r="F172" s="303">
        <f>IF(T172="",0,COUNTIF($T$7:T172,T172))</f>
        <v>0</v>
      </c>
      <c r="G172" s="303" t="str">
        <f t="shared" si="18"/>
        <v>0</v>
      </c>
      <c r="H172" s="303">
        <f>IF(R172="",0,COUNTIF($R$7:R172,R172))</f>
        <v>2</v>
      </c>
      <c r="I172" s="303" t="str">
        <f t="shared" si="21"/>
        <v>2Proyek RCT 8321</v>
      </c>
      <c r="J172" s="306">
        <f t="shared" si="22"/>
        <v>44198</v>
      </c>
      <c r="K172" s="303" t="str">
        <f t="shared" si="23"/>
        <v>KK 056</v>
      </c>
      <c r="L172" s="61"/>
      <c r="M172" s="271">
        <v>44198</v>
      </c>
      <c r="N172" s="6" t="s">
        <v>477</v>
      </c>
      <c r="O172" s="10" t="s">
        <v>476</v>
      </c>
      <c r="P172" s="6">
        <v>130</v>
      </c>
      <c r="Q172" s="77" t="str">
        <f t="shared" si="17"/>
        <v>Barang masih dalam konstruksi</v>
      </c>
      <c r="R172" s="333" t="s">
        <v>391</v>
      </c>
      <c r="S172" s="23"/>
      <c r="T172" s="271"/>
      <c r="U172" s="5">
        <v>99788400</v>
      </c>
      <c r="V172" s="5"/>
      <c r="W172" s="61"/>
      <c r="X172" s="61"/>
    </row>
    <row r="173" spans="1:24" ht="18.75" customHeight="1" x14ac:dyDescent="0.25">
      <c r="A173" s="61"/>
      <c r="B173" s="303">
        <f>IF(P173="",0,COUNTIF($P$7:P173,P173))</f>
        <v>52</v>
      </c>
      <c r="C173" s="303" t="str">
        <f t="shared" si="19"/>
        <v>52115</v>
      </c>
      <c r="D173" s="303">
        <f>IF(S173="",0,COUNTIF($S$7:S173,S173))</f>
        <v>0</v>
      </c>
      <c r="E173" s="303" t="str">
        <f t="shared" si="20"/>
        <v>0</v>
      </c>
      <c r="F173" s="303">
        <f>IF(T173="",0,COUNTIF($T$7:T173,T173))</f>
        <v>0</v>
      </c>
      <c r="G173" s="303" t="str">
        <f t="shared" si="18"/>
        <v>0</v>
      </c>
      <c r="H173" s="303">
        <f>IF(R173="",0,COUNTIF($R$7:R173,R173))</f>
        <v>0</v>
      </c>
      <c r="I173" s="303" t="str">
        <f t="shared" si="21"/>
        <v>0</v>
      </c>
      <c r="J173" s="306">
        <f t="shared" si="22"/>
        <v>44198</v>
      </c>
      <c r="K173" s="303" t="str">
        <f t="shared" si="23"/>
        <v>KK 056</v>
      </c>
      <c r="L173" s="61"/>
      <c r="M173" s="271" t="s">
        <v>399</v>
      </c>
      <c r="N173" s="6"/>
      <c r="O173" s="10" t="s">
        <v>476</v>
      </c>
      <c r="P173" s="6">
        <v>115</v>
      </c>
      <c r="Q173" s="77" t="str">
        <f t="shared" si="17"/>
        <v>Bank BCA</v>
      </c>
      <c r="R173" s="333"/>
      <c r="S173" s="23"/>
      <c r="T173" s="271"/>
      <c r="U173" s="5"/>
      <c r="V173" s="5">
        <v>99788400</v>
      </c>
      <c r="W173" s="61"/>
      <c r="X173" s="61"/>
    </row>
    <row r="174" spans="1:24" ht="18.75" customHeight="1" x14ac:dyDescent="0.25">
      <c r="A174" s="61"/>
      <c r="B174" s="303">
        <f>IF(P174="",0,COUNTIF($P$7:P174,P174))</f>
        <v>0</v>
      </c>
      <c r="C174" s="303" t="str">
        <f t="shared" si="19"/>
        <v>0</v>
      </c>
      <c r="D174" s="303">
        <f>IF(S174="",0,COUNTIF($S$7:S174,S174))</f>
        <v>0</v>
      </c>
      <c r="E174" s="303" t="str">
        <f t="shared" si="20"/>
        <v>0</v>
      </c>
      <c r="F174" s="303">
        <f>IF(T174="",0,COUNTIF($T$7:T174,T174))</f>
        <v>0</v>
      </c>
      <c r="G174" s="303" t="str">
        <f t="shared" si="18"/>
        <v>0</v>
      </c>
      <c r="H174" s="303">
        <f>IF(R174="",0,COUNTIF($R$7:R174,R174))</f>
        <v>0</v>
      </c>
      <c r="I174" s="303" t="str">
        <f t="shared" si="21"/>
        <v>0</v>
      </c>
      <c r="J174" s="306">
        <f t="shared" si="22"/>
        <v>44198</v>
      </c>
      <c r="K174" s="303" t="str">
        <f t="shared" si="23"/>
        <v>KK 056</v>
      </c>
      <c r="L174" s="61"/>
      <c r="M174" s="271" t="s">
        <v>399</v>
      </c>
      <c r="N174" s="6"/>
      <c r="O174" s="10"/>
      <c r="P174" s="6" t="s">
        <v>399</v>
      </c>
      <c r="Q174" s="77" t="str">
        <f t="shared" si="17"/>
        <v/>
      </c>
      <c r="R174" s="333"/>
      <c r="S174" s="23"/>
      <c r="T174" s="271"/>
      <c r="U174" s="5"/>
      <c r="V174" s="5"/>
      <c r="W174" s="61"/>
      <c r="X174" s="61"/>
    </row>
    <row r="175" spans="1:24" ht="18.75" customHeight="1" x14ac:dyDescent="0.25">
      <c r="A175" s="61"/>
      <c r="B175" s="303">
        <f>IF(P175="",0,COUNTIF($P$7:P175,P175))</f>
        <v>48</v>
      </c>
      <c r="C175" s="303" t="str">
        <f t="shared" si="19"/>
        <v>48130</v>
      </c>
      <c r="D175" s="303">
        <f>IF(S175="",0,COUNTIF($S$7:S175,S175))</f>
        <v>0</v>
      </c>
      <c r="E175" s="303" t="str">
        <f t="shared" si="20"/>
        <v>0</v>
      </c>
      <c r="F175" s="303">
        <f>IF(T175="",0,COUNTIF($T$7:T175,T175))</f>
        <v>0</v>
      </c>
      <c r="G175" s="303" t="str">
        <f t="shared" si="18"/>
        <v>0</v>
      </c>
      <c r="H175" s="303">
        <f>IF(R175="",0,COUNTIF($R$7:R175,R175))</f>
        <v>3</v>
      </c>
      <c r="I175" s="303" t="str">
        <f t="shared" si="21"/>
        <v>3Proyek RCT 8321</v>
      </c>
      <c r="J175" s="306">
        <f t="shared" si="22"/>
        <v>44198</v>
      </c>
      <c r="K175" s="303" t="str">
        <f t="shared" si="23"/>
        <v>KK 057</v>
      </c>
      <c r="L175" s="61"/>
      <c r="M175" s="271">
        <v>44198</v>
      </c>
      <c r="N175" s="6" t="s">
        <v>478</v>
      </c>
      <c r="O175" s="10" t="s">
        <v>476</v>
      </c>
      <c r="P175" s="6">
        <v>130</v>
      </c>
      <c r="Q175" s="77" t="str">
        <f t="shared" si="17"/>
        <v>Barang masih dalam konstruksi</v>
      </c>
      <c r="R175" s="333" t="s">
        <v>391</v>
      </c>
      <c r="S175" s="23"/>
      <c r="T175" s="271"/>
      <c r="U175" s="5">
        <v>90844700</v>
      </c>
      <c r="V175" s="5"/>
      <c r="W175" s="61"/>
      <c r="X175" s="61"/>
    </row>
    <row r="176" spans="1:24" ht="18.75" customHeight="1" x14ac:dyDescent="0.25">
      <c r="A176" s="61"/>
      <c r="B176" s="303">
        <f>IF(P176="",0,COUNTIF($P$7:P176,P176))</f>
        <v>53</v>
      </c>
      <c r="C176" s="303" t="str">
        <f t="shared" si="19"/>
        <v>53115</v>
      </c>
      <c r="D176" s="303">
        <f>IF(S176="",0,COUNTIF($S$7:S176,S176))</f>
        <v>0</v>
      </c>
      <c r="E176" s="303" t="str">
        <f t="shared" si="20"/>
        <v>0</v>
      </c>
      <c r="F176" s="303">
        <f>IF(T176="",0,COUNTIF($T$7:T176,T176))</f>
        <v>0</v>
      </c>
      <c r="G176" s="303" t="str">
        <f t="shared" si="18"/>
        <v>0</v>
      </c>
      <c r="H176" s="303">
        <f>IF(R176="",0,COUNTIF($R$7:R176,R176))</f>
        <v>0</v>
      </c>
      <c r="I176" s="303" t="str">
        <f t="shared" si="21"/>
        <v>0</v>
      </c>
      <c r="J176" s="306">
        <f t="shared" si="22"/>
        <v>44198</v>
      </c>
      <c r="K176" s="303" t="str">
        <f t="shared" si="23"/>
        <v>KK 057</v>
      </c>
      <c r="L176" s="61"/>
      <c r="M176" s="271" t="s">
        <v>399</v>
      </c>
      <c r="N176" s="6"/>
      <c r="O176" s="10" t="s">
        <v>476</v>
      </c>
      <c r="P176" s="6">
        <v>115</v>
      </c>
      <c r="Q176" s="77" t="str">
        <f t="shared" si="17"/>
        <v>Bank BCA</v>
      </c>
      <c r="R176" s="333"/>
      <c r="S176" s="23"/>
      <c r="T176" s="271"/>
      <c r="U176" s="5"/>
      <c r="V176" s="5">
        <v>90844700</v>
      </c>
      <c r="W176" s="61"/>
      <c r="X176" s="61"/>
    </row>
    <row r="177" spans="1:24" ht="18.75" customHeight="1" x14ac:dyDescent="0.25">
      <c r="A177" s="61"/>
      <c r="B177" s="303">
        <f>IF(P177="",0,COUNTIF($P$7:P177,P177))</f>
        <v>0</v>
      </c>
      <c r="C177" s="303" t="str">
        <f t="shared" si="19"/>
        <v>0</v>
      </c>
      <c r="D177" s="303">
        <f>IF(S177="",0,COUNTIF($S$7:S177,S177))</f>
        <v>0</v>
      </c>
      <c r="E177" s="303" t="str">
        <f t="shared" si="20"/>
        <v>0</v>
      </c>
      <c r="F177" s="303">
        <f>IF(T177="",0,COUNTIF($T$7:T177,T177))</f>
        <v>0</v>
      </c>
      <c r="G177" s="303" t="str">
        <f t="shared" si="18"/>
        <v>0</v>
      </c>
      <c r="H177" s="303">
        <f>IF(R177="",0,COUNTIF($R$7:R177,R177))</f>
        <v>0</v>
      </c>
      <c r="I177" s="303" t="str">
        <f t="shared" si="21"/>
        <v>0</v>
      </c>
      <c r="J177" s="306">
        <f t="shared" si="22"/>
        <v>44198</v>
      </c>
      <c r="K177" s="303" t="str">
        <f t="shared" si="23"/>
        <v>KK 057</v>
      </c>
      <c r="L177" s="61"/>
      <c r="M177" s="271" t="s">
        <v>399</v>
      </c>
      <c r="N177" s="6"/>
      <c r="O177" s="10"/>
      <c r="P177" s="6" t="s">
        <v>399</v>
      </c>
      <c r="Q177" s="77" t="str">
        <f t="shared" si="17"/>
        <v/>
      </c>
      <c r="R177" s="333"/>
      <c r="S177" s="23"/>
      <c r="T177" s="271"/>
      <c r="U177" s="5"/>
      <c r="V177" s="5"/>
      <c r="W177" s="61"/>
      <c r="X177" s="61"/>
    </row>
    <row r="178" spans="1:24" ht="18.75" customHeight="1" x14ac:dyDescent="0.25">
      <c r="A178" s="61"/>
      <c r="B178" s="303">
        <f>IF(P178="",0,COUNTIF($P$7:P178,P178))</f>
        <v>49</v>
      </c>
      <c r="C178" s="303" t="str">
        <f t="shared" si="19"/>
        <v>49130</v>
      </c>
      <c r="D178" s="303">
        <f>IF(S178="",0,COUNTIF($S$7:S178,S178))</f>
        <v>0</v>
      </c>
      <c r="E178" s="303" t="str">
        <f t="shared" si="20"/>
        <v>0</v>
      </c>
      <c r="F178" s="303">
        <f>IF(T178="",0,COUNTIF($T$7:T178,T178))</f>
        <v>0</v>
      </c>
      <c r="G178" s="303" t="str">
        <f t="shared" si="18"/>
        <v>0</v>
      </c>
      <c r="H178" s="303">
        <f>IF(R178="",0,COUNTIF($R$7:R178,R178))</f>
        <v>4</v>
      </c>
      <c r="I178" s="303" t="str">
        <f t="shared" si="21"/>
        <v>4Proyek RCT 8321</v>
      </c>
      <c r="J178" s="306">
        <f t="shared" si="22"/>
        <v>44198</v>
      </c>
      <c r="K178" s="303" t="str">
        <f t="shared" si="23"/>
        <v>KK 058</v>
      </c>
      <c r="L178" s="61"/>
      <c r="M178" s="271">
        <v>44198</v>
      </c>
      <c r="N178" s="6" t="s">
        <v>479</v>
      </c>
      <c r="O178" s="10" t="s">
        <v>476</v>
      </c>
      <c r="P178" s="6">
        <v>130</v>
      </c>
      <c r="Q178" s="77" t="str">
        <f t="shared" si="17"/>
        <v>Barang masih dalam konstruksi</v>
      </c>
      <c r="R178" s="333" t="s">
        <v>391</v>
      </c>
      <c r="S178" s="23"/>
      <c r="T178" s="271"/>
      <c r="U178" s="5">
        <v>20260000</v>
      </c>
      <c r="V178" s="5"/>
      <c r="W178" s="61"/>
      <c r="X178" s="61"/>
    </row>
    <row r="179" spans="1:24" ht="18.75" customHeight="1" x14ac:dyDescent="0.25">
      <c r="A179" s="61"/>
      <c r="B179" s="303">
        <f>IF(P179="",0,COUNTIF($P$7:P179,P179))</f>
        <v>54</v>
      </c>
      <c r="C179" s="303" t="str">
        <f t="shared" si="19"/>
        <v>54115</v>
      </c>
      <c r="D179" s="303">
        <f>IF(S179="",0,COUNTIF($S$7:S179,S179))</f>
        <v>0</v>
      </c>
      <c r="E179" s="303" t="str">
        <f t="shared" si="20"/>
        <v>0</v>
      </c>
      <c r="F179" s="303">
        <f>IF(T179="",0,COUNTIF($T$7:T179,T179))</f>
        <v>0</v>
      </c>
      <c r="G179" s="303" t="str">
        <f t="shared" si="18"/>
        <v>0</v>
      </c>
      <c r="H179" s="303">
        <f>IF(R179="",0,COUNTIF($R$7:R179,R179))</f>
        <v>0</v>
      </c>
      <c r="I179" s="303" t="str">
        <f t="shared" si="21"/>
        <v>0</v>
      </c>
      <c r="J179" s="306">
        <f t="shared" si="22"/>
        <v>44198</v>
      </c>
      <c r="K179" s="303" t="str">
        <f t="shared" si="23"/>
        <v>KK 058</v>
      </c>
      <c r="L179" s="61"/>
      <c r="M179" s="271" t="s">
        <v>399</v>
      </c>
      <c r="N179" s="6"/>
      <c r="O179" s="10" t="s">
        <v>476</v>
      </c>
      <c r="P179" s="6">
        <v>115</v>
      </c>
      <c r="Q179" s="77" t="str">
        <f t="shared" si="17"/>
        <v>Bank BCA</v>
      </c>
      <c r="R179" s="333"/>
      <c r="S179" s="23"/>
      <c r="T179" s="271"/>
      <c r="U179" s="5"/>
      <c r="V179" s="5">
        <v>20260000</v>
      </c>
      <c r="W179" s="61"/>
      <c r="X179" s="61"/>
    </row>
    <row r="180" spans="1:24" ht="18.75" customHeight="1" x14ac:dyDescent="0.25">
      <c r="A180" s="61"/>
      <c r="B180" s="303">
        <f>IF(P180="",0,COUNTIF($P$7:P180,P180))</f>
        <v>0</v>
      </c>
      <c r="C180" s="303" t="str">
        <f t="shared" si="19"/>
        <v>0</v>
      </c>
      <c r="D180" s="303">
        <f>IF(S180="",0,COUNTIF($S$7:S180,S180))</f>
        <v>0</v>
      </c>
      <c r="E180" s="303" t="str">
        <f t="shared" si="20"/>
        <v>0</v>
      </c>
      <c r="F180" s="303">
        <f>IF(T180="",0,COUNTIF($T$7:T180,T180))</f>
        <v>0</v>
      </c>
      <c r="G180" s="303" t="str">
        <f t="shared" si="18"/>
        <v>0</v>
      </c>
      <c r="H180" s="303">
        <f>IF(R180="",0,COUNTIF($R$7:R180,R180))</f>
        <v>0</v>
      </c>
      <c r="I180" s="303" t="str">
        <f t="shared" si="21"/>
        <v>0</v>
      </c>
      <c r="J180" s="306">
        <f t="shared" si="22"/>
        <v>44198</v>
      </c>
      <c r="K180" s="303" t="str">
        <f t="shared" si="23"/>
        <v>KK 058</v>
      </c>
      <c r="L180" s="61"/>
      <c r="M180" s="271" t="s">
        <v>399</v>
      </c>
      <c r="N180" s="6"/>
      <c r="O180" s="10"/>
      <c r="P180" s="6" t="s">
        <v>399</v>
      </c>
      <c r="Q180" s="77" t="str">
        <f t="shared" si="17"/>
        <v/>
      </c>
      <c r="R180" s="333"/>
      <c r="S180" s="23"/>
      <c r="T180" s="271"/>
      <c r="U180" s="5"/>
      <c r="V180" s="5"/>
      <c r="W180" s="61"/>
      <c r="X180" s="61"/>
    </row>
    <row r="181" spans="1:24" ht="18.75" customHeight="1" x14ac:dyDescent="0.25">
      <c r="A181" s="61"/>
      <c r="B181" s="303">
        <f>IF(P181="",0,COUNTIF($P$7:P181,P181))</f>
        <v>50</v>
      </c>
      <c r="C181" s="303" t="str">
        <f t="shared" si="19"/>
        <v>50130</v>
      </c>
      <c r="D181" s="303">
        <f>IF(S181="",0,COUNTIF($S$7:S181,S181))</f>
        <v>0</v>
      </c>
      <c r="E181" s="303" t="str">
        <f t="shared" si="20"/>
        <v>0</v>
      </c>
      <c r="F181" s="303">
        <f>IF(T181="",0,COUNTIF($T$7:T181,T181))</f>
        <v>0</v>
      </c>
      <c r="G181" s="303" t="str">
        <f t="shared" si="18"/>
        <v>0</v>
      </c>
      <c r="H181" s="303">
        <f>IF(R181="",0,COUNTIF($R$7:R181,R181))</f>
        <v>5</v>
      </c>
      <c r="I181" s="303" t="str">
        <f t="shared" si="21"/>
        <v>5Proyek RCT 8321</v>
      </c>
      <c r="J181" s="306">
        <f t="shared" si="22"/>
        <v>44198</v>
      </c>
      <c r="K181" s="303" t="str">
        <f t="shared" si="23"/>
        <v>KK 059</v>
      </c>
      <c r="L181" s="61"/>
      <c r="M181" s="271">
        <v>44198</v>
      </c>
      <c r="N181" s="6" t="s">
        <v>480</v>
      </c>
      <c r="O181" s="10" t="s">
        <v>476</v>
      </c>
      <c r="P181" s="6">
        <v>130</v>
      </c>
      <c r="Q181" s="77" t="str">
        <f t="shared" si="17"/>
        <v>Barang masih dalam konstruksi</v>
      </c>
      <c r="R181" s="333" t="s">
        <v>391</v>
      </c>
      <c r="S181" s="23"/>
      <c r="T181" s="271"/>
      <c r="U181" s="5">
        <v>6000000</v>
      </c>
      <c r="V181" s="5"/>
      <c r="W181" s="61"/>
      <c r="X181" s="61"/>
    </row>
    <row r="182" spans="1:24" ht="18.75" customHeight="1" x14ac:dyDescent="0.25">
      <c r="A182" s="61"/>
      <c r="B182" s="303">
        <f>IF(P182="",0,COUNTIF($P$7:P182,P182))</f>
        <v>55</v>
      </c>
      <c r="C182" s="303" t="str">
        <f t="shared" si="19"/>
        <v>55115</v>
      </c>
      <c r="D182" s="303">
        <f>IF(S182="",0,COUNTIF($S$7:S182,S182))</f>
        <v>0</v>
      </c>
      <c r="E182" s="303" t="str">
        <f t="shared" si="20"/>
        <v>0</v>
      </c>
      <c r="F182" s="303">
        <f>IF(T182="",0,COUNTIF($T$7:T182,T182))</f>
        <v>0</v>
      </c>
      <c r="G182" s="303" t="str">
        <f t="shared" si="18"/>
        <v>0</v>
      </c>
      <c r="H182" s="303">
        <f>IF(R182="",0,COUNTIF($R$7:R182,R182))</f>
        <v>0</v>
      </c>
      <c r="I182" s="303" t="str">
        <f t="shared" si="21"/>
        <v>0</v>
      </c>
      <c r="J182" s="306">
        <f t="shared" si="22"/>
        <v>44198</v>
      </c>
      <c r="K182" s="303" t="str">
        <f t="shared" si="23"/>
        <v>KK 059</v>
      </c>
      <c r="L182" s="61"/>
      <c r="M182" s="271" t="s">
        <v>399</v>
      </c>
      <c r="N182" s="6"/>
      <c r="O182" s="10" t="s">
        <v>476</v>
      </c>
      <c r="P182" s="6">
        <v>115</v>
      </c>
      <c r="Q182" s="77" t="str">
        <f t="shared" si="17"/>
        <v>Bank BCA</v>
      </c>
      <c r="R182" s="333"/>
      <c r="S182" s="23"/>
      <c r="T182" s="271"/>
      <c r="U182" s="5"/>
      <c r="V182" s="5">
        <v>6000000</v>
      </c>
      <c r="W182" s="61"/>
      <c r="X182" s="61"/>
    </row>
    <row r="183" spans="1:24" ht="18.75" customHeight="1" x14ac:dyDescent="0.25">
      <c r="A183" s="61"/>
      <c r="B183" s="303">
        <f>IF(P183="",0,COUNTIF($P$7:P183,P183))</f>
        <v>0</v>
      </c>
      <c r="C183" s="303" t="str">
        <f t="shared" si="19"/>
        <v>0</v>
      </c>
      <c r="D183" s="303">
        <f>IF(S183="",0,COUNTIF($S$7:S183,S183))</f>
        <v>0</v>
      </c>
      <c r="E183" s="303" t="str">
        <f t="shared" si="20"/>
        <v>0</v>
      </c>
      <c r="F183" s="303">
        <f>IF(T183="",0,COUNTIF($T$7:T183,T183))</f>
        <v>0</v>
      </c>
      <c r="G183" s="303" t="str">
        <f t="shared" si="18"/>
        <v>0</v>
      </c>
      <c r="H183" s="303">
        <f>IF(R183="",0,COUNTIF($R$7:R183,R183))</f>
        <v>0</v>
      </c>
      <c r="I183" s="303" t="str">
        <f t="shared" si="21"/>
        <v>0</v>
      </c>
      <c r="J183" s="306">
        <f t="shared" si="22"/>
        <v>44198</v>
      </c>
      <c r="K183" s="303" t="str">
        <f t="shared" si="23"/>
        <v>KK 059</v>
      </c>
      <c r="L183" s="61"/>
      <c r="M183" s="271" t="s">
        <v>399</v>
      </c>
      <c r="N183" s="6"/>
      <c r="O183" s="10"/>
      <c r="P183" s="6" t="s">
        <v>399</v>
      </c>
      <c r="Q183" s="77" t="str">
        <f t="shared" si="17"/>
        <v/>
      </c>
      <c r="R183" s="333"/>
      <c r="S183" s="23"/>
      <c r="T183" s="271"/>
      <c r="U183" s="5"/>
      <c r="V183" s="5"/>
      <c r="W183" s="61"/>
      <c r="X183" s="61"/>
    </row>
    <row r="184" spans="1:24" ht="18.75" customHeight="1" x14ac:dyDescent="0.25">
      <c r="A184" s="61"/>
      <c r="B184" s="303">
        <f>IF(P184="",0,COUNTIF($P$7:P184,P184))</f>
        <v>51</v>
      </c>
      <c r="C184" s="303" t="str">
        <f t="shared" si="19"/>
        <v>51130</v>
      </c>
      <c r="D184" s="303">
        <f>IF(S184="",0,COUNTIF($S$7:S184,S184))</f>
        <v>0</v>
      </c>
      <c r="E184" s="303" t="str">
        <f t="shared" si="20"/>
        <v>0</v>
      </c>
      <c r="F184" s="303">
        <f>IF(T184="",0,COUNTIF($T$7:T184,T184))</f>
        <v>0</v>
      </c>
      <c r="G184" s="303" t="str">
        <f t="shared" si="18"/>
        <v>0</v>
      </c>
      <c r="H184" s="303">
        <f>IF(R184="",0,COUNTIF($R$7:R184,R184))</f>
        <v>6</v>
      </c>
      <c r="I184" s="303" t="str">
        <f t="shared" si="21"/>
        <v>6Proyek RCT 8321</v>
      </c>
      <c r="J184" s="306">
        <f t="shared" si="22"/>
        <v>44198</v>
      </c>
      <c r="K184" s="303" t="str">
        <f t="shared" si="23"/>
        <v>KK 060</v>
      </c>
      <c r="L184" s="61"/>
      <c r="M184" s="271">
        <v>44198</v>
      </c>
      <c r="N184" s="6" t="s">
        <v>481</v>
      </c>
      <c r="O184" s="10" t="s">
        <v>476</v>
      </c>
      <c r="P184" s="6">
        <v>130</v>
      </c>
      <c r="Q184" s="77" t="str">
        <f t="shared" si="17"/>
        <v>Barang masih dalam konstruksi</v>
      </c>
      <c r="R184" s="333" t="s">
        <v>391</v>
      </c>
      <c r="S184" s="23"/>
      <c r="T184" s="271"/>
      <c r="U184" s="5">
        <v>20000000</v>
      </c>
      <c r="V184" s="5"/>
      <c r="W184" s="61"/>
      <c r="X184" s="61"/>
    </row>
    <row r="185" spans="1:24" ht="18.75" customHeight="1" x14ac:dyDescent="0.25">
      <c r="A185" s="61"/>
      <c r="B185" s="303">
        <f>IF(P185="",0,COUNTIF($P$7:P185,P185))</f>
        <v>56</v>
      </c>
      <c r="C185" s="303" t="str">
        <f t="shared" si="19"/>
        <v>56115</v>
      </c>
      <c r="D185" s="303">
        <f>IF(S185="",0,COUNTIF($S$7:S185,S185))</f>
        <v>0</v>
      </c>
      <c r="E185" s="303" t="str">
        <f t="shared" si="20"/>
        <v>0</v>
      </c>
      <c r="F185" s="303">
        <f>IF(T185="",0,COUNTIF($T$7:T185,T185))</f>
        <v>0</v>
      </c>
      <c r="G185" s="303" t="str">
        <f t="shared" si="18"/>
        <v>0</v>
      </c>
      <c r="H185" s="303">
        <f>IF(R185="",0,COUNTIF($R$7:R185,R185))</f>
        <v>0</v>
      </c>
      <c r="I185" s="303" t="str">
        <f t="shared" si="21"/>
        <v>0</v>
      </c>
      <c r="J185" s="306">
        <f t="shared" si="22"/>
        <v>44198</v>
      </c>
      <c r="K185" s="303" t="str">
        <f t="shared" si="23"/>
        <v>KK 060</v>
      </c>
      <c r="L185" s="61"/>
      <c r="M185" s="271" t="s">
        <v>399</v>
      </c>
      <c r="N185" s="6"/>
      <c r="O185" s="10" t="s">
        <v>476</v>
      </c>
      <c r="P185" s="6">
        <v>115</v>
      </c>
      <c r="Q185" s="77" t="str">
        <f t="shared" si="17"/>
        <v>Bank BCA</v>
      </c>
      <c r="R185" s="333"/>
      <c r="S185" s="23"/>
      <c r="T185" s="271"/>
      <c r="U185" s="5"/>
      <c r="V185" s="5">
        <v>20000000</v>
      </c>
      <c r="W185" s="61"/>
      <c r="X185" s="61"/>
    </row>
    <row r="186" spans="1:24" ht="18.75" customHeight="1" x14ac:dyDescent="0.25">
      <c r="A186" s="61"/>
      <c r="B186" s="303">
        <f>IF(P186="",0,COUNTIF($P$7:P186,P186))</f>
        <v>0</v>
      </c>
      <c r="C186" s="303" t="str">
        <f t="shared" si="19"/>
        <v>0</v>
      </c>
      <c r="D186" s="303">
        <f>IF(S186="",0,COUNTIF($S$7:S186,S186))</f>
        <v>0</v>
      </c>
      <c r="E186" s="303" t="str">
        <f t="shared" si="20"/>
        <v>0</v>
      </c>
      <c r="F186" s="303">
        <f>IF(T186="",0,COUNTIF($T$7:T186,T186))</f>
        <v>0</v>
      </c>
      <c r="G186" s="303" t="str">
        <f t="shared" si="18"/>
        <v>0</v>
      </c>
      <c r="H186" s="303">
        <f>IF(R186="",0,COUNTIF($R$7:R186,R186))</f>
        <v>0</v>
      </c>
      <c r="I186" s="303" t="str">
        <f t="shared" si="21"/>
        <v>0</v>
      </c>
      <c r="J186" s="306">
        <f t="shared" si="22"/>
        <v>44198</v>
      </c>
      <c r="K186" s="303" t="str">
        <f t="shared" si="23"/>
        <v>KK 060</v>
      </c>
      <c r="L186" s="61"/>
      <c r="M186" s="271" t="s">
        <v>399</v>
      </c>
      <c r="N186" s="6"/>
      <c r="O186" s="10"/>
      <c r="P186" s="6" t="s">
        <v>399</v>
      </c>
      <c r="Q186" s="77" t="str">
        <f t="shared" si="17"/>
        <v/>
      </c>
      <c r="R186" s="333"/>
      <c r="S186" s="23"/>
      <c r="T186" s="271"/>
      <c r="U186" s="5"/>
      <c r="V186" s="5"/>
      <c r="W186" s="61"/>
      <c r="X186" s="61"/>
    </row>
    <row r="187" spans="1:24" ht="18.75" customHeight="1" x14ac:dyDescent="0.25">
      <c r="A187" s="61"/>
      <c r="B187" s="303">
        <f>IF(P187="",0,COUNTIF($P$7:P187,P187))</f>
        <v>52</v>
      </c>
      <c r="C187" s="303" t="str">
        <f t="shared" si="19"/>
        <v>52130</v>
      </c>
      <c r="D187" s="303">
        <f>IF(S187="",0,COUNTIF($S$7:S187,S187))</f>
        <v>0</v>
      </c>
      <c r="E187" s="303" t="str">
        <f t="shared" si="20"/>
        <v>0</v>
      </c>
      <c r="F187" s="303">
        <f>IF(T187="",0,COUNTIF($T$7:T187,T187))</f>
        <v>0</v>
      </c>
      <c r="G187" s="303" t="str">
        <f t="shared" si="18"/>
        <v>0</v>
      </c>
      <c r="H187" s="303">
        <f>IF(R187="",0,COUNTIF($R$7:R187,R187))</f>
        <v>7</v>
      </c>
      <c r="I187" s="303" t="str">
        <f t="shared" si="21"/>
        <v>7Proyek RCT 8321</v>
      </c>
      <c r="J187" s="306">
        <f t="shared" si="22"/>
        <v>44198</v>
      </c>
      <c r="K187" s="303" t="str">
        <f t="shared" si="23"/>
        <v>KK 061</v>
      </c>
      <c r="L187" s="61"/>
      <c r="M187" s="271">
        <v>44198</v>
      </c>
      <c r="N187" s="6" t="s">
        <v>482</v>
      </c>
      <c r="O187" s="10" t="s">
        <v>476</v>
      </c>
      <c r="P187" s="6">
        <v>130</v>
      </c>
      <c r="Q187" s="77" t="str">
        <f t="shared" si="17"/>
        <v>Barang masih dalam konstruksi</v>
      </c>
      <c r="R187" s="333" t="s">
        <v>391</v>
      </c>
      <c r="S187" s="23"/>
      <c r="T187" s="271"/>
      <c r="U187" s="5">
        <v>20000000</v>
      </c>
      <c r="V187" s="5"/>
      <c r="W187" s="61"/>
      <c r="X187" s="61"/>
    </row>
    <row r="188" spans="1:24" ht="18.75" customHeight="1" x14ac:dyDescent="0.25">
      <c r="A188" s="61"/>
      <c r="B188" s="303">
        <f>IF(P188="",0,COUNTIF($P$7:P188,P188))</f>
        <v>57</v>
      </c>
      <c r="C188" s="303" t="str">
        <f t="shared" si="19"/>
        <v>57115</v>
      </c>
      <c r="D188" s="303">
        <f>IF(S188="",0,COUNTIF($S$7:S188,S188))</f>
        <v>0</v>
      </c>
      <c r="E188" s="303" t="str">
        <f t="shared" si="20"/>
        <v>0</v>
      </c>
      <c r="F188" s="303">
        <f>IF(T188="",0,COUNTIF($T$7:T188,T188))</f>
        <v>0</v>
      </c>
      <c r="G188" s="303" t="str">
        <f t="shared" si="18"/>
        <v>0</v>
      </c>
      <c r="H188" s="303">
        <f>IF(R188="",0,COUNTIF($R$7:R188,R188))</f>
        <v>0</v>
      </c>
      <c r="I188" s="303" t="str">
        <f t="shared" si="21"/>
        <v>0</v>
      </c>
      <c r="J188" s="306">
        <f t="shared" si="22"/>
        <v>44198</v>
      </c>
      <c r="K188" s="303" t="str">
        <f t="shared" si="23"/>
        <v>KK 061</v>
      </c>
      <c r="L188" s="61"/>
      <c r="M188" s="271" t="s">
        <v>399</v>
      </c>
      <c r="N188" s="6"/>
      <c r="O188" s="10" t="s">
        <v>476</v>
      </c>
      <c r="P188" s="6">
        <v>115</v>
      </c>
      <c r="Q188" s="77" t="str">
        <f t="shared" si="17"/>
        <v>Bank BCA</v>
      </c>
      <c r="R188" s="333"/>
      <c r="S188" s="23"/>
      <c r="T188" s="271"/>
      <c r="U188" s="5"/>
      <c r="V188" s="5">
        <v>20000000</v>
      </c>
      <c r="W188" s="61"/>
      <c r="X188" s="61"/>
    </row>
    <row r="189" spans="1:24" ht="18.75" customHeight="1" x14ac:dyDescent="0.25">
      <c r="A189" s="61"/>
      <c r="B189" s="303">
        <f>IF(P189="",0,COUNTIF($P$7:P189,P189))</f>
        <v>0</v>
      </c>
      <c r="C189" s="303" t="str">
        <f t="shared" si="19"/>
        <v>0</v>
      </c>
      <c r="D189" s="303">
        <f>IF(S189="",0,COUNTIF($S$7:S189,S189))</f>
        <v>0</v>
      </c>
      <c r="E189" s="303" t="str">
        <f t="shared" si="20"/>
        <v>0</v>
      </c>
      <c r="F189" s="303">
        <f>IF(T189="",0,COUNTIF($T$7:T189,T189))</f>
        <v>0</v>
      </c>
      <c r="G189" s="303" t="str">
        <f t="shared" si="18"/>
        <v>0</v>
      </c>
      <c r="H189" s="303">
        <f>IF(R189="",0,COUNTIF($R$7:R189,R189))</f>
        <v>0</v>
      </c>
      <c r="I189" s="303" t="str">
        <f t="shared" si="21"/>
        <v>0</v>
      </c>
      <c r="J189" s="306">
        <f t="shared" si="22"/>
        <v>44198</v>
      </c>
      <c r="K189" s="303" t="str">
        <f t="shared" si="23"/>
        <v>KK 061</v>
      </c>
      <c r="L189" s="61"/>
      <c r="M189" s="271" t="s">
        <v>399</v>
      </c>
      <c r="N189" s="6"/>
      <c r="O189" s="10"/>
      <c r="P189" s="6" t="s">
        <v>399</v>
      </c>
      <c r="Q189" s="77" t="str">
        <f t="shared" si="17"/>
        <v/>
      </c>
      <c r="R189" s="333"/>
      <c r="S189" s="23"/>
      <c r="T189" s="271"/>
      <c r="U189" s="5"/>
      <c r="V189" s="5"/>
      <c r="W189" s="61"/>
      <c r="X189" s="61"/>
    </row>
    <row r="190" spans="1:24" ht="18.75" customHeight="1" x14ac:dyDescent="0.25">
      <c r="A190" s="61"/>
      <c r="B190" s="303">
        <f>IF(P190="",0,COUNTIF($P$7:P190,P190))</f>
        <v>53</v>
      </c>
      <c r="C190" s="303" t="str">
        <f t="shared" si="19"/>
        <v>53130</v>
      </c>
      <c r="D190" s="303">
        <f>IF(S190="",0,COUNTIF($S$7:S190,S190))</f>
        <v>0</v>
      </c>
      <c r="E190" s="303" t="str">
        <f t="shared" si="20"/>
        <v>0</v>
      </c>
      <c r="F190" s="303">
        <f>IF(T190="",0,COUNTIF($T$7:T190,T190))</f>
        <v>0</v>
      </c>
      <c r="G190" s="303" t="str">
        <f t="shared" si="18"/>
        <v>0</v>
      </c>
      <c r="H190" s="303">
        <f>IF(R190="",0,COUNTIF($R$7:R190,R190))</f>
        <v>8</v>
      </c>
      <c r="I190" s="303" t="str">
        <f t="shared" si="21"/>
        <v>8Proyek RCT 8321</v>
      </c>
      <c r="J190" s="306">
        <f t="shared" si="22"/>
        <v>44198</v>
      </c>
      <c r="K190" s="303" t="str">
        <f t="shared" si="23"/>
        <v>KK 062</v>
      </c>
      <c r="L190" s="61"/>
      <c r="M190" s="271">
        <v>44198</v>
      </c>
      <c r="N190" s="6" t="s">
        <v>483</v>
      </c>
      <c r="O190" s="10" t="s">
        <v>476</v>
      </c>
      <c r="P190" s="6">
        <v>130</v>
      </c>
      <c r="Q190" s="77" t="str">
        <f t="shared" si="17"/>
        <v>Barang masih dalam konstruksi</v>
      </c>
      <c r="R190" s="333" t="s">
        <v>391</v>
      </c>
      <c r="S190" s="23"/>
      <c r="T190" s="271"/>
      <c r="U190" s="5">
        <v>20000000</v>
      </c>
      <c r="V190" s="5"/>
      <c r="W190" s="61"/>
      <c r="X190" s="61"/>
    </row>
    <row r="191" spans="1:24" ht="18.75" customHeight="1" x14ac:dyDescent="0.25">
      <c r="A191" s="61"/>
      <c r="B191" s="303">
        <f>IF(P191="",0,COUNTIF($P$7:P191,P191))</f>
        <v>58</v>
      </c>
      <c r="C191" s="303" t="str">
        <f t="shared" si="19"/>
        <v>58115</v>
      </c>
      <c r="D191" s="303">
        <f>IF(S191="",0,COUNTIF($S$7:S191,S191))</f>
        <v>0</v>
      </c>
      <c r="E191" s="303" t="str">
        <f t="shared" si="20"/>
        <v>0</v>
      </c>
      <c r="F191" s="303">
        <f>IF(T191="",0,COUNTIF($T$7:T191,T191))</f>
        <v>0</v>
      </c>
      <c r="G191" s="303" t="str">
        <f t="shared" si="18"/>
        <v>0</v>
      </c>
      <c r="H191" s="303">
        <f>IF(R191="",0,COUNTIF($R$7:R191,R191))</f>
        <v>0</v>
      </c>
      <c r="I191" s="303" t="str">
        <f t="shared" si="21"/>
        <v>0</v>
      </c>
      <c r="J191" s="306">
        <f t="shared" si="22"/>
        <v>44198</v>
      </c>
      <c r="K191" s="303" t="str">
        <f t="shared" si="23"/>
        <v>KK 062</v>
      </c>
      <c r="L191" s="61"/>
      <c r="M191" s="271" t="s">
        <v>399</v>
      </c>
      <c r="N191" s="6"/>
      <c r="O191" s="10" t="s">
        <v>476</v>
      </c>
      <c r="P191" s="6">
        <v>115</v>
      </c>
      <c r="Q191" s="77" t="str">
        <f t="shared" si="17"/>
        <v>Bank BCA</v>
      </c>
      <c r="R191" s="333"/>
      <c r="S191" s="23"/>
      <c r="T191" s="271"/>
      <c r="U191" s="5"/>
      <c r="V191" s="5">
        <v>20000000</v>
      </c>
      <c r="W191" s="61"/>
      <c r="X191" s="61"/>
    </row>
    <row r="192" spans="1:24" ht="18.75" customHeight="1" x14ac:dyDescent="0.25">
      <c r="A192" s="61"/>
      <c r="B192" s="303">
        <f>IF(P192="",0,COUNTIF($P$7:P192,P192))</f>
        <v>0</v>
      </c>
      <c r="C192" s="303" t="str">
        <f t="shared" si="19"/>
        <v>0</v>
      </c>
      <c r="D192" s="303">
        <f>IF(S192="",0,COUNTIF($S$7:S192,S192))</f>
        <v>0</v>
      </c>
      <c r="E192" s="303" t="str">
        <f t="shared" si="20"/>
        <v>0</v>
      </c>
      <c r="F192" s="303">
        <f>IF(T192="",0,COUNTIF($T$7:T192,T192))</f>
        <v>0</v>
      </c>
      <c r="G192" s="303" t="str">
        <f t="shared" si="18"/>
        <v>0</v>
      </c>
      <c r="H192" s="303">
        <f>IF(R192="",0,COUNTIF($R$7:R192,R192))</f>
        <v>0</v>
      </c>
      <c r="I192" s="303" t="str">
        <f t="shared" si="21"/>
        <v>0</v>
      </c>
      <c r="J192" s="306">
        <f t="shared" si="22"/>
        <v>44198</v>
      </c>
      <c r="K192" s="303" t="str">
        <f t="shared" si="23"/>
        <v>KK 062</v>
      </c>
      <c r="L192" s="61"/>
      <c r="M192" s="271" t="s">
        <v>399</v>
      </c>
      <c r="N192" s="6"/>
      <c r="O192" s="10"/>
      <c r="P192" s="6" t="s">
        <v>399</v>
      </c>
      <c r="Q192" s="77" t="str">
        <f t="shared" si="17"/>
        <v/>
      </c>
      <c r="R192" s="333"/>
      <c r="S192" s="23"/>
      <c r="T192" s="271"/>
      <c r="U192" s="5"/>
      <c r="V192" s="5"/>
      <c r="W192" s="61"/>
      <c r="X192" s="61"/>
    </row>
    <row r="193" spans="1:24" ht="18.75" customHeight="1" x14ac:dyDescent="0.25">
      <c r="A193" s="61"/>
      <c r="B193" s="303">
        <f>IF(P193="",0,COUNTIF($P$7:P193,P193))</f>
        <v>54</v>
      </c>
      <c r="C193" s="303" t="str">
        <f t="shared" si="19"/>
        <v>54130</v>
      </c>
      <c r="D193" s="303">
        <f>IF(S193="",0,COUNTIF($S$7:S193,S193))</f>
        <v>0</v>
      </c>
      <c r="E193" s="303" t="str">
        <f t="shared" si="20"/>
        <v>0</v>
      </c>
      <c r="F193" s="303">
        <f>IF(T193="",0,COUNTIF($T$7:T193,T193))</f>
        <v>0</v>
      </c>
      <c r="G193" s="303" t="str">
        <f t="shared" si="18"/>
        <v>0</v>
      </c>
      <c r="H193" s="303">
        <f>IF(R193="",0,COUNTIF($R$7:R193,R193))</f>
        <v>9</v>
      </c>
      <c r="I193" s="303" t="str">
        <f t="shared" si="21"/>
        <v>9Proyek RCT 8321</v>
      </c>
      <c r="J193" s="306">
        <f t="shared" si="22"/>
        <v>44198</v>
      </c>
      <c r="K193" s="303" t="str">
        <f t="shared" si="23"/>
        <v>KK 063</v>
      </c>
      <c r="L193" s="61"/>
      <c r="M193" s="271">
        <v>44198</v>
      </c>
      <c r="N193" s="6" t="s">
        <v>484</v>
      </c>
      <c r="O193" s="10" t="s">
        <v>476</v>
      </c>
      <c r="P193" s="6">
        <v>130</v>
      </c>
      <c r="Q193" s="77" t="str">
        <f t="shared" si="17"/>
        <v>Barang masih dalam konstruksi</v>
      </c>
      <c r="R193" s="333" t="s">
        <v>391</v>
      </c>
      <c r="S193" s="23"/>
      <c r="T193" s="271"/>
      <c r="U193" s="5">
        <v>15000000</v>
      </c>
      <c r="V193" s="5"/>
      <c r="W193" s="61"/>
      <c r="X193" s="61"/>
    </row>
    <row r="194" spans="1:24" ht="18.75" customHeight="1" x14ac:dyDescent="0.25">
      <c r="A194" s="61"/>
      <c r="B194" s="303">
        <f>IF(P194="",0,COUNTIF($P$7:P194,P194))</f>
        <v>59</v>
      </c>
      <c r="C194" s="303" t="str">
        <f t="shared" si="19"/>
        <v>59115</v>
      </c>
      <c r="D194" s="303">
        <f>IF(S194="",0,COUNTIF($S$7:S194,S194))</f>
        <v>0</v>
      </c>
      <c r="E194" s="303" t="str">
        <f t="shared" si="20"/>
        <v>0</v>
      </c>
      <c r="F194" s="303">
        <f>IF(T194="",0,COUNTIF($T$7:T194,T194))</f>
        <v>0</v>
      </c>
      <c r="G194" s="303" t="str">
        <f t="shared" si="18"/>
        <v>0</v>
      </c>
      <c r="H194" s="303">
        <f>IF(R194="",0,COUNTIF($R$7:R194,R194))</f>
        <v>0</v>
      </c>
      <c r="I194" s="303" t="str">
        <f t="shared" si="21"/>
        <v>0</v>
      </c>
      <c r="J194" s="306">
        <f t="shared" si="22"/>
        <v>44198</v>
      </c>
      <c r="K194" s="303" t="str">
        <f t="shared" si="23"/>
        <v>KK 063</v>
      </c>
      <c r="L194" s="61"/>
      <c r="M194" s="271" t="s">
        <v>399</v>
      </c>
      <c r="N194" s="6"/>
      <c r="O194" s="10" t="s">
        <v>476</v>
      </c>
      <c r="P194" s="6">
        <v>115</v>
      </c>
      <c r="Q194" s="77" t="str">
        <f t="shared" si="17"/>
        <v>Bank BCA</v>
      </c>
      <c r="R194" s="333"/>
      <c r="S194" s="23"/>
      <c r="T194" s="271"/>
      <c r="U194" s="5"/>
      <c r="V194" s="5">
        <v>15000000</v>
      </c>
      <c r="W194" s="61"/>
      <c r="X194" s="61"/>
    </row>
    <row r="195" spans="1:24" ht="18.75" customHeight="1" x14ac:dyDescent="0.25">
      <c r="A195" s="61"/>
      <c r="B195" s="303">
        <f>IF(P195="",0,COUNTIF($P$7:P195,P195))</f>
        <v>0</v>
      </c>
      <c r="C195" s="303" t="str">
        <f t="shared" si="19"/>
        <v>0</v>
      </c>
      <c r="D195" s="303">
        <f>IF(S195="",0,COUNTIF($S$7:S195,S195))</f>
        <v>0</v>
      </c>
      <c r="E195" s="303" t="str">
        <f t="shared" si="20"/>
        <v>0</v>
      </c>
      <c r="F195" s="303">
        <f>IF(T195="",0,COUNTIF($T$7:T195,T195))</f>
        <v>0</v>
      </c>
      <c r="G195" s="303" t="str">
        <f t="shared" si="18"/>
        <v>0</v>
      </c>
      <c r="H195" s="303">
        <f>IF(R195="",0,COUNTIF($R$7:R195,R195))</f>
        <v>0</v>
      </c>
      <c r="I195" s="303" t="str">
        <f t="shared" si="21"/>
        <v>0</v>
      </c>
      <c r="J195" s="306">
        <f t="shared" si="22"/>
        <v>44198</v>
      </c>
      <c r="K195" s="303" t="str">
        <f t="shared" si="23"/>
        <v>KK 063</v>
      </c>
      <c r="L195" s="61"/>
      <c r="M195" s="271" t="s">
        <v>399</v>
      </c>
      <c r="N195" s="6"/>
      <c r="O195" s="10"/>
      <c r="P195" s="6" t="s">
        <v>399</v>
      </c>
      <c r="Q195" s="77" t="str">
        <f t="shared" si="17"/>
        <v/>
      </c>
      <c r="R195" s="333"/>
      <c r="S195" s="23"/>
      <c r="T195" s="271"/>
      <c r="U195" s="5"/>
      <c r="V195" s="5"/>
      <c r="W195" s="61"/>
      <c r="X195" s="61"/>
    </row>
    <row r="196" spans="1:24" ht="18.75" customHeight="1" x14ac:dyDescent="0.25">
      <c r="A196" s="61"/>
      <c r="B196" s="303">
        <f>IF(P196="",0,COUNTIF($P$7:P196,P196))</f>
        <v>5</v>
      </c>
      <c r="C196" s="303" t="str">
        <f t="shared" si="19"/>
        <v>5698</v>
      </c>
      <c r="D196" s="303">
        <f>IF(S196="",0,COUNTIF($S$7:S196,S196))</f>
        <v>0</v>
      </c>
      <c r="E196" s="303" t="str">
        <f t="shared" si="20"/>
        <v>0</v>
      </c>
      <c r="F196" s="303">
        <f>IF(T196="",0,COUNTIF($T$7:T196,T196))</f>
        <v>0</v>
      </c>
      <c r="G196" s="303" t="str">
        <f t="shared" si="18"/>
        <v>0</v>
      </c>
      <c r="H196" s="303">
        <f>IF(R196="",0,COUNTIF($R$7:R196,R196))</f>
        <v>10</v>
      </c>
      <c r="I196" s="303" t="str">
        <f t="shared" si="21"/>
        <v>10Proyek RCT 8321</v>
      </c>
      <c r="J196" s="306">
        <f t="shared" si="22"/>
        <v>44198</v>
      </c>
      <c r="K196" s="303" t="str">
        <f t="shared" si="23"/>
        <v>KK 064</v>
      </c>
      <c r="L196" s="61"/>
      <c r="M196" s="271">
        <v>44198</v>
      </c>
      <c r="N196" s="6" t="s">
        <v>485</v>
      </c>
      <c r="O196" s="10" t="s">
        <v>476</v>
      </c>
      <c r="P196" s="6">
        <v>698</v>
      </c>
      <c r="Q196" s="77" t="str">
        <f t="shared" si="17"/>
        <v>Biaya Operasional (Langsung) Proyek</v>
      </c>
      <c r="R196" s="333" t="s">
        <v>391</v>
      </c>
      <c r="S196" s="23"/>
      <c r="T196" s="271"/>
      <c r="U196" s="5">
        <v>5060000</v>
      </c>
      <c r="V196" s="5"/>
      <c r="W196" s="61"/>
      <c r="X196" s="61"/>
    </row>
    <row r="197" spans="1:24" ht="18.75" customHeight="1" x14ac:dyDescent="0.25">
      <c r="A197" s="61"/>
      <c r="B197" s="303">
        <f>IF(P197="",0,COUNTIF($P$7:P197,P197))</f>
        <v>60</v>
      </c>
      <c r="C197" s="303" t="str">
        <f t="shared" si="19"/>
        <v>60115</v>
      </c>
      <c r="D197" s="303">
        <f>IF(S197="",0,COUNTIF($S$7:S197,S197))</f>
        <v>0</v>
      </c>
      <c r="E197" s="303" t="str">
        <f t="shared" si="20"/>
        <v>0</v>
      </c>
      <c r="F197" s="303">
        <f>IF(T197="",0,COUNTIF($T$7:T197,T197))</f>
        <v>0</v>
      </c>
      <c r="G197" s="303" t="str">
        <f t="shared" si="18"/>
        <v>0</v>
      </c>
      <c r="H197" s="303">
        <f>IF(R197="",0,COUNTIF($R$7:R197,R197))</f>
        <v>0</v>
      </c>
      <c r="I197" s="303" t="str">
        <f t="shared" si="21"/>
        <v>0</v>
      </c>
      <c r="J197" s="306">
        <f t="shared" si="22"/>
        <v>44198</v>
      </c>
      <c r="K197" s="303" t="str">
        <f t="shared" si="23"/>
        <v>KK 064</v>
      </c>
      <c r="L197" s="61"/>
      <c r="M197" s="271" t="s">
        <v>399</v>
      </c>
      <c r="N197" s="6"/>
      <c r="O197" s="10" t="s">
        <v>476</v>
      </c>
      <c r="P197" s="6">
        <v>115</v>
      </c>
      <c r="Q197" s="77" t="str">
        <f t="shared" si="17"/>
        <v>Bank BCA</v>
      </c>
      <c r="R197" s="333"/>
      <c r="S197" s="23"/>
      <c r="T197" s="271"/>
      <c r="U197" s="5"/>
      <c r="V197" s="5">
        <v>5060000</v>
      </c>
      <c r="W197" s="61"/>
      <c r="X197" s="61"/>
    </row>
    <row r="198" spans="1:24" ht="18.75" customHeight="1" x14ac:dyDescent="0.25">
      <c r="A198" s="61"/>
      <c r="B198" s="303">
        <f>IF(P198="",0,COUNTIF($P$7:P198,P198))</f>
        <v>0</v>
      </c>
      <c r="C198" s="303" t="str">
        <f t="shared" si="19"/>
        <v>0</v>
      </c>
      <c r="D198" s="303">
        <f>IF(S198="",0,COUNTIF($S$7:S198,S198))</f>
        <v>0</v>
      </c>
      <c r="E198" s="303" t="str">
        <f t="shared" si="20"/>
        <v>0</v>
      </c>
      <c r="F198" s="303">
        <f>IF(T198="",0,COUNTIF($T$7:T198,T198))</f>
        <v>0</v>
      </c>
      <c r="G198" s="303" t="str">
        <f t="shared" si="18"/>
        <v>0</v>
      </c>
      <c r="H198" s="303">
        <f>IF(R198="",0,COUNTIF($R$7:R198,R198))</f>
        <v>0</v>
      </c>
      <c r="I198" s="303" t="str">
        <f t="shared" si="21"/>
        <v>0</v>
      </c>
      <c r="J198" s="306">
        <f t="shared" si="22"/>
        <v>44198</v>
      </c>
      <c r="K198" s="303" t="str">
        <f t="shared" si="23"/>
        <v>KK 064</v>
      </c>
      <c r="L198" s="61"/>
      <c r="M198" s="271" t="s">
        <v>399</v>
      </c>
      <c r="N198" s="6"/>
      <c r="O198" s="10"/>
      <c r="P198" s="6" t="s">
        <v>399</v>
      </c>
      <c r="Q198" s="77" t="str">
        <f t="shared" si="17"/>
        <v/>
      </c>
      <c r="R198" s="333"/>
      <c r="S198" s="23"/>
      <c r="T198" s="271"/>
      <c r="U198" s="5"/>
      <c r="V198" s="5"/>
      <c r="W198" s="61"/>
      <c r="X198" s="61"/>
    </row>
    <row r="199" spans="1:24" ht="18.75" customHeight="1" x14ac:dyDescent="0.25">
      <c r="A199" s="61"/>
      <c r="B199" s="303">
        <f>IF(P199="",0,COUNTIF($P$7:P199,P199))</f>
        <v>55</v>
      </c>
      <c r="C199" s="303" t="str">
        <f t="shared" si="19"/>
        <v>55130</v>
      </c>
      <c r="D199" s="303">
        <f>IF(S199="",0,COUNTIF($S$7:S199,S199))</f>
        <v>0</v>
      </c>
      <c r="E199" s="303" t="str">
        <f t="shared" si="20"/>
        <v>0</v>
      </c>
      <c r="F199" s="303">
        <f>IF(T199="",0,COUNTIF($T$7:T199,T199))</f>
        <v>0</v>
      </c>
      <c r="G199" s="303" t="str">
        <f t="shared" si="18"/>
        <v>0</v>
      </c>
      <c r="H199" s="303">
        <f>IF(R199="",0,COUNTIF($R$7:R199,R199))</f>
        <v>1</v>
      </c>
      <c r="I199" s="303" t="str">
        <f t="shared" si="21"/>
        <v>1Proyek CKD 7947</v>
      </c>
      <c r="J199" s="306">
        <f t="shared" si="22"/>
        <v>44198</v>
      </c>
      <c r="K199" s="303" t="str">
        <f t="shared" si="23"/>
        <v>KK 065</v>
      </c>
      <c r="L199" s="61"/>
      <c r="M199" s="271">
        <v>44198</v>
      </c>
      <c r="N199" s="6" t="s">
        <v>486</v>
      </c>
      <c r="O199" s="10" t="s">
        <v>487</v>
      </c>
      <c r="P199" s="6">
        <v>130</v>
      </c>
      <c r="Q199" s="77" t="str">
        <f t="shared" ref="Q199:Q262" si="24">IF(P199&lt;&gt;"",VLOOKUP(P199,DA,2,FALSE),"")</f>
        <v>Barang masih dalam konstruksi</v>
      </c>
      <c r="R199" s="333" t="s">
        <v>392</v>
      </c>
      <c r="S199" s="23"/>
      <c r="T199" s="271"/>
      <c r="U199" s="5">
        <v>1995000</v>
      </c>
      <c r="V199" s="5"/>
      <c r="W199" s="61"/>
      <c r="X199" s="61"/>
    </row>
    <row r="200" spans="1:24" ht="18.75" customHeight="1" x14ac:dyDescent="0.25">
      <c r="A200" s="61"/>
      <c r="B200" s="303">
        <f>IF(P200="",0,COUNTIF($P$7:P200,P200))</f>
        <v>61</v>
      </c>
      <c r="C200" s="303" t="str">
        <f t="shared" si="19"/>
        <v>61115</v>
      </c>
      <c r="D200" s="303">
        <f>IF(S200="",0,COUNTIF($S$7:S200,S200))</f>
        <v>0</v>
      </c>
      <c r="E200" s="303" t="str">
        <f t="shared" si="20"/>
        <v>0</v>
      </c>
      <c r="F200" s="303">
        <f>IF(T200="",0,COUNTIF($T$7:T200,T200))</f>
        <v>0</v>
      </c>
      <c r="G200" s="303" t="str">
        <f t="shared" ref="G200:G263" si="25">F200&amp;T200</f>
        <v>0</v>
      </c>
      <c r="H200" s="303">
        <f>IF(R200="",0,COUNTIF($R$7:R200,R200))</f>
        <v>0</v>
      </c>
      <c r="I200" s="303" t="str">
        <f t="shared" si="21"/>
        <v>0</v>
      </c>
      <c r="J200" s="306">
        <f t="shared" si="22"/>
        <v>44198</v>
      </c>
      <c r="K200" s="303" t="str">
        <f t="shared" si="23"/>
        <v>KK 065</v>
      </c>
      <c r="L200" s="61"/>
      <c r="M200" s="271" t="s">
        <v>399</v>
      </c>
      <c r="N200" s="6"/>
      <c r="O200" s="10" t="s">
        <v>487</v>
      </c>
      <c r="P200" s="6">
        <v>115</v>
      </c>
      <c r="Q200" s="77" t="str">
        <f t="shared" si="24"/>
        <v>Bank BCA</v>
      </c>
      <c r="R200" s="333"/>
      <c r="S200" s="23"/>
      <c r="T200" s="271"/>
      <c r="U200" s="5"/>
      <c r="V200" s="5">
        <v>1995000</v>
      </c>
      <c r="W200" s="61"/>
      <c r="X200" s="61"/>
    </row>
    <row r="201" spans="1:24" ht="18.75" customHeight="1" x14ac:dyDescent="0.25">
      <c r="A201" s="61"/>
      <c r="B201" s="303">
        <f>IF(P201="",0,COUNTIF($P$7:P201,P201))</f>
        <v>0</v>
      </c>
      <c r="C201" s="303" t="str">
        <f t="shared" ref="C201:C264" si="26">B201&amp;P201</f>
        <v>0</v>
      </c>
      <c r="D201" s="303">
        <f>IF(S201="",0,COUNTIF($S$7:S201,S201))</f>
        <v>0</v>
      </c>
      <c r="E201" s="303" t="str">
        <f t="shared" ref="E201:E264" si="27">D201&amp;S201</f>
        <v>0</v>
      </c>
      <c r="F201" s="303">
        <f>IF(T201="",0,COUNTIF($T$7:T201,T201))</f>
        <v>0</v>
      </c>
      <c r="G201" s="303" t="str">
        <f t="shared" si="25"/>
        <v>0</v>
      </c>
      <c r="H201" s="303">
        <f>IF(R201="",0,COUNTIF($R$7:R201,R201))</f>
        <v>0</v>
      </c>
      <c r="I201" s="303" t="str">
        <f t="shared" ref="I201:I264" si="28">H201&amp;R201</f>
        <v>0</v>
      </c>
      <c r="J201" s="306">
        <f t="shared" ref="J201:J264" si="29">IF(M201&lt;&gt;"",M201,J200)</f>
        <v>44198</v>
      </c>
      <c r="K201" s="303" t="str">
        <f t="shared" ref="K201:K264" si="30">IF(N201&lt;&gt;"",N201,K200)</f>
        <v>KK 065</v>
      </c>
      <c r="L201" s="61"/>
      <c r="M201" s="271" t="s">
        <v>399</v>
      </c>
      <c r="N201" s="6"/>
      <c r="O201" s="10"/>
      <c r="P201" s="6" t="s">
        <v>399</v>
      </c>
      <c r="Q201" s="77" t="str">
        <f t="shared" si="24"/>
        <v/>
      </c>
      <c r="R201" s="333"/>
      <c r="S201" s="23"/>
      <c r="T201" s="271"/>
      <c r="U201" s="5"/>
      <c r="V201" s="5"/>
      <c r="W201" s="61"/>
      <c r="X201" s="61"/>
    </row>
    <row r="202" spans="1:24" ht="18.75" customHeight="1" x14ac:dyDescent="0.25">
      <c r="A202" s="61"/>
      <c r="B202" s="303">
        <f>IF(P202="",0,COUNTIF($P$7:P202,P202))</f>
        <v>56</v>
      </c>
      <c r="C202" s="303" t="str">
        <f t="shared" si="26"/>
        <v>56130</v>
      </c>
      <c r="D202" s="303">
        <f>IF(S202="",0,COUNTIF($S$7:S202,S202))</f>
        <v>0</v>
      </c>
      <c r="E202" s="303" t="str">
        <f t="shared" si="27"/>
        <v>0</v>
      </c>
      <c r="F202" s="303">
        <f>IF(T202="",0,COUNTIF($T$7:T202,T202))</f>
        <v>0</v>
      </c>
      <c r="G202" s="303" t="str">
        <f t="shared" si="25"/>
        <v>0</v>
      </c>
      <c r="H202" s="303">
        <f>IF(R202="",0,COUNTIF($R$7:R202,R202))</f>
        <v>2</v>
      </c>
      <c r="I202" s="303" t="str">
        <f t="shared" si="28"/>
        <v>2Proyek CKD 7947</v>
      </c>
      <c r="J202" s="306">
        <f t="shared" si="29"/>
        <v>44198</v>
      </c>
      <c r="K202" s="303" t="str">
        <f t="shared" si="30"/>
        <v>KK 066</v>
      </c>
      <c r="L202" s="61"/>
      <c r="M202" s="271">
        <v>44198</v>
      </c>
      <c r="N202" s="6" t="s">
        <v>488</v>
      </c>
      <c r="O202" s="10" t="s">
        <v>487</v>
      </c>
      <c r="P202" s="6">
        <v>130</v>
      </c>
      <c r="Q202" s="77" t="str">
        <f t="shared" si="24"/>
        <v>Barang masih dalam konstruksi</v>
      </c>
      <c r="R202" s="333" t="s">
        <v>392</v>
      </c>
      <c r="S202" s="23"/>
      <c r="T202" s="271"/>
      <c r="U202" s="5">
        <v>600000</v>
      </c>
      <c r="V202" s="5"/>
      <c r="W202" s="61"/>
      <c r="X202" s="61"/>
    </row>
    <row r="203" spans="1:24" ht="18.75" customHeight="1" x14ac:dyDescent="0.25">
      <c r="A203" s="61"/>
      <c r="B203" s="303">
        <f>IF(P203="",0,COUNTIF($P$7:P203,P203))</f>
        <v>62</v>
      </c>
      <c r="C203" s="303" t="str">
        <f t="shared" si="26"/>
        <v>62115</v>
      </c>
      <c r="D203" s="303">
        <f>IF(S203="",0,COUNTIF($S$7:S203,S203))</f>
        <v>0</v>
      </c>
      <c r="E203" s="303" t="str">
        <f t="shared" si="27"/>
        <v>0</v>
      </c>
      <c r="F203" s="303">
        <f>IF(T203="",0,COUNTIF($T$7:T203,T203))</f>
        <v>0</v>
      </c>
      <c r="G203" s="303" t="str">
        <f t="shared" si="25"/>
        <v>0</v>
      </c>
      <c r="H203" s="303">
        <f>IF(R203="",0,COUNTIF($R$7:R203,R203))</f>
        <v>0</v>
      </c>
      <c r="I203" s="303" t="str">
        <f t="shared" si="28"/>
        <v>0</v>
      </c>
      <c r="J203" s="306">
        <f t="shared" si="29"/>
        <v>44198</v>
      </c>
      <c r="K203" s="303" t="str">
        <f t="shared" si="30"/>
        <v>KK 066</v>
      </c>
      <c r="L203" s="61"/>
      <c r="M203" s="271" t="s">
        <v>399</v>
      </c>
      <c r="N203" s="6"/>
      <c r="O203" s="10" t="s">
        <v>487</v>
      </c>
      <c r="P203" s="6">
        <v>115</v>
      </c>
      <c r="Q203" s="77" t="str">
        <f t="shared" si="24"/>
        <v>Bank BCA</v>
      </c>
      <c r="R203" s="333"/>
      <c r="S203" s="23"/>
      <c r="T203" s="271"/>
      <c r="U203" s="5"/>
      <c r="V203" s="5">
        <v>600000</v>
      </c>
      <c r="W203" s="61"/>
      <c r="X203" s="61"/>
    </row>
    <row r="204" spans="1:24" ht="18.75" customHeight="1" x14ac:dyDescent="0.25">
      <c r="A204" s="61"/>
      <c r="B204" s="303">
        <f>IF(P204="",0,COUNTIF($P$7:P204,P204))</f>
        <v>0</v>
      </c>
      <c r="C204" s="303" t="str">
        <f t="shared" si="26"/>
        <v>0</v>
      </c>
      <c r="D204" s="303">
        <f>IF(S204="",0,COUNTIF($S$7:S204,S204))</f>
        <v>0</v>
      </c>
      <c r="E204" s="303" t="str">
        <f t="shared" si="27"/>
        <v>0</v>
      </c>
      <c r="F204" s="303">
        <f>IF(T204="",0,COUNTIF($T$7:T204,T204))</f>
        <v>0</v>
      </c>
      <c r="G204" s="303" t="str">
        <f t="shared" si="25"/>
        <v>0</v>
      </c>
      <c r="H204" s="303">
        <f>IF(R204="",0,COUNTIF($R$7:R204,R204))</f>
        <v>0</v>
      </c>
      <c r="I204" s="303" t="str">
        <f t="shared" si="28"/>
        <v>0</v>
      </c>
      <c r="J204" s="306">
        <f t="shared" si="29"/>
        <v>44198</v>
      </c>
      <c r="K204" s="303" t="str">
        <f t="shared" si="30"/>
        <v>KK 066</v>
      </c>
      <c r="L204" s="61"/>
      <c r="M204" s="271" t="s">
        <v>399</v>
      </c>
      <c r="N204" s="6"/>
      <c r="O204" s="10"/>
      <c r="P204" s="6" t="s">
        <v>399</v>
      </c>
      <c r="Q204" s="77" t="str">
        <f t="shared" si="24"/>
        <v/>
      </c>
      <c r="R204" s="333"/>
      <c r="S204" s="23"/>
      <c r="T204" s="271"/>
      <c r="U204" s="5"/>
      <c r="V204" s="5"/>
      <c r="W204" s="61"/>
      <c r="X204" s="61"/>
    </row>
    <row r="205" spans="1:24" ht="18.75" customHeight="1" x14ac:dyDescent="0.25">
      <c r="A205" s="61"/>
      <c r="B205" s="303">
        <f>IF(P205="",0,COUNTIF($P$7:P205,P205))</f>
        <v>57</v>
      </c>
      <c r="C205" s="303" t="str">
        <f t="shared" si="26"/>
        <v>57130</v>
      </c>
      <c r="D205" s="303">
        <f>IF(S205="",0,COUNTIF($S$7:S205,S205))</f>
        <v>0</v>
      </c>
      <c r="E205" s="303" t="str">
        <f t="shared" si="27"/>
        <v>0</v>
      </c>
      <c r="F205" s="303">
        <f>IF(T205="",0,COUNTIF($T$7:T205,T205))</f>
        <v>0</v>
      </c>
      <c r="G205" s="303" t="str">
        <f t="shared" si="25"/>
        <v>0</v>
      </c>
      <c r="H205" s="303">
        <f>IF(R205="",0,COUNTIF($R$7:R205,R205))</f>
        <v>3</v>
      </c>
      <c r="I205" s="303" t="str">
        <f t="shared" si="28"/>
        <v>3Proyek CKD 7947</v>
      </c>
      <c r="J205" s="306">
        <f t="shared" si="29"/>
        <v>44198</v>
      </c>
      <c r="K205" s="303" t="str">
        <f t="shared" si="30"/>
        <v>KK 067</v>
      </c>
      <c r="L205" s="61"/>
      <c r="M205" s="271">
        <v>44198</v>
      </c>
      <c r="N205" s="6" t="s">
        <v>489</v>
      </c>
      <c r="O205" s="10" t="s">
        <v>487</v>
      </c>
      <c r="P205" s="6">
        <v>130</v>
      </c>
      <c r="Q205" s="77" t="str">
        <f t="shared" si="24"/>
        <v>Barang masih dalam konstruksi</v>
      </c>
      <c r="R205" s="333" t="s">
        <v>392</v>
      </c>
      <c r="S205" s="23"/>
      <c r="T205" s="271"/>
      <c r="U205" s="5">
        <v>600000</v>
      </c>
      <c r="V205" s="5"/>
      <c r="W205" s="61"/>
      <c r="X205" s="61"/>
    </row>
    <row r="206" spans="1:24" ht="18.75" customHeight="1" x14ac:dyDescent="0.25">
      <c r="A206" s="61"/>
      <c r="B206" s="303">
        <f>IF(P206="",0,COUNTIF($P$7:P206,P206))</f>
        <v>63</v>
      </c>
      <c r="C206" s="303" t="str">
        <f t="shared" si="26"/>
        <v>63115</v>
      </c>
      <c r="D206" s="303">
        <f>IF(S206="",0,COUNTIF($S$7:S206,S206))</f>
        <v>0</v>
      </c>
      <c r="E206" s="303" t="str">
        <f t="shared" si="27"/>
        <v>0</v>
      </c>
      <c r="F206" s="303">
        <f>IF(T206="",0,COUNTIF($T$7:T206,T206))</f>
        <v>0</v>
      </c>
      <c r="G206" s="303" t="str">
        <f t="shared" si="25"/>
        <v>0</v>
      </c>
      <c r="H206" s="303">
        <f>IF(R206="",0,COUNTIF($R$7:R206,R206))</f>
        <v>0</v>
      </c>
      <c r="I206" s="303" t="str">
        <f t="shared" si="28"/>
        <v>0</v>
      </c>
      <c r="J206" s="306">
        <f t="shared" si="29"/>
        <v>44198</v>
      </c>
      <c r="K206" s="303" t="str">
        <f t="shared" si="30"/>
        <v>KK 067</v>
      </c>
      <c r="L206" s="61"/>
      <c r="M206" s="271" t="s">
        <v>399</v>
      </c>
      <c r="N206" s="6"/>
      <c r="O206" s="10" t="s">
        <v>487</v>
      </c>
      <c r="P206" s="6">
        <v>115</v>
      </c>
      <c r="Q206" s="77" t="str">
        <f t="shared" si="24"/>
        <v>Bank BCA</v>
      </c>
      <c r="R206" s="333"/>
      <c r="S206" s="23"/>
      <c r="T206" s="271"/>
      <c r="U206" s="5"/>
      <c r="V206" s="5">
        <v>600000</v>
      </c>
      <c r="W206" s="61"/>
      <c r="X206" s="61"/>
    </row>
    <row r="207" spans="1:24" ht="18.75" customHeight="1" x14ac:dyDescent="0.25">
      <c r="A207" s="61"/>
      <c r="B207" s="303">
        <f>IF(P207="",0,COUNTIF($P$7:P207,P207))</f>
        <v>0</v>
      </c>
      <c r="C207" s="303" t="str">
        <f t="shared" si="26"/>
        <v>0</v>
      </c>
      <c r="D207" s="303">
        <f>IF(S207="",0,COUNTIF($S$7:S207,S207))</f>
        <v>0</v>
      </c>
      <c r="E207" s="303" t="str">
        <f t="shared" si="27"/>
        <v>0</v>
      </c>
      <c r="F207" s="303">
        <f>IF(T207="",0,COUNTIF($T$7:T207,T207))</f>
        <v>0</v>
      </c>
      <c r="G207" s="303" t="str">
        <f t="shared" si="25"/>
        <v>0</v>
      </c>
      <c r="H207" s="303">
        <f>IF(R207="",0,COUNTIF($R$7:R207,R207))</f>
        <v>0</v>
      </c>
      <c r="I207" s="303" t="str">
        <f t="shared" si="28"/>
        <v>0</v>
      </c>
      <c r="J207" s="306">
        <f t="shared" si="29"/>
        <v>44198</v>
      </c>
      <c r="K207" s="303" t="str">
        <f t="shared" si="30"/>
        <v>KK 067</v>
      </c>
      <c r="L207" s="61"/>
      <c r="M207" s="271" t="s">
        <v>399</v>
      </c>
      <c r="N207" s="6"/>
      <c r="O207" s="10"/>
      <c r="P207" s="6" t="s">
        <v>399</v>
      </c>
      <c r="Q207" s="77" t="str">
        <f t="shared" si="24"/>
        <v/>
      </c>
      <c r="R207" s="333"/>
      <c r="S207" s="23"/>
      <c r="T207" s="271"/>
      <c r="U207" s="5"/>
      <c r="V207" s="5"/>
      <c r="W207" s="61"/>
      <c r="X207" s="61"/>
    </row>
    <row r="208" spans="1:24" ht="18.75" customHeight="1" x14ac:dyDescent="0.25">
      <c r="A208" s="61"/>
      <c r="B208" s="303">
        <f>IF(P208="",0,COUNTIF($P$7:P208,P208))</f>
        <v>58</v>
      </c>
      <c r="C208" s="303" t="str">
        <f t="shared" si="26"/>
        <v>58130</v>
      </c>
      <c r="D208" s="303">
        <f>IF(S208="",0,COUNTIF($S$7:S208,S208))</f>
        <v>0</v>
      </c>
      <c r="E208" s="303" t="str">
        <f t="shared" si="27"/>
        <v>0</v>
      </c>
      <c r="F208" s="303">
        <f>IF(T208="",0,COUNTIF($T$7:T208,T208))</f>
        <v>0</v>
      </c>
      <c r="G208" s="303" t="str">
        <f t="shared" si="25"/>
        <v>0</v>
      </c>
      <c r="H208" s="303">
        <f>IF(R208="",0,COUNTIF($R$7:R208,R208))</f>
        <v>4</v>
      </c>
      <c r="I208" s="303" t="str">
        <f t="shared" si="28"/>
        <v>4Proyek CKD 7947</v>
      </c>
      <c r="J208" s="306">
        <f t="shared" si="29"/>
        <v>44198</v>
      </c>
      <c r="K208" s="303" t="str">
        <f t="shared" si="30"/>
        <v>KK 068</v>
      </c>
      <c r="L208" s="61"/>
      <c r="M208" s="271">
        <v>44198</v>
      </c>
      <c r="N208" s="6" t="s">
        <v>490</v>
      </c>
      <c r="O208" s="10" t="s">
        <v>487</v>
      </c>
      <c r="P208" s="6">
        <v>130</v>
      </c>
      <c r="Q208" s="77" t="str">
        <f t="shared" si="24"/>
        <v>Barang masih dalam konstruksi</v>
      </c>
      <c r="R208" s="333" t="s">
        <v>392</v>
      </c>
      <c r="S208" s="23"/>
      <c r="T208" s="271"/>
      <c r="U208" s="5">
        <v>423000</v>
      </c>
      <c r="V208" s="5"/>
      <c r="W208" s="61"/>
      <c r="X208" s="61"/>
    </row>
    <row r="209" spans="1:24" ht="18.75" customHeight="1" x14ac:dyDescent="0.25">
      <c r="A209" s="61"/>
      <c r="B209" s="303">
        <f>IF(P209="",0,COUNTIF($P$7:P209,P209))</f>
        <v>64</v>
      </c>
      <c r="C209" s="303" t="str">
        <f t="shared" si="26"/>
        <v>64115</v>
      </c>
      <c r="D209" s="303">
        <f>IF(S209="",0,COUNTIF($S$7:S209,S209))</f>
        <v>0</v>
      </c>
      <c r="E209" s="303" t="str">
        <f t="shared" si="27"/>
        <v>0</v>
      </c>
      <c r="F209" s="303">
        <f>IF(T209="",0,COUNTIF($T$7:T209,T209))</f>
        <v>0</v>
      </c>
      <c r="G209" s="303" t="str">
        <f t="shared" si="25"/>
        <v>0</v>
      </c>
      <c r="H209" s="303">
        <f>IF(R209="",0,COUNTIF($R$7:R209,R209))</f>
        <v>0</v>
      </c>
      <c r="I209" s="303" t="str">
        <f t="shared" si="28"/>
        <v>0</v>
      </c>
      <c r="J209" s="306">
        <f t="shared" si="29"/>
        <v>44198</v>
      </c>
      <c r="K209" s="303" t="str">
        <f t="shared" si="30"/>
        <v>KK 068</v>
      </c>
      <c r="L209" s="61"/>
      <c r="M209" s="271" t="s">
        <v>399</v>
      </c>
      <c r="N209" s="6"/>
      <c r="O209" s="10" t="s">
        <v>487</v>
      </c>
      <c r="P209" s="6">
        <v>115</v>
      </c>
      <c r="Q209" s="77" t="str">
        <f t="shared" si="24"/>
        <v>Bank BCA</v>
      </c>
      <c r="R209" s="333"/>
      <c r="S209" s="23"/>
      <c r="T209" s="271"/>
      <c r="U209" s="5"/>
      <c r="V209" s="5">
        <v>423000</v>
      </c>
      <c r="W209" s="61"/>
      <c r="X209" s="61"/>
    </row>
    <row r="210" spans="1:24" ht="18.75" customHeight="1" x14ac:dyDescent="0.25">
      <c r="A210" s="61"/>
      <c r="B210" s="303">
        <f>IF(P210="",0,COUNTIF($P$7:P210,P210))</f>
        <v>0</v>
      </c>
      <c r="C210" s="303" t="str">
        <f t="shared" si="26"/>
        <v>0</v>
      </c>
      <c r="D210" s="303">
        <f>IF(S210="",0,COUNTIF($S$7:S210,S210))</f>
        <v>0</v>
      </c>
      <c r="E210" s="303" t="str">
        <f t="shared" si="27"/>
        <v>0</v>
      </c>
      <c r="F210" s="303">
        <f>IF(T210="",0,COUNTIF($T$7:T210,T210))</f>
        <v>0</v>
      </c>
      <c r="G210" s="303" t="str">
        <f t="shared" si="25"/>
        <v>0</v>
      </c>
      <c r="H210" s="303">
        <f>IF(R210="",0,COUNTIF($R$7:R210,R210))</f>
        <v>0</v>
      </c>
      <c r="I210" s="303" t="str">
        <f t="shared" si="28"/>
        <v>0</v>
      </c>
      <c r="J210" s="306">
        <f t="shared" si="29"/>
        <v>44198</v>
      </c>
      <c r="K210" s="303" t="str">
        <f t="shared" si="30"/>
        <v>KK 068</v>
      </c>
      <c r="L210" s="61"/>
      <c r="M210" s="271" t="s">
        <v>399</v>
      </c>
      <c r="N210" s="6"/>
      <c r="O210" s="10"/>
      <c r="P210" s="6" t="s">
        <v>399</v>
      </c>
      <c r="Q210" s="77" t="str">
        <f t="shared" si="24"/>
        <v/>
      </c>
      <c r="R210" s="333"/>
      <c r="S210" s="23"/>
      <c r="T210" s="271"/>
      <c r="U210" s="5"/>
      <c r="V210" s="5"/>
      <c r="W210" s="61"/>
      <c r="X210" s="61"/>
    </row>
    <row r="211" spans="1:24" ht="18.75" customHeight="1" x14ac:dyDescent="0.25">
      <c r="A211" s="61"/>
      <c r="B211" s="303">
        <f>IF(P211="",0,COUNTIF($P$7:P211,P211))</f>
        <v>6</v>
      </c>
      <c r="C211" s="303" t="str">
        <f t="shared" si="26"/>
        <v>6698</v>
      </c>
      <c r="D211" s="303">
        <f>IF(S211="",0,COUNTIF($S$7:S211,S211))</f>
        <v>0</v>
      </c>
      <c r="E211" s="303" t="str">
        <f t="shared" si="27"/>
        <v>0</v>
      </c>
      <c r="F211" s="303">
        <f>IF(T211="",0,COUNTIF($T$7:T211,T211))</f>
        <v>0</v>
      </c>
      <c r="G211" s="303" t="str">
        <f t="shared" si="25"/>
        <v>0</v>
      </c>
      <c r="H211" s="303">
        <f>IF(R211="",0,COUNTIF($R$7:R211,R211))</f>
        <v>5</v>
      </c>
      <c r="I211" s="303" t="str">
        <f t="shared" si="28"/>
        <v>5Proyek CKD 7947</v>
      </c>
      <c r="J211" s="306">
        <f t="shared" si="29"/>
        <v>44198</v>
      </c>
      <c r="K211" s="303" t="str">
        <f t="shared" si="30"/>
        <v>KK 069</v>
      </c>
      <c r="L211" s="61"/>
      <c r="M211" s="271">
        <v>44198</v>
      </c>
      <c r="N211" s="6" t="s">
        <v>491</v>
      </c>
      <c r="O211" s="10" t="s">
        <v>492</v>
      </c>
      <c r="P211" s="6">
        <v>698</v>
      </c>
      <c r="Q211" s="77" t="str">
        <f t="shared" si="24"/>
        <v>Biaya Operasional (Langsung) Proyek</v>
      </c>
      <c r="R211" s="333" t="s">
        <v>392</v>
      </c>
      <c r="S211" s="23"/>
      <c r="T211" s="271"/>
      <c r="U211" s="5">
        <v>1100000</v>
      </c>
      <c r="V211" s="5"/>
      <c r="W211" s="61"/>
      <c r="X211" s="61"/>
    </row>
    <row r="212" spans="1:24" ht="18.75" customHeight="1" x14ac:dyDescent="0.25">
      <c r="A212" s="61"/>
      <c r="B212" s="303">
        <f>IF(P212="",0,COUNTIF($P$7:P212,P212))</f>
        <v>65</v>
      </c>
      <c r="C212" s="303" t="str">
        <f t="shared" si="26"/>
        <v>65115</v>
      </c>
      <c r="D212" s="303">
        <f>IF(S212="",0,COUNTIF($S$7:S212,S212))</f>
        <v>0</v>
      </c>
      <c r="E212" s="303" t="str">
        <f t="shared" si="27"/>
        <v>0</v>
      </c>
      <c r="F212" s="303">
        <f>IF(T212="",0,COUNTIF($T$7:T212,T212))</f>
        <v>0</v>
      </c>
      <c r="G212" s="303" t="str">
        <f t="shared" si="25"/>
        <v>0</v>
      </c>
      <c r="H212" s="303">
        <f>IF(R212="",0,COUNTIF($R$7:R212,R212))</f>
        <v>0</v>
      </c>
      <c r="I212" s="303" t="str">
        <f t="shared" si="28"/>
        <v>0</v>
      </c>
      <c r="J212" s="306">
        <f t="shared" si="29"/>
        <v>44198</v>
      </c>
      <c r="K212" s="303" t="str">
        <f t="shared" si="30"/>
        <v>KK 069</v>
      </c>
      <c r="L212" s="61"/>
      <c r="M212" s="271" t="s">
        <v>399</v>
      </c>
      <c r="N212" s="6"/>
      <c r="O212" s="10" t="s">
        <v>492</v>
      </c>
      <c r="P212" s="6">
        <v>115</v>
      </c>
      <c r="Q212" s="77" t="str">
        <f t="shared" si="24"/>
        <v>Bank BCA</v>
      </c>
      <c r="R212" s="333"/>
      <c r="S212" s="23"/>
      <c r="T212" s="271"/>
      <c r="U212" s="5"/>
      <c r="V212" s="5">
        <v>1100000</v>
      </c>
      <c r="W212" s="61"/>
      <c r="X212" s="61"/>
    </row>
    <row r="213" spans="1:24" ht="18.75" customHeight="1" x14ac:dyDescent="0.25">
      <c r="A213" s="61"/>
      <c r="B213" s="303">
        <f>IF(P213="",0,COUNTIF($P$7:P213,P213))</f>
        <v>0</v>
      </c>
      <c r="C213" s="303" t="str">
        <f t="shared" si="26"/>
        <v>0</v>
      </c>
      <c r="D213" s="303">
        <f>IF(S213="",0,COUNTIF($S$7:S213,S213))</f>
        <v>0</v>
      </c>
      <c r="E213" s="303" t="str">
        <f t="shared" si="27"/>
        <v>0</v>
      </c>
      <c r="F213" s="303">
        <f>IF(T213="",0,COUNTIF($T$7:T213,T213))</f>
        <v>0</v>
      </c>
      <c r="G213" s="303" t="str">
        <f t="shared" si="25"/>
        <v>0</v>
      </c>
      <c r="H213" s="303">
        <f>IF(R213="",0,COUNTIF($R$7:R213,R213))</f>
        <v>0</v>
      </c>
      <c r="I213" s="303" t="str">
        <f t="shared" si="28"/>
        <v>0</v>
      </c>
      <c r="J213" s="306">
        <f t="shared" si="29"/>
        <v>44198</v>
      </c>
      <c r="K213" s="303" t="str">
        <f t="shared" si="30"/>
        <v>KK 069</v>
      </c>
      <c r="L213" s="61"/>
      <c r="M213" s="271" t="s">
        <v>399</v>
      </c>
      <c r="N213" s="6"/>
      <c r="O213" s="10"/>
      <c r="P213" s="6" t="s">
        <v>399</v>
      </c>
      <c r="Q213" s="77" t="str">
        <f t="shared" si="24"/>
        <v/>
      </c>
      <c r="R213" s="333"/>
      <c r="S213" s="23"/>
      <c r="T213" s="271"/>
      <c r="U213" s="5"/>
      <c r="V213" s="5"/>
      <c r="W213" s="61"/>
      <c r="X213" s="61"/>
    </row>
    <row r="214" spans="1:24" ht="18.75" customHeight="1" x14ac:dyDescent="0.25">
      <c r="A214" s="61"/>
      <c r="B214" s="303">
        <f>IF(P214="",0,COUNTIF($P$7:P214,P214))</f>
        <v>59</v>
      </c>
      <c r="C214" s="303" t="str">
        <f t="shared" si="26"/>
        <v>59130</v>
      </c>
      <c r="D214" s="303">
        <f>IF(S214="",0,COUNTIF($S$7:S214,S214))</f>
        <v>0</v>
      </c>
      <c r="E214" s="303" t="str">
        <f t="shared" si="27"/>
        <v>0</v>
      </c>
      <c r="F214" s="303">
        <f>IF(T214="",0,COUNTIF($T$7:T214,T214))</f>
        <v>0</v>
      </c>
      <c r="G214" s="303" t="str">
        <f t="shared" si="25"/>
        <v>0</v>
      </c>
      <c r="H214" s="303">
        <f>IF(R214="",0,COUNTIF($R$7:R214,R214))</f>
        <v>1</v>
      </c>
      <c r="I214" s="303" t="str">
        <f t="shared" si="28"/>
        <v>1Proyek SKM 1742</v>
      </c>
      <c r="J214" s="306">
        <f t="shared" si="29"/>
        <v>44198</v>
      </c>
      <c r="K214" s="303" t="str">
        <f t="shared" si="30"/>
        <v>KK 070</v>
      </c>
      <c r="L214" s="61"/>
      <c r="M214" s="271">
        <v>44198</v>
      </c>
      <c r="N214" s="6" t="s">
        <v>493</v>
      </c>
      <c r="O214" s="10" t="s">
        <v>494</v>
      </c>
      <c r="P214" s="6">
        <v>130</v>
      </c>
      <c r="Q214" s="77" t="str">
        <f t="shared" si="24"/>
        <v>Barang masih dalam konstruksi</v>
      </c>
      <c r="R214" s="333" t="s">
        <v>393</v>
      </c>
      <c r="S214" s="23"/>
      <c r="T214" s="271"/>
      <c r="U214" s="5">
        <v>20000000</v>
      </c>
      <c r="V214" s="5"/>
      <c r="W214" s="61"/>
      <c r="X214" s="61"/>
    </row>
    <row r="215" spans="1:24" ht="18.75" customHeight="1" x14ac:dyDescent="0.25">
      <c r="A215" s="61"/>
      <c r="B215" s="303">
        <f>IF(P215="",0,COUNTIF($P$7:P215,P215))</f>
        <v>66</v>
      </c>
      <c r="C215" s="303" t="str">
        <f t="shared" si="26"/>
        <v>66115</v>
      </c>
      <c r="D215" s="303">
        <f>IF(S215="",0,COUNTIF($S$7:S215,S215))</f>
        <v>0</v>
      </c>
      <c r="E215" s="303" t="str">
        <f t="shared" si="27"/>
        <v>0</v>
      </c>
      <c r="F215" s="303">
        <f>IF(T215="",0,COUNTIF($T$7:T215,T215))</f>
        <v>0</v>
      </c>
      <c r="G215" s="303" t="str">
        <f t="shared" si="25"/>
        <v>0</v>
      </c>
      <c r="H215" s="303">
        <f>IF(R215="",0,COUNTIF($R$7:R215,R215))</f>
        <v>0</v>
      </c>
      <c r="I215" s="303" t="str">
        <f t="shared" si="28"/>
        <v>0</v>
      </c>
      <c r="J215" s="306">
        <f t="shared" si="29"/>
        <v>44198</v>
      </c>
      <c r="K215" s="303" t="str">
        <f t="shared" si="30"/>
        <v>KK 070</v>
      </c>
      <c r="L215" s="61"/>
      <c r="M215" s="271" t="s">
        <v>399</v>
      </c>
      <c r="N215" s="6"/>
      <c r="O215" s="10" t="s">
        <v>494</v>
      </c>
      <c r="P215" s="6">
        <v>115</v>
      </c>
      <c r="Q215" s="77" t="str">
        <f t="shared" si="24"/>
        <v>Bank BCA</v>
      </c>
      <c r="R215" s="333"/>
      <c r="S215" s="23"/>
      <c r="T215" s="271"/>
      <c r="U215" s="5"/>
      <c r="V215" s="5">
        <v>20000000</v>
      </c>
      <c r="W215" s="61"/>
      <c r="X215" s="61"/>
    </row>
    <row r="216" spans="1:24" ht="18.75" customHeight="1" x14ac:dyDescent="0.25">
      <c r="A216" s="61"/>
      <c r="B216" s="303">
        <f>IF(P216="",0,COUNTIF($P$7:P216,P216))</f>
        <v>0</v>
      </c>
      <c r="C216" s="303" t="str">
        <f t="shared" si="26"/>
        <v>0</v>
      </c>
      <c r="D216" s="303">
        <f>IF(S216="",0,COUNTIF($S$7:S216,S216))</f>
        <v>0</v>
      </c>
      <c r="E216" s="303" t="str">
        <f t="shared" si="27"/>
        <v>0</v>
      </c>
      <c r="F216" s="303">
        <f>IF(T216="",0,COUNTIF($T$7:T216,T216))</f>
        <v>0</v>
      </c>
      <c r="G216" s="303" t="str">
        <f t="shared" si="25"/>
        <v>0</v>
      </c>
      <c r="H216" s="303">
        <f>IF(R216="",0,COUNTIF($R$7:R216,R216))</f>
        <v>0</v>
      </c>
      <c r="I216" s="303" t="str">
        <f t="shared" si="28"/>
        <v>0</v>
      </c>
      <c r="J216" s="306">
        <f t="shared" si="29"/>
        <v>44198</v>
      </c>
      <c r="K216" s="303" t="str">
        <f t="shared" si="30"/>
        <v>KK 070</v>
      </c>
      <c r="L216" s="61"/>
      <c r="M216" s="271" t="s">
        <v>399</v>
      </c>
      <c r="N216" s="6"/>
      <c r="O216" s="10"/>
      <c r="P216" s="6" t="s">
        <v>399</v>
      </c>
      <c r="Q216" s="77" t="str">
        <f t="shared" si="24"/>
        <v/>
      </c>
      <c r="R216" s="333"/>
      <c r="S216" s="23"/>
      <c r="T216" s="271"/>
      <c r="U216" s="5"/>
      <c r="V216" s="5"/>
      <c r="W216" s="61"/>
      <c r="X216" s="61"/>
    </row>
    <row r="217" spans="1:24" ht="18.75" customHeight="1" x14ac:dyDescent="0.25">
      <c r="A217" s="61"/>
      <c r="B217" s="303">
        <f>IF(P217="",0,COUNTIF($P$7:P217,P217))</f>
        <v>60</v>
      </c>
      <c r="C217" s="303" t="str">
        <f t="shared" si="26"/>
        <v>60130</v>
      </c>
      <c r="D217" s="303">
        <f>IF(S217="",0,COUNTIF($S$7:S217,S217))</f>
        <v>0</v>
      </c>
      <c r="E217" s="303" t="str">
        <f t="shared" si="27"/>
        <v>0</v>
      </c>
      <c r="F217" s="303">
        <f>IF(T217="",0,COUNTIF($T$7:T217,T217))</f>
        <v>0</v>
      </c>
      <c r="G217" s="303" t="str">
        <f t="shared" si="25"/>
        <v>0</v>
      </c>
      <c r="H217" s="303">
        <f>IF(R217="",0,COUNTIF($R$7:R217,R217))</f>
        <v>2</v>
      </c>
      <c r="I217" s="303" t="str">
        <f t="shared" si="28"/>
        <v>2Proyek SKM 1742</v>
      </c>
      <c r="J217" s="306">
        <f t="shared" si="29"/>
        <v>44198</v>
      </c>
      <c r="K217" s="303" t="str">
        <f t="shared" si="30"/>
        <v>KK 071</v>
      </c>
      <c r="L217" s="61"/>
      <c r="M217" s="271">
        <v>44198</v>
      </c>
      <c r="N217" s="6" t="s">
        <v>495</v>
      </c>
      <c r="O217" s="10" t="s">
        <v>494</v>
      </c>
      <c r="P217" s="6">
        <v>130</v>
      </c>
      <c r="Q217" s="77" t="str">
        <f t="shared" si="24"/>
        <v>Barang masih dalam konstruksi</v>
      </c>
      <c r="R217" s="333" t="s">
        <v>393</v>
      </c>
      <c r="S217" s="23"/>
      <c r="T217" s="271"/>
      <c r="U217" s="5">
        <v>14022350</v>
      </c>
      <c r="V217" s="5"/>
      <c r="W217" s="61"/>
      <c r="X217" s="61"/>
    </row>
    <row r="218" spans="1:24" ht="18.75" customHeight="1" x14ac:dyDescent="0.25">
      <c r="A218" s="61"/>
      <c r="B218" s="303">
        <f>IF(P218="",0,COUNTIF($P$7:P218,P218))</f>
        <v>67</v>
      </c>
      <c r="C218" s="303" t="str">
        <f t="shared" si="26"/>
        <v>67115</v>
      </c>
      <c r="D218" s="303">
        <f>IF(S218="",0,COUNTIF($S$7:S218,S218))</f>
        <v>0</v>
      </c>
      <c r="E218" s="303" t="str">
        <f t="shared" si="27"/>
        <v>0</v>
      </c>
      <c r="F218" s="303">
        <f>IF(T218="",0,COUNTIF($T$7:T218,T218))</f>
        <v>0</v>
      </c>
      <c r="G218" s="303" t="str">
        <f t="shared" si="25"/>
        <v>0</v>
      </c>
      <c r="H218" s="303">
        <f>IF(R218="",0,COUNTIF($R$7:R218,R218))</f>
        <v>0</v>
      </c>
      <c r="I218" s="303" t="str">
        <f t="shared" si="28"/>
        <v>0</v>
      </c>
      <c r="J218" s="306">
        <f t="shared" si="29"/>
        <v>44198</v>
      </c>
      <c r="K218" s="303" t="str">
        <f t="shared" si="30"/>
        <v>KK 071</v>
      </c>
      <c r="L218" s="61"/>
      <c r="M218" s="271" t="s">
        <v>399</v>
      </c>
      <c r="N218" s="6"/>
      <c r="O218" s="10" t="s">
        <v>494</v>
      </c>
      <c r="P218" s="6">
        <v>115</v>
      </c>
      <c r="Q218" s="77" t="str">
        <f t="shared" si="24"/>
        <v>Bank BCA</v>
      </c>
      <c r="R218" s="333"/>
      <c r="S218" s="23"/>
      <c r="T218" s="271"/>
      <c r="U218" s="5"/>
      <c r="V218" s="5">
        <v>14022350</v>
      </c>
      <c r="W218" s="61"/>
      <c r="X218" s="61"/>
    </row>
    <row r="219" spans="1:24" ht="18.75" customHeight="1" x14ac:dyDescent="0.25">
      <c r="A219" s="61"/>
      <c r="B219" s="303">
        <f>IF(P219="",0,COUNTIF($P$7:P219,P219))</f>
        <v>0</v>
      </c>
      <c r="C219" s="303" t="str">
        <f t="shared" si="26"/>
        <v>0</v>
      </c>
      <c r="D219" s="303">
        <f>IF(S219="",0,COUNTIF($S$7:S219,S219))</f>
        <v>0</v>
      </c>
      <c r="E219" s="303" t="str">
        <f t="shared" si="27"/>
        <v>0</v>
      </c>
      <c r="F219" s="303">
        <f>IF(T219="",0,COUNTIF($T$7:T219,T219))</f>
        <v>0</v>
      </c>
      <c r="G219" s="303" t="str">
        <f t="shared" si="25"/>
        <v>0</v>
      </c>
      <c r="H219" s="303">
        <f>IF(R219="",0,COUNTIF($R$7:R219,R219))</f>
        <v>0</v>
      </c>
      <c r="I219" s="303" t="str">
        <f t="shared" si="28"/>
        <v>0</v>
      </c>
      <c r="J219" s="306">
        <f t="shared" si="29"/>
        <v>44198</v>
      </c>
      <c r="K219" s="303" t="str">
        <f t="shared" si="30"/>
        <v>KK 071</v>
      </c>
      <c r="L219" s="61"/>
      <c r="M219" s="271" t="s">
        <v>399</v>
      </c>
      <c r="N219" s="6"/>
      <c r="O219" s="10"/>
      <c r="P219" s="6" t="s">
        <v>399</v>
      </c>
      <c r="Q219" s="77" t="str">
        <f t="shared" si="24"/>
        <v/>
      </c>
      <c r="R219" s="333"/>
      <c r="S219" s="23"/>
      <c r="T219" s="271"/>
      <c r="U219" s="5"/>
      <c r="V219" s="5"/>
      <c r="W219" s="61"/>
      <c r="X219" s="61"/>
    </row>
    <row r="220" spans="1:24" ht="18.75" customHeight="1" x14ac:dyDescent="0.25">
      <c r="A220" s="61"/>
      <c r="B220" s="303">
        <f>IF(P220="",0,COUNTIF($P$7:P220,P220))</f>
        <v>61</v>
      </c>
      <c r="C220" s="303" t="str">
        <f t="shared" si="26"/>
        <v>61130</v>
      </c>
      <c r="D220" s="303">
        <f>IF(S220="",0,COUNTIF($S$7:S220,S220))</f>
        <v>0</v>
      </c>
      <c r="E220" s="303" t="str">
        <f t="shared" si="27"/>
        <v>0</v>
      </c>
      <c r="F220" s="303">
        <f>IF(T220="",0,COUNTIF($T$7:T220,T220))</f>
        <v>0</v>
      </c>
      <c r="G220" s="303" t="str">
        <f t="shared" si="25"/>
        <v>0</v>
      </c>
      <c r="H220" s="303">
        <f>IF(R220="",0,COUNTIF($R$7:R220,R220))</f>
        <v>3</v>
      </c>
      <c r="I220" s="303" t="str">
        <f t="shared" si="28"/>
        <v>3Proyek SKM 1742</v>
      </c>
      <c r="J220" s="306">
        <f t="shared" si="29"/>
        <v>44198</v>
      </c>
      <c r="K220" s="303" t="str">
        <f t="shared" si="30"/>
        <v>KK 072</v>
      </c>
      <c r="L220" s="61"/>
      <c r="M220" s="271">
        <v>44198</v>
      </c>
      <c r="N220" s="6" t="s">
        <v>496</v>
      </c>
      <c r="O220" s="10" t="s">
        <v>497</v>
      </c>
      <c r="P220" s="6">
        <v>130</v>
      </c>
      <c r="Q220" s="77" t="str">
        <f t="shared" si="24"/>
        <v>Barang masih dalam konstruksi</v>
      </c>
      <c r="R220" s="333" t="s">
        <v>393</v>
      </c>
      <c r="S220" s="23"/>
      <c r="T220" s="271"/>
      <c r="U220" s="5">
        <v>3000000</v>
      </c>
      <c r="V220" s="5"/>
      <c r="W220" s="61"/>
      <c r="X220" s="61"/>
    </row>
    <row r="221" spans="1:24" ht="18.75" customHeight="1" x14ac:dyDescent="0.25">
      <c r="A221" s="61"/>
      <c r="B221" s="303">
        <f>IF(P221="",0,COUNTIF($P$7:P221,P221))</f>
        <v>68</v>
      </c>
      <c r="C221" s="303" t="str">
        <f t="shared" si="26"/>
        <v>68115</v>
      </c>
      <c r="D221" s="303">
        <f>IF(S221="",0,COUNTIF($S$7:S221,S221))</f>
        <v>0</v>
      </c>
      <c r="E221" s="303" t="str">
        <f t="shared" si="27"/>
        <v>0</v>
      </c>
      <c r="F221" s="303">
        <f>IF(T221="",0,COUNTIF($T$7:T221,T221))</f>
        <v>0</v>
      </c>
      <c r="G221" s="303" t="str">
        <f t="shared" si="25"/>
        <v>0</v>
      </c>
      <c r="H221" s="303">
        <f>IF(R221="",0,COUNTIF($R$7:R221,R221))</f>
        <v>0</v>
      </c>
      <c r="I221" s="303" t="str">
        <f t="shared" si="28"/>
        <v>0</v>
      </c>
      <c r="J221" s="306">
        <f t="shared" si="29"/>
        <v>44198</v>
      </c>
      <c r="K221" s="303" t="str">
        <f t="shared" si="30"/>
        <v>KK 072</v>
      </c>
      <c r="L221" s="61"/>
      <c r="M221" s="271" t="s">
        <v>399</v>
      </c>
      <c r="N221" s="6"/>
      <c r="O221" s="10" t="s">
        <v>497</v>
      </c>
      <c r="P221" s="6">
        <v>115</v>
      </c>
      <c r="Q221" s="77" t="str">
        <f t="shared" si="24"/>
        <v>Bank BCA</v>
      </c>
      <c r="R221" s="333"/>
      <c r="S221" s="23"/>
      <c r="T221" s="271"/>
      <c r="U221" s="5"/>
      <c r="V221" s="5">
        <v>3000000</v>
      </c>
      <c r="W221" s="61"/>
      <c r="X221" s="61"/>
    </row>
    <row r="222" spans="1:24" ht="18.75" customHeight="1" x14ac:dyDescent="0.25">
      <c r="A222" s="61"/>
      <c r="B222" s="303">
        <f>IF(P222="",0,COUNTIF($P$7:P222,P222))</f>
        <v>0</v>
      </c>
      <c r="C222" s="303" t="str">
        <f t="shared" si="26"/>
        <v>0</v>
      </c>
      <c r="D222" s="303">
        <f>IF(S222="",0,COUNTIF($S$7:S222,S222))</f>
        <v>0</v>
      </c>
      <c r="E222" s="303" t="str">
        <f t="shared" si="27"/>
        <v>0</v>
      </c>
      <c r="F222" s="303">
        <f>IF(T222="",0,COUNTIF($T$7:T222,T222))</f>
        <v>0</v>
      </c>
      <c r="G222" s="303" t="str">
        <f t="shared" si="25"/>
        <v>0</v>
      </c>
      <c r="H222" s="303">
        <f>IF(R222="",0,COUNTIF($R$7:R222,R222))</f>
        <v>0</v>
      </c>
      <c r="I222" s="303" t="str">
        <f t="shared" si="28"/>
        <v>0</v>
      </c>
      <c r="J222" s="306">
        <f t="shared" si="29"/>
        <v>44198</v>
      </c>
      <c r="K222" s="303" t="str">
        <f t="shared" si="30"/>
        <v>KK 072</v>
      </c>
      <c r="L222" s="61"/>
      <c r="M222" s="271" t="s">
        <v>399</v>
      </c>
      <c r="N222" s="6"/>
      <c r="O222" s="10"/>
      <c r="P222" s="6" t="s">
        <v>399</v>
      </c>
      <c r="Q222" s="77" t="str">
        <f t="shared" si="24"/>
        <v/>
      </c>
      <c r="R222" s="333"/>
      <c r="S222" s="23"/>
      <c r="T222" s="271"/>
      <c r="U222" s="5"/>
      <c r="V222" s="5"/>
      <c r="W222" s="61"/>
      <c r="X222" s="61"/>
    </row>
    <row r="223" spans="1:24" ht="18.75" customHeight="1" x14ac:dyDescent="0.25">
      <c r="A223" s="61"/>
      <c r="B223" s="303">
        <f>IF(P223="",0,COUNTIF($P$7:P223,P223))</f>
        <v>62</v>
      </c>
      <c r="C223" s="303" t="str">
        <f t="shared" si="26"/>
        <v>62130</v>
      </c>
      <c r="D223" s="303">
        <f>IF(S223="",0,COUNTIF($S$7:S223,S223))</f>
        <v>0</v>
      </c>
      <c r="E223" s="303" t="str">
        <f t="shared" si="27"/>
        <v>0</v>
      </c>
      <c r="F223" s="303">
        <f>IF(T223="",0,COUNTIF($T$7:T223,T223))</f>
        <v>0</v>
      </c>
      <c r="G223" s="303" t="str">
        <f t="shared" si="25"/>
        <v>0</v>
      </c>
      <c r="H223" s="303">
        <f>IF(R223="",0,COUNTIF($R$7:R223,R223))</f>
        <v>4</v>
      </c>
      <c r="I223" s="303" t="str">
        <f t="shared" si="28"/>
        <v>4Proyek SKM 1742</v>
      </c>
      <c r="J223" s="306">
        <f t="shared" si="29"/>
        <v>44198</v>
      </c>
      <c r="K223" s="303" t="str">
        <f t="shared" si="30"/>
        <v>KK 073</v>
      </c>
      <c r="L223" s="61"/>
      <c r="M223" s="271">
        <v>44198</v>
      </c>
      <c r="N223" s="6" t="s">
        <v>498</v>
      </c>
      <c r="O223" s="10" t="s">
        <v>499</v>
      </c>
      <c r="P223" s="6">
        <v>130</v>
      </c>
      <c r="Q223" s="77" t="str">
        <f t="shared" si="24"/>
        <v>Barang masih dalam konstruksi</v>
      </c>
      <c r="R223" s="333" t="s">
        <v>393</v>
      </c>
      <c r="S223" s="23"/>
      <c r="T223" s="271"/>
      <c r="U223" s="5">
        <v>9800000</v>
      </c>
      <c r="V223" s="5"/>
      <c r="W223" s="61"/>
      <c r="X223" s="61"/>
    </row>
    <row r="224" spans="1:24" ht="18.75" customHeight="1" x14ac:dyDescent="0.25">
      <c r="A224" s="61"/>
      <c r="B224" s="303">
        <f>IF(P224="",0,COUNTIF($P$7:P224,P224))</f>
        <v>69</v>
      </c>
      <c r="C224" s="303" t="str">
        <f t="shared" si="26"/>
        <v>69115</v>
      </c>
      <c r="D224" s="303">
        <f>IF(S224="",0,COUNTIF($S$7:S224,S224))</f>
        <v>0</v>
      </c>
      <c r="E224" s="303" t="str">
        <f t="shared" si="27"/>
        <v>0</v>
      </c>
      <c r="F224" s="303">
        <f>IF(T224="",0,COUNTIF($T$7:T224,T224))</f>
        <v>0</v>
      </c>
      <c r="G224" s="303" t="str">
        <f t="shared" si="25"/>
        <v>0</v>
      </c>
      <c r="H224" s="303">
        <f>IF(R224="",0,COUNTIF($R$7:R224,R224))</f>
        <v>0</v>
      </c>
      <c r="I224" s="303" t="str">
        <f t="shared" si="28"/>
        <v>0</v>
      </c>
      <c r="J224" s="306">
        <f t="shared" si="29"/>
        <v>44198</v>
      </c>
      <c r="K224" s="303" t="str">
        <f t="shared" si="30"/>
        <v>KK 073</v>
      </c>
      <c r="L224" s="61"/>
      <c r="M224" s="271" t="s">
        <v>399</v>
      </c>
      <c r="N224" s="6"/>
      <c r="O224" s="10" t="s">
        <v>499</v>
      </c>
      <c r="P224" s="6">
        <v>115</v>
      </c>
      <c r="Q224" s="77" t="str">
        <f t="shared" si="24"/>
        <v>Bank BCA</v>
      </c>
      <c r="R224" s="333"/>
      <c r="S224" s="23"/>
      <c r="T224" s="271"/>
      <c r="U224" s="5"/>
      <c r="V224" s="5">
        <v>9800000</v>
      </c>
      <c r="W224" s="61"/>
      <c r="X224" s="61"/>
    </row>
    <row r="225" spans="1:24" ht="18.75" customHeight="1" x14ac:dyDescent="0.25">
      <c r="A225" s="61"/>
      <c r="B225" s="303">
        <f>IF(P225="",0,COUNTIF($P$7:P225,P225))</f>
        <v>0</v>
      </c>
      <c r="C225" s="303" t="str">
        <f t="shared" si="26"/>
        <v>0</v>
      </c>
      <c r="D225" s="303">
        <f>IF(S225="",0,COUNTIF($S$7:S225,S225))</f>
        <v>0</v>
      </c>
      <c r="E225" s="303" t="str">
        <f t="shared" si="27"/>
        <v>0</v>
      </c>
      <c r="F225" s="303">
        <f>IF(T225="",0,COUNTIF($T$7:T225,T225))</f>
        <v>0</v>
      </c>
      <c r="G225" s="303" t="str">
        <f t="shared" si="25"/>
        <v>0</v>
      </c>
      <c r="H225" s="303">
        <f>IF(R225="",0,COUNTIF($R$7:R225,R225))</f>
        <v>0</v>
      </c>
      <c r="I225" s="303" t="str">
        <f t="shared" si="28"/>
        <v>0</v>
      </c>
      <c r="J225" s="306">
        <f t="shared" si="29"/>
        <v>44198</v>
      </c>
      <c r="K225" s="303" t="str">
        <f t="shared" si="30"/>
        <v>KK 073</v>
      </c>
      <c r="L225" s="61"/>
      <c r="M225" s="271" t="s">
        <v>399</v>
      </c>
      <c r="N225" s="6"/>
      <c r="O225" s="10"/>
      <c r="P225" s="6" t="s">
        <v>399</v>
      </c>
      <c r="Q225" s="77" t="str">
        <f t="shared" si="24"/>
        <v/>
      </c>
      <c r="R225" s="333"/>
      <c r="S225" s="23"/>
      <c r="T225" s="271"/>
      <c r="U225" s="5"/>
      <c r="V225" s="5"/>
      <c r="W225" s="61"/>
      <c r="X225" s="61"/>
    </row>
    <row r="226" spans="1:24" ht="18.75" customHeight="1" x14ac:dyDescent="0.25">
      <c r="A226" s="61"/>
      <c r="B226" s="303">
        <f>IF(P226="",0,COUNTIF($P$7:P226,P226))</f>
        <v>7</v>
      </c>
      <c r="C226" s="303" t="str">
        <f t="shared" si="26"/>
        <v>7698</v>
      </c>
      <c r="D226" s="303">
        <f>IF(S226="",0,COUNTIF($S$7:S226,S226))</f>
        <v>0</v>
      </c>
      <c r="E226" s="303" t="str">
        <f t="shared" si="27"/>
        <v>0</v>
      </c>
      <c r="F226" s="303">
        <f>IF(T226="",0,COUNTIF($T$7:T226,T226))</f>
        <v>0</v>
      </c>
      <c r="G226" s="303" t="str">
        <f t="shared" si="25"/>
        <v>0</v>
      </c>
      <c r="H226" s="303">
        <f>IF(R226="",0,COUNTIF($R$7:R226,R226))</f>
        <v>0</v>
      </c>
      <c r="I226" s="303" t="str">
        <f t="shared" si="28"/>
        <v>0</v>
      </c>
      <c r="J226" s="306">
        <f t="shared" si="29"/>
        <v>44198</v>
      </c>
      <c r="K226" s="303" t="str">
        <f t="shared" si="30"/>
        <v>KK 074</v>
      </c>
      <c r="L226" s="61"/>
      <c r="M226" s="271">
        <v>44198</v>
      </c>
      <c r="N226" s="6" t="s">
        <v>500</v>
      </c>
      <c r="O226" s="10" t="s">
        <v>501</v>
      </c>
      <c r="P226" s="6">
        <v>698</v>
      </c>
      <c r="Q226" s="77" t="str">
        <f t="shared" si="24"/>
        <v>Biaya Operasional (Langsung) Proyek</v>
      </c>
      <c r="R226" s="333"/>
      <c r="S226" s="23"/>
      <c r="T226" s="271"/>
      <c r="U226" s="5">
        <v>1395000</v>
      </c>
      <c r="V226" s="5"/>
      <c r="W226" s="61"/>
      <c r="X226" s="61"/>
    </row>
    <row r="227" spans="1:24" ht="18.75" customHeight="1" x14ac:dyDescent="0.25">
      <c r="A227" s="61"/>
      <c r="B227" s="303">
        <f>IF(P227="",0,COUNTIF($P$7:P227,P227))</f>
        <v>70</v>
      </c>
      <c r="C227" s="303" t="str">
        <f t="shared" si="26"/>
        <v>70115</v>
      </c>
      <c r="D227" s="303">
        <f>IF(S227="",0,COUNTIF($S$7:S227,S227))</f>
        <v>0</v>
      </c>
      <c r="E227" s="303" t="str">
        <f t="shared" si="27"/>
        <v>0</v>
      </c>
      <c r="F227" s="303">
        <f>IF(T227="",0,COUNTIF($T$7:T227,T227))</f>
        <v>0</v>
      </c>
      <c r="G227" s="303" t="str">
        <f t="shared" si="25"/>
        <v>0</v>
      </c>
      <c r="H227" s="303">
        <f>IF(R227="",0,COUNTIF($R$7:R227,R227))</f>
        <v>0</v>
      </c>
      <c r="I227" s="303" t="str">
        <f t="shared" si="28"/>
        <v>0</v>
      </c>
      <c r="J227" s="306">
        <f t="shared" si="29"/>
        <v>44198</v>
      </c>
      <c r="K227" s="303" t="str">
        <f t="shared" si="30"/>
        <v>KK 074</v>
      </c>
      <c r="L227" s="61"/>
      <c r="M227" s="271" t="s">
        <v>399</v>
      </c>
      <c r="N227" s="6"/>
      <c r="O227" s="10" t="s">
        <v>501</v>
      </c>
      <c r="P227" s="6">
        <v>115</v>
      </c>
      <c r="Q227" s="77" t="str">
        <f t="shared" si="24"/>
        <v>Bank BCA</v>
      </c>
      <c r="R227" s="333"/>
      <c r="S227" s="23"/>
      <c r="T227" s="271"/>
      <c r="U227" s="5"/>
      <c r="V227" s="5">
        <v>1395000</v>
      </c>
      <c r="W227" s="61"/>
      <c r="X227" s="61"/>
    </row>
    <row r="228" spans="1:24" ht="18.75" customHeight="1" x14ac:dyDescent="0.25">
      <c r="A228" s="61"/>
      <c r="B228" s="303">
        <f>IF(P228="",0,COUNTIF($P$7:P228,P228))</f>
        <v>0</v>
      </c>
      <c r="C228" s="303" t="str">
        <f t="shared" si="26"/>
        <v>0</v>
      </c>
      <c r="D228" s="303">
        <f>IF(S228="",0,COUNTIF($S$7:S228,S228))</f>
        <v>0</v>
      </c>
      <c r="E228" s="303" t="str">
        <f t="shared" si="27"/>
        <v>0</v>
      </c>
      <c r="F228" s="303">
        <f>IF(T228="",0,COUNTIF($T$7:T228,T228))</f>
        <v>0</v>
      </c>
      <c r="G228" s="303" t="str">
        <f t="shared" si="25"/>
        <v>0</v>
      </c>
      <c r="H228" s="303">
        <f>IF(R228="",0,COUNTIF($R$7:R228,R228))</f>
        <v>0</v>
      </c>
      <c r="I228" s="303" t="str">
        <f t="shared" si="28"/>
        <v>0</v>
      </c>
      <c r="J228" s="306">
        <f t="shared" si="29"/>
        <v>44198</v>
      </c>
      <c r="K228" s="303" t="str">
        <f t="shared" si="30"/>
        <v>KK 074</v>
      </c>
      <c r="L228" s="61"/>
      <c r="M228" s="271" t="s">
        <v>399</v>
      </c>
      <c r="N228" s="6"/>
      <c r="O228" s="10"/>
      <c r="P228" s="6" t="s">
        <v>399</v>
      </c>
      <c r="Q228" s="77" t="str">
        <f t="shared" si="24"/>
        <v/>
      </c>
      <c r="R228" s="333"/>
      <c r="S228" s="23"/>
      <c r="T228" s="271"/>
      <c r="U228" s="5"/>
      <c r="V228" s="5"/>
      <c r="W228" s="61"/>
      <c r="X228" s="61"/>
    </row>
    <row r="229" spans="1:24" ht="18.75" customHeight="1" x14ac:dyDescent="0.25">
      <c r="A229" s="61"/>
      <c r="B229" s="303">
        <f>IF(P229="",0,COUNTIF($P$7:P229,P229))</f>
        <v>63</v>
      </c>
      <c r="C229" s="303" t="str">
        <f t="shared" si="26"/>
        <v>63130</v>
      </c>
      <c r="D229" s="303">
        <f>IF(S229="",0,COUNTIF($S$7:S229,S229))</f>
        <v>0</v>
      </c>
      <c r="E229" s="303" t="str">
        <f t="shared" si="27"/>
        <v>0</v>
      </c>
      <c r="F229" s="303">
        <f>IF(T229="",0,COUNTIF($T$7:T229,T229))</f>
        <v>0</v>
      </c>
      <c r="G229" s="303" t="str">
        <f t="shared" si="25"/>
        <v>0</v>
      </c>
      <c r="H229" s="303">
        <f>IF(R229="",0,COUNTIF($R$7:R229,R229))</f>
        <v>3</v>
      </c>
      <c r="I229" s="303" t="str">
        <f t="shared" si="28"/>
        <v>3Proyek APU 1223</v>
      </c>
      <c r="J229" s="306">
        <f t="shared" si="29"/>
        <v>44198</v>
      </c>
      <c r="K229" s="303" t="str">
        <f t="shared" si="30"/>
        <v>KK 075</v>
      </c>
      <c r="L229" s="61"/>
      <c r="M229" s="271">
        <v>44198</v>
      </c>
      <c r="N229" s="6" t="s">
        <v>502</v>
      </c>
      <c r="O229" s="10" t="s">
        <v>503</v>
      </c>
      <c r="P229" s="6">
        <v>130</v>
      </c>
      <c r="Q229" s="77" t="str">
        <f t="shared" si="24"/>
        <v>Barang masih dalam konstruksi</v>
      </c>
      <c r="R229" s="333" t="s">
        <v>387</v>
      </c>
      <c r="S229" s="23"/>
      <c r="T229" s="271"/>
      <c r="U229" s="5">
        <v>1435000</v>
      </c>
      <c r="V229" s="5"/>
      <c r="W229" s="61"/>
      <c r="X229" s="61"/>
    </row>
    <row r="230" spans="1:24" ht="18.75" customHeight="1" x14ac:dyDescent="0.25">
      <c r="A230" s="61"/>
      <c r="B230" s="303">
        <f>IF(P230="",0,COUNTIF($P$7:P230,P230))</f>
        <v>71</v>
      </c>
      <c r="C230" s="303" t="str">
        <f t="shared" si="26"/>
        <v>71115</v>
      </c>
      <c r="D230" s="303">
        <f>IF(S230="",0,COUNTIF($S$7:S230,S230))</f>
        <v>0</v>
      </c>
      <c r="E230" s="303" t="str">
        <f t="shared" si="27"/>
        <v>0</v>
      </c>
      <c r="F230" s="303">
        <f>IF(T230="",0,COUNTIF($T$7:T230,T230))</f>
        <v>0</v>
      </c>
      <c r="G230" s="303" t="str">
        <f t="shared" si="25"/>
        <v>0</v>
      </c>
      <c r="H230" s="303">
        <f>IF(R230="",0,COUNTIF($R$7:R230,R230))</f>
        <v>0</v>
      </c>
      <c r="I230" s="303" t="str">
        <f t="shared" si="28"/>
        <v>0</v>
      </c>
      <c r="J230" s="306">
        <f t="shared" si="29"/>
        <v>44198</v>
      </c>
      <c r="K230" s="303" t="str">
        <f t="shared" si="30"/>
        <v>KK 075</v>
      </c>
      <c r="L230" s="61"/>
      <c r="M230" s="271" t="s">
        <v>399</v>
      </c>
      <c r="N230" s="6"/>
      <c r="O230" s="10" t="s">
        <v>503</v>
      </c>
      <c r="P230" s="6">
        <v>115</v>
      </c>
      <c r="Q230" s="77" t="str">
        <f t="shared" si="24"/>
        <v>Bank BCA</v>
      </c>
      <c r="R230" s="333"/>
      <c r="S230" s="23"/>
      <c r="T230" s="271"/>
      <c r="U230" s="5"/>
      <c r="V230" s="5">
        <v>1435000</v>
      </c>
      <c r="W230" s="61"/>
      <c r="X230" s="61"/>
    </row>
    <row r="231" spans="1:24" ht="18.75" customHeight="1" x14ac:dyDescent="0.25">
      <c r="A231" s="61"/>
      <c r="B231" s="303">
        <f>IF(P231="",0,COUNTIF($P$7:P231,P231))</f>
        <v>0</v>
      </c>
      <c r="C231" s="303" t="str">
        <f t="shared" si="26"/>
        <v>0</v>
      </c>
      <c r="D231" s="303">
        <f>IF(S231="",0,COUNTIF($S$7:S231,S231))</f>
        <v>0</v>
      </c>
      <c r="E231" s="303" t="str">
        <f t="shared" si="27"/>
        <v>0</v>
      </c>
      <c r="F231" s="303">
        <f>IF(T231="",0,COUNTIF($T$7:T231,T231))</f>
        <v>0</v>
      </c>
      <c r="G231" s="303" t="str">
        <f t="shared" si="25"/>
        <v>0</v>
      </c>
      <c r="H231" s="303">
        <f>IF(R231="",0,COUNTIF($R$7:R231,R231))</f>
        <v>0</v>
      </c>
      <c r="I231" s="303" t="str">
        <f t="shared" si="28"/>
        <v>0</v>
      </c>
      <c r="J231" s="306">
        <f t="shared" si="29"/>
        <v>44198</v>
      </c>
      <c r="K231" s="303" t="str">
        <f t="shared" si="30"/>
        <v>KK 075</v>
      </c>
      <c r="L231" s="61"/>
      <c r="M231" s="271" t="s">
        <v>399</v>
      </c>
      <c r="N231" s="6"/>
      <c r="O231" s="10"/>
      <c r="P231" s="6" t="s">
        <v>399</v>
      </c>
      <c r="Q231" s="77" t="str">
        <f t="shared" si="24"/>
        <v/>
      </c>
      <c r="R231" s="333"/>
      <c r="S231" s="23"/>
      <c r="T231" s="271"/>
      <c r="U231" s="5"/>
      <c r="V231" s="5"/>
      <c r="W231" s="61"/>
      <c r="X231" s="61"/>
    </row>
    <row r="232" spans="1:24" ht="18.75" customHeight="1" x14ac:dyDescent="0.25">
      <c r="A232" s="61"/>
      <c r="B232" s="303">
        <f>IF(P232="",0,COUNTIF($P$7:P232,P232))</f>
        <v>64</v>
      </c>
      <c r="C232" s="303" t="str">
        <f t="shared" si="26"/>
        <v>64130</v>
      </c>
      <c r="D232" s="303">
        <f>IF(S232="",0,COUNTIF($S$7:S232,S232))</f>
        <v>0</v>
      </c>
      <c r="E232" s="303" t="str">
        <f t="shared" si="27"/>
        <v>0</v>
      </c>
      <c r="F232" s="303">
        <f>IF(T232="",0,COUNTIF($T$7:T232,T232))</f>
        <v>0</v>
      </c>
      <c r="G232" s="303" t="str">
        <f t="shared" si="25"/>
        <v>0</v>
      </c>
      <c r="H232" s="303">
        <f>IF(R232="",0,COUNTIF($R$7:R232,R232))</f>
        <v>29</v>
      </c>
      <c r="I232" s="303" t="str">
        <f t="shared" si="28"/>
        <v>29Proyek BRJ 2901</v>
      </c>
      <c r="J232" s="306">
        <f t="shared" si="29"/>
        <v>44201</v>
      </c>
      <c r="K232" s="303" t="str">
        <f t="shared" si="30"/>
        <v>KK 076</v>
      </c>
      <c r="L232" s="61"/>
      <c r="M232" s="271">
        <v>44201</v>
      </c>
      <c r="N232" s="6" t="s">
        <v>504</v>
      </c>
      <c r="O232" s="10" t="s">
        <v>505</v>
      </c>
      <c r="P232" s="6">
        <v>130</v>
      </c>
      <c r="Q232" s="77" t="str">
        <f t="shared" si="24"/>
        <v>Barang masih dalam konstruksi</v>
      </c>
      <c r="R232" s="333" t="s">
        <v>388</v>
      </c>
      <c r="S232" s="23"/>
      <c r="T232" s="271"/>
      <c r="U232" s="5">
        <v>40000000</v>
      </c>
      <c r="V232" s="5"/>
      <c r="W232" s="61"/>
      <c r="X232" s="61"/>
    </row>
    <row r="233" spans="1:24" ht="18.75" customHeight="1" x14ac:dyDescent="0.25">
      <c r="A233" s="61"/>
      <c r="B233" s="303">
        <f>IF(P233="",0,COUNTIF($P$7:P233,P233))</f>
        <v>2</v>
      </c>
      <c r="C233" s="303" t="str">
        <f t="shared" si="26"/>
        <v>2113</v>
      </c>
      <c r="D233" s="303">
        <f>IF(S233="",0,COUNTIF($S$7:S233,S233))</f>
        <v>0</v>
      </c>
      <c r="E233" s="303" t="str">
        <f t="shared" si="27"/>
        <v>0</v>
      </c>
      <c r="F233" s="303">
        <f>IF(T233="",0,COUNTIF($T$7:T233,T233))</f>
        <v>0</v>
      </c>
      <c r="G233" s="303" t="str">
        <f t="shared" si="25"/>
        <v>0</v>
      </c>
      <c r="H233" s="303">
        <f>IF(R233="",0,COUNTIF($R$7:R233,R233))</f>
        <v>0</v>
      </c>
      <c r="I233" s="303" t="str">
        <f t="shared" si="28"/>
        <v>0</v>
      </c>
      <c r="J233" s="306">
        <f t="shared" si="29"/>
        <v>44201</v>
      </c>
      <c r="K233" s="303" t="str">
        <f t="shared" si="30"/>
        <v>KK 076</v>
      </c>
      <c r="L233" s="61"/>
      <c r="M233" s="271" t="s">
        <v>399</v>
      </c>
      <c r="N233" s="6"/>
      <c r="O233" s="10" t="s">
        <v>505</v>
      </c>
      <c r="P233" s="6">
        <v>113</v>
      </c>
      <c r="Q233" s="77" t="str">
        <f t="shared" si="24"/>
        <v>Bank BRI (Kas Belanja)</v>
      </c>
      <c r="R233" s="333"/>
      <c r="S233" s="23"/>
      <c r="T233" s="271"/>
      <c r="U233" s="5"/>
      <c r="V233" s="5">
        <v>40000000</v>
      </c>
      <c r="W233" s="61"/>
      <c r="X233" s="61"/>
    </row>
    <row r="234" spans="1:24" ht="18.75" customHeight="1" x14ac:dyDescent="0.25">
      <c r="A234" s="61"/>
      <c r="B234" s="303">
        <f>IF(P234="",0,COUNTIF($P$7:P234,P234))</f>
        <v>0</v>
      </c>
      <c r="C234" s="303" t="str">
        <f t="shared" si="26"/>
        <v>0</v>
      </c>
      <c r="D234" s="303">
        <f>IF(S234="",0,COUNTIF($S$7:S234,S234))</f>
        <v>0</v>
      </c>
      <c r="E234" s="303" t="str">
        <f t="shared" si="27"/>
        <v>0</v>
      </c>
      <c r="F234" s="303">
        <f>IF(T234="",0,COUNTIF($T$7:T234,T234))</f>
        <v>0</v>
      </c>
      <c r="G234" s="303" t="str">
        <f t="shared" si="25"/>
        <v>0</v>
      </c>
      <c r="H234" s="303">
        <f>IF(R234="",0,COUNTIF($R$7:R234,R234))</f>
        <v>0</v>
      </c>
      <c r="I234" s="303" t="str">
        <f t="shared" si="28"/>
        <v>0</v>
      </c>
      <c r="J234" s="306">
        <f t="shared" si="29"/>
        <v>44201</v>
      </c>
      <c r="K234" s="303" t="str">
        <f t="shared" si="30"/>
        <v>KK 076</v>
      </c>
      <c r="L234" s="61"/>
      <c r="M234" s="271" t="s">
        <v>399</v>
      </c>
      <c r="N234" s="6"/>
      <c r="O234" s="10"/>
      <c r="P234" s="6" t="s">
        <v>399</v>
      </c>
      <c r="Q234" s="77" t="str">
        <f t="shared" si="24"/>
        <v/>
      </c>
      <c r="R234" s="333"/>
      <c r="S234" s="23"/>
      <c r="T234" s="271"/>
      <c r="U234" s="5"/>
      <c r="V234" s="5"/>
      <c r="W234" s="61"/>
      <c r="X234" s="61"/>
    </row>
    <row r="235" spans="1:24" ht="18.75" customHeight="1" x14ac:dyDescent="0.25">
      <c r="A235" s="61"/>
      <c r="B235" s="303">
        <f>IF(P235="",0,COUNTIF($P$7:P235,P235))</f>
        <v>65</v>
      </c>
      <c r="C235" s="303" t="str">
        <f t="shared" si="26"/>
        <v>65130</v>
      </c>
      <c r="D235" s="303">
        <f>IF(S235="",0,COUNTIF($S$7:S235,S235))</f>
        <v>0</v>
      </c>
      <c r="E235" s="303" t="str">
        <f t="shared" si="27"/>
        <v>0</v>
      </c>
      <c r="F235" s="303">
        <f>IF(T235="",0,COUNTIF($T$7:T235,T235))</f>
        <v>0</v>
      </c>
      <c r="G235" s="303" t="str">
        <f t="shared" si="25"/>
        <v>0</v>
      </c>
      <c r="H235" s="303">
        <f>IF(R235="",0,COUNTIF($R$7:R235,R235))</f>
        <v>5</v>
      </c>
      <c r="I235" s="303" t="str">
        <f t="shared" si="28"/>
        <v>5Proyek RTC 1476</v>
      </c>
      <c r="J235" s="306">
        <f t="shared" si="29"/>
        <v>44209</v>
      </c>
      <c r="K235" s="303" t="str">
        <f t="shared" si="30"/>
        <v>KK 077</v>
      </c>
      <c r="L235" s="61"/>
      <c r="M235" s="271">
        <v>44209</v>
      </c>
      <c r="N235" s="6" t="s">
        <v>506</v>
      </c>
      <c r="O235" s="10" t="s">
        <v>507</v>
      </c>
      <c r="P235" s="6">
        <v>130</v>
      </c>
      <c r="Q235" s="77" t="str">
        <f t="shared" si="24"/>
        <v>Barang masih dalam konstruksi</v>
      </c>
      <c r="R235" s="333" t="s">
        <v>390</v>
      </c>
      <c r="S235" s="23"/>
      <c r="T235" s="271"/>
      <c r="U235" s="5">
        <v>9800000</v>
      </c>
      <c r="V235" s="5"/>
      <c r="W235" s="61"/>
      <c r="X235" s="61"/>
    </row>
    <row r="236" spans="1:24" ht="18.75" customHeight="1" x14ac:dyDescent="0.25">
      <c r="A236" s="61"/>
      <c r="B236" s="303">
        <f>IF(P236="",0,COUNTIF($P$7:P236,P236))</f>
        <v>3</v>
      </c>
      <c r="C236" s="303" t="str">
        <f t="shared" si="26"/>
        <v>3113</v>
      </c>
      <c r="D236" s="303">
        <f>IF(S236="",0,COUNTIF($S$7:S236,S236))</f>
        <v>0</v>
      </c>
      <c r="E236" s="303" t="str">
        <f t="shared" si="27"/>
        <v>0</v>
      </c>
      <c r="F236" s="303">
        <f>IF(T236="",0,COUNTIF($T$7:T236,T236))</f>
        <v>0</v>
      </c>
      <c r="G236" s="303" t="str">
        <f t="shared" si="25"/>
        <v>0</v>
      </c>
      <c r="H236" s="303">
        <f>IF(R236="",0,COUNTIF($R$7:R236,R236))</f>
        <v>0</v>
      </c>
      <c r="I236" s="303" t="str">
        <f t="shared" si="28"/>
        <v>0</v>
      </c>
      <c r="J236" s="306">
        <f t="shared" si="29"/>
        <v>44209</v>
      </c>
      <c r="K236" s="303" t="str">
        <f t="shared" si="30"/>
        <v>KK 077</v>
      </c>
      <c r="L236" s="61"/>
      <c r="M236" s="271" t="s">
        <v>399</v>
      </c>
      <c r="N236" s="6"/>
      <c r="O236" s="10" t="s">
        <v>507</v>
      </c>
      <c r="P236" s="6">
        <v>113</v>
      </c>
      <c r="Q236" s="77" t="str">
        <f t="shared" si="24"/>
        <v>Bank BRI (Kas Belanja)</v>
      </c>
      <c r="R236" s="333"/>
      <c r="S236" s="23"/>
      <c r="T236" s="271"/>
      <c r="U236" s="5"/>
      <c r="V236" s="5">
        <v>9800000</v>
      </c>
      <c r="W236" s="61"/>
      <c r="X236" s="61"/>
    </row>
    <row r="237" spans="1:24" ht="18.75" customHeight="1" x14ac:dyDescent="0.25">
      <c r="A237" s="61"/>
      <c r="B237" s="303">
        <f>IF(P237="",0,COUNTIF($P$7:P237,P237))</f>
        <v>0</v>
      </c>
      <c r="C237" s="303" t="str">
        <f t="shared" si="26"/>
        <v>0</v>
      </c>
      <c r="D237" s="303">
        <f>IF(S237="",0,COUNTIF($S$7:S237,S237))</f>
        <v>0</v>
      </c>
      <c r="E237" s="303" t="str">
        <f t="shared" si="27"/>
        <v>0</v>
      </c>
      <c r="F237" s="303">
        <f>IF(T237="",0,COUNTIF($T$7:T237,T237))</f>
        <v>0</v>
      </c>
      <c r="G237" s="303" t="str">
        <f t="shared" si="25"/>
        <v>0</v>
      </c>
      <c r="H237" s="303">
        <f>IF(R237="",0,COUNTIF($R$7:R237,R237))</f>
        <v>0</v>
      </c>
      <c r="I237" s="303" t="str">
        <f t="shared" si="28"/>
        <v>0</v>
      </c>
      <c r="J237" s="306">
        <f t="shared" si="29"/>
        <v>44209</v>
      </c>
      <c r="K237" s="303" t="str">
        <f t="shared" si="30"/>
        <v>KK 077</v>
      </c>
      <c r="L237" s="61"/>
      <c r="M237" s="271" t="s">
        <v>399</v>
      </c>
      <c r="N237" s="6"/>
      <c r="O237" s="10"/>
      <c r="P237" s="6" t="s">
        <v>399</v>
      </c>
      <c r="Q237" s="77" t="str">
        <f t="shared" si="24"/>
        <v/>
      </c>
      <c r="R237" s="333"/>
      <c r="S237" s="23"/>
      <c r="T237" s="271"/>
      <c r="U237" s="5"/>
      <c r="V237" s="5"/>
      <c r="W237" s="61"/>
      <c r="X237" s="61"/>
    </row>
    <row r="238" spans="1:24" ht="18.75" customHeight="1" x14ac:dyDescent="0.25">
      <c r="A238" s="61"/>
      <c r="B238" s="303">
        <f>IF(P238="",0,COUNTIF($P$7:P238,P238))</f>
        <v>66</v>
      </c>
      <c r="C238" s="303" t="str">
        <f t="shared" si="26"/>
        <v>66130</v>
      </c>
      <c r="D238" s="303">
        <f>IF(S238="",0,COUNTIF($S$7:S238,S238))</f>
        <v>0</v>
      </c>
      <c r="E238" s="303" t="str">
        <f t="shared" si="27"/>
        <v>0</v>
      </c>
      <c r="F238" s="303">
        <f>IF(T238="",0,COUNTIF($T$7:T238,T238))</f>
        <v>0</v>
      </c>
      <c r="G238" s="303" t="str">
        <f t="shared" si="25"/>
        <v>0</v>
      </c>
      <c r="H238" s="303">
        <f>IF(R238="",0,COUNTIF($R$7:R238,R238))</f>
        <v>4</v>
      </c>
      <c r="I238" s="303" t="str">
        <f t="shared" si="28"/>
        <v>4Proyek APU 1223</v>
      </c>
      <c r="J238" s="306">
        <f t="shared" si="29"/>
        <v>44209</v>
      </c>
      <c r="K238" s="303" t="str">
        <f t="shared" si="30"/>
        <v>KK 078</v>
      </c>
      <c r="L238" s="61"/>
      <c r="M238" s="271">
        <v>44209</v>
      </c>
      <c r="N238" s="6" t="s">
        <v>508</v>
      </c>
      <c r="O238" s="10" t="s">
        <v>509</v>
      </c>
      <c r="P238" s="6">
        <v>130</v>
      </c>
      <c r="Q238" s="77" t="str">
        <f t="shared" si="24"/>
        <v>Barang masih dalam konstruksi</v>
      </c>
      <c r="R238" s="333" t="s">
        <v>387</v>
      </c>
      <c r="S238" s="23"/>
      <c r="T238" s="271"/>
      <c r="U238" s="5">
        <v>2000000</v>
      </c>
      <c r="V238" s="5"/>
      <c r="W238" s="61"/>
      <c r="X238" s="61"/>
    </row>
    <row r="239" spans="1:24" ht="18.75" customHeight="1" x14ac:dyDescent="0.25">
      <c r="A239" s="61"/>
      <c r="B239" s="303">
        <f>IF(P239="",0,COUNTIF($P$7:P239,P239))</f>
        <v>4</v>
      </c>
      <c r="C239" s="303" t="str">
        <f t="shared" si="26"/>
        <v>4113</v>
      </c>
      <c r="D239" s="303">
        <f>IF(S239="",0,COUNTIF($S$7:S239,S239))</f>
        <v>0</v>
      </c>
      <c r="E239" s="303" t="str">
        <f t="shared" si="27"/>
        <v>0</v>
      </c>
      <c r="F239" s="303">
        <f>IF(T239="",0,COUNTIF($T$7:T239,T239))</f>
        <v>0</v>
      </c>
      <c r="G239" s="303" t="str">
        <f t="shared" si="25"/>
        <v>0</v>
      </c>
      <c r="H239" s="303">
        <f>IF(R239="",0,COUNTIF($R$7:R239,R239))</f>
        <v>0</v>
      </c>
      <c r="I239" s="303" t="str">
        <f t="shared" si="28"/>
        <v>0</v>
      </c>
      <c r="J239" s="306">
        <f t="shared" si="29"/>
        <v>44209</v>
      </c>
      <c r="K239" s="303" t="str">
        <f t="shared" si="30"/>
        <v>KK 078</v>
      </c>
      <c r="L239" s="61"/>
      <c r="M239" s="271" t="s">
        <v>399</v>
      </c>
      <c r="N239" s="6"/>
      <c r="O239" s="10" t="s">
        <v>509</v>
      </c>
      <c r="P239" s="6">
        <v>113</v>
      </c>
      <c r="Q239" s="77" t="str">
        <f t="shared" si="24"/>
        <v>Bank BRI (Kas Belanja)</v>
      </c>
      <c r="R239" s="333"/>
      <c r="S239" s="23"/>
      <c r="T239" s="271"/>
      <c r="U239" s="5"/>
      <c r="V239" s="5">
        <v>2000000</v>
      </c>
      <c r="W239" s="61"/>
      <c r="X239" s="61"/>
    </row>
    <row r="240" spans="1:24" ht="18.75" customHeight="1" x14ac:dyDescent="0.25">
      <c r="A240" s="61"/>
      <c r="B240" s="303">
        <f>IF(P240="",0,COUNTIF($P$7:P240,P240))</f>
        <v>0</v>
      </c>
      <c r="C240" s="303" t="str">
        <f t="shared" si="26"/>
        <v>0</v>
      </c>
      <c r="D240" s="303">
        <f>IF(S240="",0,COUNTIF($S$7:S240,S240))</f>
        <v>0</v>
      </c>
      <c r="E240" s="303" t="str">
        <f t="shared" si="27"/>
        <v>0</v>
      </c>
      <c r="F240" s="303">
        <f>IF(T240="",0,COUNTIF($T$7:T240,T240))</f>
        <v>0</v>
      </c>
      <c r="G240" s="303" t="str">
        <f t="shared" si="25"/>
        <v>0</v>
      </c>
      <c r="H240" s="303">
        <f>IF(R240="",0,COUNTIF($R$7:R240,R240))</f>
        <v>0</v>
      </c>
      <c r="I240" s="303" t="str">
        <f t="shared" si="28"/>
        <v>0</v>
      </c>
      <c r="J240" s="306">
        <f t="shared" si="29"/>
        <v>44209</v>
      </c>
      <c r="K240" s="303" t="str">
        <f t="shared" si="30"/>
        <v>KK 078</v>
      </c>
      <c r="L240" s="61"/>
      <c r="M240" s="271" t="s">
        <v>399</v>
      </c>
      <c r="N240" s="6"/>
      <c r="O240" s="10"/>
      <c r="P240" s="6" t="s">
        <v>399</v>
      </c>
      <c r="Q240" s="77" t="str">
        <f t="shared" si="24"/>
        <v/>
      </c>
      <c r="R240" s="333"/>
      <c r="S240" s="23"/>
      <c r="T240" s="271"/>
      <c r="U240" s="5"/>
      <c r="V240" s="5"/>
      <c r="W240" s="61"/>
      <c r="X240" s="61"/>
    </row>
    <row r="241" spans="1:24" ht="18.75" customHeight="1" x14ac:dyDescent="0.25">
      <c r="A241" s="61"/>
      <c r="B241" s="303">
        <f>IF(P241="",0,COUNTIF($P$7:P241,P241))</f>
        <v>67</v>
      </c>
      <c r="C241" s="303" t="str">
        <f t="shared" si="26"/>
        <v>67130</v>
      </c>
      <c r="D241" s="303">
        <f>IF(S241="",0,COUNTIF($S$7:S241,S241))</f>
        <v>0</v>
      </c>
      <c r="E241" s="303" t="str">
        <f t="shared" si="27"/>
        <v>0</v>
      </c>
      <c r="F241" s="303">
        <f>IF(T241="",0,COUNTIF($T$7:T241,T241))</f>
        <v>0</v>
      </c>
      <c r="G241" s="303" t="str">
        <f t="shared" si="25"/>
        <v>0</v>
      </c>
      <c r="H241" s="303">
        <f>IF(R241="",0,COUNTIF($R$7:R241,R241))</f>
        <v>10</v>
      </c>
      <c r="I241" s="303" t="str">
        <f t="shared" si="28"/>
        <v>10Proyek ZQA 7746</v>
      </c>
      <c r="J241" s="306">
        <f t="shared" si="29"/>
        <v>44209</v>
      </c>
      <c r="K241" s="303" t="str">
        <f t="shared" si="30"/>
        <v>KK 079</v>
      </c>
      <c r="L241" s="61"/>
      <c r="M241" s="271">
        <v>44209</v>
      </c>
      <c r="N241" s="6" t="s">
        <v>510</v>
      </c>
      <c r="O241" s="10" t="s">
        <v>511</v>
      </c>
      <c r="P241" s="6">
        <v>130</v>
      </c>
      <c r="Q241" s="77" t="str">
        <f t="shared" si="24"/>
        <v>Barang masih dalam konstruksi</v>
      </c>
      <c r="R241" s="333" t="s">
        <v>389</v>
      </c>
      <c r="S241" s="23"/>
      <c r="T241" s="271"/>
      <c r="U241" s="5">
        <v>1000000</v>
      </c>
      <c r="V241" s="5"/>
      <c r="W241" s="61"/>
      <c r="X241" s="61"/>
    </row>
    <row r="242" spans="1:24" ht="18.75" customHeight="1" x14ac:dyDescent="0.25">
      <c r="A242" s="61"/>
      <c r="B242" s="303">
        <f>IF(P242="",0,COUNTIF($P$7:P242,P242))</f>
        <v>5</v>
      </c>
      <c r="C242" s="303" t="str">
        <f t="shared" si="26"/>
        <v>5113</v>
      </c>
      <c r="D242" s="303">
        <f>IF(S242="",0,COUNTIF($S$7:S242,S242))</f>
        <v>0</v>
      </c>
      <c r="E242" s="303" t="str">
        <f t="shared" si="27"/>
        <v>0</v>
      </c>
      <c r="F242" s="303">
        <f>IF(T242="",0,COUNTIF($T$7:T242,T242))</f>
        <v>0</v>
      </c>
      <c r="G242" s="303" t="str">
        <f t="shared" si="25"/>
        <v>0</v>
      </c>
      <c r="H242" s="303">
        <f>IF(R242="",0,COUNTIF($R$7:R242,R242))</f>
        <v>0</v>
      </c>
      <c r="I242" s="303" t="str">
        <f t="shared" si="28"/>
        <v>0</v>
      </c>
      <c r="J242" s="306">
        <f t="shared" si="29"/>
        <v>44209</v>
      </c>
      <c r="K242" s="303" t="str">
        <f t="shared" si="30"/>
        <v>KK 079</v>
      </c>
      <c r="L242" s="61"/>
      <c r="M242" s="271" t="s">
        <v>399</v>
      </c>
      <c r="N242" s="6"/>
      <c r="O242" s="10" t="s">
        <v>511</v>
      </c>
      <c r="P242" s="6">
        <v>113</v>
      </c>
      <c r="Q242" s="77" t="str">
        <f t="shared" si="24"/>
        <v>Bank BRI (Kas Belanja)</v>
      </c>
      <c r="R242" s="333"/>
      <c r="S242" s="23"/>
      <c r="T242" s="271"/>
      <c r="U242" s="5"/>
      <c r="V242" s="5">
        <v>1000000</v>
      </c>
      <c r="W242" s="61"/>
      <c r="X242" s="61"/>
    </row>
    <row r="243" spans="1:24" ht="18.75" customHeight="1" x14ac:dyDescent="0.25">
      <c r="A243" s="61"/>
      <c r="B243" s="303">
        <f>IF(P243="",0,COUNTIF($P$7:P243,P243))</f>
        <v>0</v>
      </c>
      <c r="C243" s="303" t="str">
        <f t="shared" si="26"/>
        <v>0</v>
      </c>
      <c r="D243" s="303">
        <f>IF(S243="",0,COUNTIF($S$7:S243,S243))</f>
        <v>0</v>
      </c>
      <c r="E243" s="303" t="str">
        <f t="shared" si="27"/>
        <v>0</v>
      </c>
      <c r="F243" s="303">
        <f>IF(T243="",0,COUNTIF($T$7:T243,T243))</f>
        <v>0</v>
      </c>
      <c r="G243" s="303" t="str">
        <f t="shared" si="25"/>
        <v>0</v>
      </c>
      <c r="H243" s="303">
        <f>IF(R243="",0,COUNTIF($R$7:R243,R243))</f>
        <v>0</v>
      </c>
      <c r="I243" s="303" t="str">
        <f t="shared" si="28"/>
        <v>0</v>
      </c>
      <c r="J243" s="306">
        <f t="shared" si="29"/>
        <v>44209</v>
      </c>
      <c r="K243" s="303" t="str">
        <f t="shared" si="30"/>
        <v>KK 079</v>
      </c>
      <c r="L243" s="61"/>
      <c r="M243" s="271" t="s">
        <v>399</v>
      </c>
      <c r="N243" s="6"/>
      <c r="O243" s="10"/>
      <c r="P243" s="6" t="s">
        <v>399</v>
      </c>
      <c r="Q243" s="77" t="str">
        <f t="shared" si="24"/>
        <v/>
      </c>
      <c r="R243" s="333"/>
      <c r="S243" s="23"/>
      <c r="T243" s="271"/>
      <c r="U243" s="5"/>
      <c r="V243" s="5"/>
      <c r="W243" s="61"/>
      <c r="X243" s="61"/>
    </row>
    <row r="244" spans="1:24" ht="18.75" customHeight="1" x14ac:dyDescent="0.25">
      <c r="A244" s="61"/>
      <c r="B244" s="303">
        <f>IF(P244="",0,COUNTIF($P$7:P244,P244))</f>
        <v>68</v>
      </c>
      <c r="C244" s="303" t="str">
        <f t="shared" si="26"/>
        <v>68130</v>
      </c>
      <c r="D244" s="303">
        <f>IF(S244="",0,COUNTIF($S$7:S244,S244))</f>
        <v>0</v>
      </c>
      <c r="E244" s="303" t="str">
        <f t="shared" si="27"/>
        <v>0</v>
      </c>
      <c r="F244" s="303">
        <f>IF(T244="",0,COUNTIF($T$7:T244,T244))</f>
        <v>0</v>
      </c>
      <c r="G244" s="303" t="str">
        <f t="shared" si="25"/>
        <v>0</v>
      </c>
      <c r="H244" s="303">
        <f>IF(R244="",0,COUNTIF($R$7:R244,R244))</f>
        <v>11</v>
      </c>
      <c r="I244" s="303" t="str">
        <f t="shared" si="28"/>
        <v>11Proyek RCT 8321</v>
      </c>
      <c r="J244" s="306">
        <f t="shared" si="29"/>
        <v>44209</v>
      </c>
      <c r="K244" s="303" t="str">
        <f t="shared" si="30"/>
        <v>KK 080</v>
      </c>
      <c r="L244" s="61"/>
      <c r="M244" s="271">
        <v>44209</v>
      </c>
      <c r="N244" s="6" t="s">
        <v>512</v>
      </c>
      <c r="O244" s="10" t="s">
        <v>513</v>
      </c>
      <c r="P244" s="6">
        <v>130</v>
      </c>
      <c r="Q244" s="77" t="str">
        <f t="shared" si="24"/>
        <v>Barang masih dalam konstruksi</v>
      </c>
      <c r="R244" s="333" t="s">
        <v>391</v>
      </c>
      <c r="S244" s="23"/>
      <c r="T244" s="271"/>
      <c r="U244" s="5">
        <v>1000000</v>
      </c>
      <c r="V244" s="5"/>
      <c r="W244" s="61"/>
      <c r="X244" s="61"/>
    </row>
    <row r="245" spans="1:24" ht="18.75" customHeight="1" x14ac:dyDescent="0.25">
      <c r="A245" s="61"/>
      <c r="B245" s="303">
        <f>IF(P245="",0,COUNTIF($P$7:P245,P245))</f>
        <v>6</v>
      </c>
      <c r="C245" s="303" t="str">
        <f t="shared" si="26"/>
        <v>6113</v>
      </c>
      <c r="D245" s="303">
        <f>IF(S245="",0,COUNTIF($S$7:S245,S245))</f>
        <v>0</v>
      </c>
      <c r="E245" s="303" t="str">
        <f t="shared" si="27"/>
        <v>0</v>
      </c>
      <c r="F245" s="303">
        <f>IF(T245="",0,COUNTIF($T$7:T245,T245))</f>
        <v>0</v>
      </c>
      <c r="G245" s="303" t="str">
        <f t="shared" si="25"/>
        <v>0</v>
      </c>
      <c r="H245" s="303">
        <f>IF(R245="",0,COUNTIF($R$7:R245,R245))</f>
        <v>0</v>
      </c>
      <c r="I245" s="303" t="str">
        <f t="shared" si="28"/>
        <v>0</v>
      </c>
      <c r="J245" s="306">
        <f t="shared" si="29"/>
        <v>44209</v>
      </c>
      <c r="K245" s="303" t="str">
        <f t="shared" si="30"/>
        <v>KK 080</v>
      </c>
      <c r="L245" s="61"/>
      <c r="M245" s="271" t="s">
        <v>399</v>
      </c>
      <c r="N245" s="6"/>
      <c r="O245" s="10" t="s">
        <v>513</v>
      </c>
      <c r="P245" s="6">
        <v>113</v>
      </c>
      <c r="Q245" s="77" t="str">
        <f t="shared" si="24"/>
        <v>Bank BRI (Kas Belanja)</v>
      </c>
      <c r="R245" s="333"/>
      <c r="S245" s="23"/>
      <c r="T245" s="271"/>
      <c r="U245" s="5"/>
      <c r="V245" s="5">
        <v>1000000</v>
      </c>
      <c r="W245" s="61"/>
      <c r="X245" s="61"/>
    </row>
    <row r="246" spans="1:24" ht="18.75" customHeight="1" x14ac:dyDescent="0.25">
      <c r="A246" s="61"/>
      <c r="B246" s="303">
        <f>IF(P246="",0,COUNTIF($P$7:P246,P246))</f>
        <v>0</v>
      </c>
      <c r="C246" s="303" t="str">
        <f t="shared" si="26"/>
        <v>0</v>
      </c>
      <c r="D246" s="303">
        <f>IF(S246="",0,COUNTIF($S$7:S246,S246))</f>
        <v>0</v>
      </c>
      <c r="E246" s="303" t="str">
        <f t="shared" si="27"/>
        <v>0</v>
      </c>
      <c r="F246" s="303">
        <f>IF(T246="",0,COUNTIF($T$7:T246,T246))</f>
        <v>0</v>
      </c>
      <c r="G246" s="303" t="str">
        <f t="shared" si="25"/>
        <v>0</v>
      </c>
      <c r="H246" s="303">
        <f>IF(R246="",0,COUNTIF($R$7:R246,R246))</f>
        <v>0</v>
      </c>
      <c r="I246" s="303" t="str">
        <f t="shared" si="28"/>
        <v>0</v>
      </c>
      <c r="J246" s="306">
        <f t="shared" si="29"/>
        <v>44209</v>
      </c>
      <c r="K246" s="303" t="str">
        <f t="shared" si="30"/>
        <v>KK 080</v>
      </c>
      <c r="L246" s="61"/>
      <c r="M246" s="271" t="s">
        <v>399</v>
      </c>
      <c r="N246" s="6"/>
      <c r="O246" s="10"/>
      <c r="P246" s="6" t="s">
        <v>399</v>
      </c>
      <c r="Q246" s="77" t="str">
        <f t="shared" si="24"/>
        <v/>
      </c>
      <c r="R246" s="333"/>
      <c r="S246" s="23"/>
      <c r="T246" s="271"/>
      <c r="U246" s="5"/>
      <c r="V246" s="5"/>
      <c r="W246" s="61"/>
      <c r="X246" s="61"/>
    </row>
    <row r="247" spans="1:24" ht="18.75" customHeight="1" x14ac:dyDescent="0.25">
      <c r="A247" s="61"/>
      <c r="B247" s="303">
        <f>IF(P247="",0,COUNTIF($P$7:P247,P247))</f>
        <v>69</v>
      </c>
      <c r="C247" s="303" t="str">
        <f t="shared" si="26"/>
        <v>69130</v>
      </c>
      <c r="D247" s="303">
        <f>IF(S247="",0,COUNTIF($S$7:S247,S247))</f>
        <v>0</v>
      </c>
      <c r="E247" s="303" t="str">
        <f t="shared" si="27"/>
        <v>0</v>
      </c>
      <c r="F247" s="303">
        <f>IF(T247="",0,COUNTIF($T$7:T247,T247))</f>
        <v>0</v>
      </c>
      <c r="G247" s="303" t="str">
        <f t="shared" si="25"/>
        <v>0</v>
      </c>
      <c r="H247" s="303">
        <f>IF(R247="",0,COUNTIF($R$7:R247,R247))</f>
        <v>6</v>
      </c>
      <c r="I247" s="303" t="str">
        <f t="shared" si="28"/>
        <v>6Proyek CKD 7947</v>
      </c>
      <c r="J247" s="306">
        <f t="shared" si="29"/>
        <v>44209</v>
      </c>
      <c r="K247" s="303" t="str">
        <f t="shared" si="30"/>
        <v>KK 081</v>
      </c>
      <c r="L247" s="61"/>
      <c r="M247" s="271">
        <v>44209</v>
      </c>
      <c r="N247" s="6" t="s">
        <v>514</v>
      </c>
      <c r="O247" s="10" t="s">
        <v>515</v>
      </c>
      <c r="P247" s="6">
        <v>130</v>
      </c>
      <c r="Q247" s="77" t="str">
        <f t="shared" si="24"/>
        <v>Barang masih dalam konstruksi</v>
      </c>
      <c r="R247" s="333" t="s">
        <v>392</v>
      </c>
      <c r="S247" s="23"/>
      <c r="T247" s="271"/>
      <c r="U247" s="5">
        <v>1000000</v>
      </c>
      <c r="V247" s="5"/>
      <c r="W247" s="61"/>
      <c r="X247" s="61"/>
    </row>
    <row r="248" spans="1:24" ht="18.75" customHeight="1" x14ac:dyDescent="0.25">
      <c r="A248" s="61"/>
      <c r="B248" s="303">
        <f>IF(P248="",0,COUNTIF($P$7:P248,P248))</f>
        <v>7</v>
      </c>
      <c r="C248" s="303" t="str">
        <f t="shared" si="26"/>
        <v>7113</v>
      </c>
      <c r="D248" s="303">
        <f>IF(S248="",0,COUNTIF($S$7:S248,S248))</f>
        <v>0</v>
      </c>
      <c r="E248" s="303" t="str">
        <f t="shared" si="27"/>
        <v>0</v>
      </c>
      <c r="F248" s="303">
        <f>IF(T248="",0,COUNTIF($T$7:T248,T248))</f>
        <v>0</v>
      </c>
      <c r="G248" s="303" t="str">
        <f t="shared" si="25"/>
        <v>0</v>
      </c>
      <c r="H248" s="303">
        <f>IF(R248="",0,COUNTIF($R$7:R248,R248))</f>
        <v>0</v>
      </c>
      <c r="I248" s="303" t="str">
        <f t="shared" si="28"/>
        <v>0</v>
      </c>
      <c r="J248" s="306">
        <f t="shared" si="29"/>
        <v>44209</v>
      </c>
      <c r="K248" s="303" t="str">
        <f t="shared" si="30"/>
        <v>KK 081</v>
      </c>
      <c r="L248" s="61"/>
      <c r="M248" s="271" t="s">
        <v>399</v>
      </c>
      <c r="N248" s="6"/>
      <c r="O248" s="10" t="s">
        <v>515</v>
      </c>
      <c r="P248" s="6">
        <v>113</v>
      </c>
      <c r="Q248" s="77" t="str">
        <f t="shared" si="24"/>
        <v>Bank BRI (Kas Belanja)</v>
      </c>
      <c r="R248" s="333"/>
      <c r="S248" s="23"/>
      <c r="T248" s="271"/>
      <c r="U248" s="5"/>
      <c r="V248" s="5">
        <v>1000000</v>
      </c>
      <c r="W248" s="61"/>
      <c r="X248" s="61"/>
    </row>
    <row r="249" spans="1:24" ht="18.75" customHeight="1" x14ac:dyDescent="0.25">
      <c r="A249" s="61"/>
      <c r="B249" s="303">
        <f>IF(P249="",0,COUNTIF($P$7:P249,P249))</f>
        <v>0</v>
      </c>
      <c r="C249" s="303" t="str">
        <f t="shared" si="26"/>
        <v>0</v>
      </c>
      <c r="D249" s="303">
        <f>IF(S249="",0,COUNTIF($S$7:S249,S249))</f>
        <v>0</v>
      </c>
      <c r="E249" s="303" t="str">
        <f t="shared" si="27"/>
        <v>0</v>
      </c>
      <c r="F249" s="303">
        <f>IF(T249="",0,COUNTIF($T$7:T249,T249))</f>
        <v>0</v>
      </c>
      <c r="G249" s="303" t="str">
        <f t="shared" si="25"/>
        <v>0</v>
      </c>
      <c r="H249" s="303">
        <f>IF(R249="",0,COUNTIF($R$7:R249,R249))</f>
        <v>0</v>
      </c>
      <c r="I249" s="303" t="str">
        <f t="shared" si="28"/>
        <v>0</v>
      </c>
      <c r="J249" s="306">
        <f t="shared" si="29"/>
        <v>44209</v>
      </c>
      <c r="K249" s="303" t="str">
        <f t="shared" si="30"/>
        <v>KK 081</v>
      </c>
      <c r="L249" s="61"/>
      <c r="M249" s="271" t="s">
        <v>399</v>
      </c>
      <c r="N249" s="6"/>
      <c r="O249" s="10"/>
      <c r="P249" s="6" t="s">
        <v>399</v>
      </c>
      <c r="Q249" s="77" t="str">
        <f t="shared" si="24"/>
        <v/>
      </c>
      <c r="R249" s="333"/>
      <c r="S249" s="23"/>
      <c r="T249" s="271"/>
      <c r="U249" s="5"/>
      <c r="V249" s="5"/>
      <c r="W249" s="61"/>
      <c r="X249" s="61"/>
    </row>
    <row r="250" spans="1:24" ht="18.75" customHeight="1" x14ac:dyDescent="0.25">
      <c r="A250" s="61"/>
      <c r="B250" s="303">
        <f>IF(P250="",0,COUNTIF($P$7:P250,P250))</f>
        <v>70</v>
      </c>
      <c r="C250" s="303" t="str">
        <f t="shared" si="26"/>
        <v>70130</v>
      </c>
      <c r="D250" s="303">
        <f>IF(S250="",0,COUNTIF($S$7:S250,S250))</f>
        <v>0</v>
      </c>
      <c r="E250" s="303" t="str">
        <f t="shared" si="27"/>
        <v>0</v>
      </c>
      <c r="F250" s="303">
        <f>IF(T250="",0,COUNTIF($T$7:T250,T250))</f>
        <v>0</v>
      </c>
      <c r="G250" s="303" t="str">
        <f t="shared" si="25"/>
        <v>0</v>
      </c>
      <c r="H250" s="303">
        <f>IF(R250="",0,COUNTIF($R$7:R250,R250))</f>
        <v>5</v>
      </c>
      <c r="I250" s="303" t="str">
        <f t="shared" si="28"/>
        <v>5Proyek SKM 1742</v>
      </c>
      <c r="J250" s="306">
        <f t="shared" si="29"/>
        <v>44209</v>
      </c>
      <c r="K250" s="303" t="str">
        <f t="shared" si="30"/>
        <v>KK 082</v>
      </c>
      <c r="L250" s="61"/>
      <c r="M250" s="271">
        <v>44209</v>
      </c>
      <c r="N250" s="6" t="s">
        <v>516</v>
      </c>
      <c r="O250" s="10" t="s">
        <v>517</v>
      </c>
      <c r="P250" s="6">
        <v>130</v>
      </c>
      <c r="Q250" s="77" t="str">
        <f t="shared" si="24"/>
        <v>Barang masih dalam konstruksi</v>
      </c>
      <c r="R250" s="333" t="s">
        <v>393</v>
      </c>
      <c r="S250" s="23"/>
      <c r="T250" s="271"/>
      <c r="U250" s="5">
        <v>1000000</v>
      </c>
      <c r="V250" s="5"/>
      <c r="W250" s="61"/>
      <c r="X250" s="61"/>
    </row>
    <row r="251" spans="1:24" ht="18.75" customHeight="1" x14ac:dyDescent="0.25">
      <c r="A251" s="61"/>
      <c r="B251" s="303">
        <f>IF(P251="",0,COUNTIF($P$7:P251,P251))</f>
        <v>8</v>
      </c>
      <c r="C251" s="303" t="str">
        <f t="shared" si="26"/>
        <v>8113</v>
      </c>
      <c r="D251" s="303">
        <f>IF(S251="",0,COUNTIF($S$7:S251,S251))</f>
        <v>0</v>
      </c>
      <c r="E251" s="303" t="str">
        <f t="shared" si="27"/>
        <v>0</v>
      </c>
      <c r="F251" s="303">
        <f>IF(T251="",0,COUNTIF($T$7:T251,T251))</f>
        <v>0</v>
      </c>
      <c r="G251" s="303" t="str">
        <f t="shared" si="25"/>
        <v>0</v>
      </c>
      <c r="H251" s="303">
        <f>IF(R251="",0,COUNTIF($R$7:R251,R251))</f>
        <v>0</v>
      </c>
      <c r="I251" s="303" t="str">
        <f t="shared" si="28"/>
        <v>0</v>
      </c>
      <c r="J251" s="306">
        <f t="shared" si="29"/>
        <v>44209</v>
      </c>
      <c r="K251" s="303" t="str">
        <f t="shared" si="30"/>
        <v>KK 082</v>
      </c>
      <c r="L251" s="61"/>
      <c r="M251" s="271" t="s">
        <v>399</v>
      </c>
      <c r="N251" s="6"/>
      <c r="O251" s="10" t="s">
        <v>517</v>
      </c>
      <c r="P251" s="6">
        <v>113</v>
      </c>
      <c r="Q251" s="77" t="str">
        <f t="shared" si="24"/>
        <v>Bank BRI (Kas Belanja)</v>
      </c>
      <c r="R251" s="333"/>
      <c r="S251" s="23"/>
      <c r="T251" s="271"/>
      <c r="U251" s="5"/>
      <c r="V251" s="5">
        <v>1000000</v>
      </c>
      <c r="W251" s="61"/>
      <c r="X251" s="61"/>
    </row>
    <row r="252" spans="1:24" ht="18.75" customHeight="1" x14ac:dyDescent="0.25">
      <c r="A252" s="61"/>
      <c r="B252" s="303">
        <f>IF(P252="",0,COUNTIF($P$7:P252,P252))</f>
        <v>0</v>
      </c>
      <c r="C252" s="303" t="str">
        <f t="shared" si="26"/>
        <v>0</v>
      </c>
      <c r="D252" s="303">
        <f>IF(S252="",0,COUNTIF($S$7:S252,S252))</f>
        <v>0</v>
      </c>
      <c r="E252" s="303" t="str">
        <f t="shared" si="27"/>
        <v>0</v>
      </c>
      <c r="F252" s="303">
        <f>IF(T252="",0,COUNTIF($T$7:T252,T252))</f>
        <v>0</v>
      </c>
      <c r="G252" s="303" t="str">
        <f t="shared" si="25"/>
        <v>0</v>
      </c>
      <c r="H252" s="303">
        <f>IF(R252="",0,COUNTIF($R$7:R252,R252))</f>
        <v>0</v>
      </c>
      <c r="I252" s="303" t="str">
        <f t="shared" si="28"/>
        <v>0</v>
      </c>
      <c r="J252" s="306">
        <f t="shared" si="29"/>
        <v>44209</v>
      </c>
      <c r="K252" s="303" t="str">
        <f t="shared" si="30"/>
        <v>KK 082</v>
      </c>
      <c r="L252" s="61"/>
      <c r="M252" s="271" t="s">
        <v>399</v>
      </c>
      <c r="N252" s="6"/>
      <c r="O252" s="10"/>
      <c r="P252" s="6" t="s">
        <v>399</v>
      </c>
      <c r="Q252" s="77" t="str">
        <f t="shared" si="24"/>
        <v/>
      </c>
      <c r="R252" s="333"/>
      <c r="S252" s="23"/>
      <c r="T252" s="271"/>
      <c r="U252" s="5"/>
      <c r="V252" s="5"/>
      <c r="W252" s="61"/>
      <c r="X252" s="61"/>
    </row>
    <row r="253" spans="1:24" ht="18.75" customHeight="1" x14ac:dyDescent="0.25">
      <c r="A253" s="61"/>
      <c r="B253" s="303">
        <f>IF(P253="",0,COUNTIF($P$7:P253,P253))</f>
        <v>71</v>
      </c>
      <c r="C253" s="303" t="str">
        <f t="shared" si="26"/>
        <v>71130</v>
      </c>
      <c r="D253" s="303">
        <f>IF(S253="",0,COUNTIF($S$7:S253,S253))</f>
        <v>0</v>
      </c>
      <c r="E253" s="303" t="str">
        <f t="shared" si="27"/>
        <v>0</v>
      </c>
      <c r="F253" s="303">
        <f>IF(T253="",0,COUNTIF($T$7:T253,T253))</f>
        <v>0</v>
      </c>
      <c r="G253" s="303" t="str">
        <f t="shared" si="25"/>
        <v>0</v>
      </c>
      <c r="H253" s="303">
        <f>IF(R253="",0,COUNTIF($R$7:R253,R253))</f>
        <v>5</v>
      </c>
      <c r="I253" s="303" t="str">
        <f t="shared" si="28"/>
        <v>5Proyek APU 1223</v>
      </c>
      <c r="J253" s="306">
        <f t="shared" si="29"/>
        <v>44209</v>
      </c>
      <c r="K253" s="303" t="str">
        <f t="shared" si="30"/>
        <v>KK 083</v>
      </c>
      <c r="L253" s="61"/>
      <c r="M253" s="271">
        <v>44209</v>
      </c>
      <c r="N253" s="6" t="s">
        <v>518</v>
      </c>
      <c r="O253" s="10" t="s">
        <v>519</v>
      </c>
      <c r="P253" s="6">
        <v>130</v>
      </c>
      <c r="Q253" s="77" t="str">
        <f t="shared" si="24"/>
        <v>Barang masih dalam konstruksi</v>
      </c>
      <c r="R253" s="333" t="s">
        <v>387</v>
      </c>
      <c r="S253" s="23"/>
      <c r="T253" s="271"/>
      <c r="U253" s="5">
        <v>4000000</v>
      </c>
      <c r="V253" s="5"/>
      <c r="W253" s="61"/>
      <c r="X253" s="61"/>
    </row>
    <row r="254" spans="1:24" ht="18.75" customHeight="1" x14ac:dyDescent="0.25">
      <c r="A254" s="61"/>
      <c r="B254" s="303">
        <f>IF(P254="",0,COUNTIF($P$7:P254,P254))</f>
        <v>9</v>
      </c>
      <c r="C254" s="303" t="str">
        <f t="shared" si="26"/>
        <v>9113</v>
      </c>
      <c r="D254" s="303">
        <f>IF(S254="",0,COUNTIF($S$7:S254,S254))</f>
        <v>0</v>
      </c>
      <c r="E254" s="303" t="str">
        <f t="shared" si="27"/>
        <v>0</v>
      </c>
      <c r="F254" s="303">
        <f>IF(T254="",0,COUNTIF($T$7:T254,T254))</f>
        <v>0</v>
      </c>
      <c r="G254" s="303" t="str">
        <f t="shared" si="25"/>
        <v>0</v>
      </c>
      <c r="H254" s="303">
        <f>IF(R254="",0,COUNTIF($R$7:R254,R254))</f>
        <v>0</v>
      </c>
      <c r="I254" s="303" t="str">
        <f t="shared" si="28"/>
        <v>0</v>
      </c>
      <c r="J254" s="306">
        <f t="shared" si="29"/>
        <v>44209</v>
      </c>
      <c r="K254" s="303" t="str">
        <f t="shared" si="30"/>
        <v>KK 083</v>
      </c>
      <c r="L254" s="61"/>
      <c r="M254" s="271" t="s">
        <v>399</v>
      </c>
      <c r="N254" s="6"/>
      <c r="O254" s="10" t="s">
        <v>519</v>
      </c>
      <c r="P254" s="6">
        <v>113</v>
      </c>
      <c r="Q254" s="77" t="str">
        <f t="shared" si="24"/>
        <v>Bank BRI (Kas Belanja)</v>
      </c>
      <c r="R254" s="333"/>
      <c r="S254" s="23"/>
      <c r="T254" s="271"/>
      <c r="U254" s="5"/>
      <c r="V254" s="5">
        <v>4000000</v>
      </c>
      <c r="W254" s="61"/>
      <c r="X254" s="61"/>
    </row>
    <row r="255" spans="1:24" ht="18.75" customHeight="1" x14ac:dyDescent="0.25">
      <c r="A255" s="61"/>
      <c r="B255" s="303">
        <f>IF(P255="",0,COUNTIF($P$7:P255,P255))</f>
        <v>0</v>
      </c>
      <c r="C255" s="303" t="str">
        <f t="shared" si="26"/>
        <v>0</v>
      </c>
      <c r="D255" s="303">
        <f>IF(S255="",0,COUNTIF($S$7:S255,S255))</f>
        <v>0</v>
      </c>
      <c r="E255" s="303" t="str">
        <f t="shared" si="27"/>
        <v>0</v>
      </c>
      <c r="F255" s="303">
        <f>IF(T255="",0,COUNTIF($T$7:T255,T255))</f>
        <v>0</v>
      </c>
      <c r="G255" s="303" t="str">
        <f t="shared" si="25"/>
        <v>0</v>
      </c>
      <c r="H255" s="303">
        <f>IF(R255="",0,COUNTIF($R$7:R255,R255))</f>
        <v>0</v>
      </c>
      <c r="I255" s="303" t="str">
        <f t="shared" si="28"/>
        <v>0</v>
      </c>
      <c r="J255" s="306">
        <f t="shared" si="29"/>
        <v>44209</v>
      </c>
      <c r="K255" s="303" t="str">
        <f t="shared" si="30"/>
        <v>KK 083</v>
      </c>
      <c r="L255" s="61"/>
      <c r="M255" s="271" t="s">
        <v>399</v>
      </c>
      <c r="N255" s="6"/>
      <c r="O255" s="10"/>
      <c r="P255" s="6" t="s">
        <v>399</v>
      </c>
      <c r="Q255" s="77" t="str">
        <f t="shared" si="24"/>
        <v/>
      </c>
      <c r="R255" s="333"/>
      <c r="S255" s="23"/>
      <c r="T255" s="271"/>
      <c r="U255" s="5"/>
      <c r="V255" s="5"/>
      <c r="W255" s="61"/>
      <c r="X255" s="61"/>
    </row>
    <row r="256" spans="1:24" ht="18.75" customHeight="1" x14ac:dyDescent="0.25">
      <c r="A256" s="61"/>
      <c r="B256" s="303">
        <f>IF(P256="",0,COUNTIF($P$7:P256,P256))</f>
        <v>72</v>
      </c>
      <c r="C256" s="303" t="str">
        <f t="shared" si="26"/>
        <v>72130</v>
      </c>
      <c r="D256" s="303">
        <f>IF(S256="",0,COUNTIF($S$7:S256,S256))</f>
        <v>0</v>
      </c>
      <c r="E256" s="303" t="str">
        <f t="shared" si="27"/>
        <v>0</v>
      </c>
      <c r="F256" s="303">
        <f>IF(T256="",0,COUNTIF($T$7:T256,T256))</f>
        <v>0</v>
      </c>
      <c r="G256" s="303" t="str">
        <f t="shared" si="25"/>
        <v>0</v>
      </c>
      <c r="H256" s="303">
        <f>IF(R256="",0,COUNTIF($R$7:R256,R256))</f>
        <v>6</v>
      </c>
      <c r="I256" s="303" t="str">
        <f t="shared" si="28"/>
        <v>6Proyek SKM 1742</v>
      </c>
      <c r="J256" s="306">
        <f t="shared" si="29"/>
        <v>44209</v>
      </c>
      <c r="K256" s="303" t="str">
        <f t="shared" si="30"/>
        <v>KK 084</v>
      </c>
      <c r="L256" s="61"/>
      <c r="M256" s="271">
        <v>44209</v>
      </c>
      <c r="N256" s="6" t="s">
        <v>520</v>
      </c>
      <c r="O256" s="10" t="s">
        <v>521</v>
      </c>
      <c r="P256" s="6">
        <v>130</v>
      </c>
      <c r="Q256" s="77" t="str">
        <f t="shared" si="24"/>
        <v>Barang masih dalam konstruksi</v>
      </c>
      <c r="R256" s="333" t="s">
        <v>393</v>
      </c>
      <c r="S256" s="23"/>
      <c r="T256" s="271"/>
      <c r="U256" s="5">
        <v>4000000</v>
      </c>
      <c r="V256" s="5"/>
      <c r="W256" s="61"/>
      <c r="X256" s="61"/>
    </row>
    <row r="257" spans="1:24" ht="18.75" customHeight="1" x14ac:dyDescent="0.25">
      <c r="A257" s="61"/>
      <c r="B257" s="303">
        <f>IF(P257="",0,COUNTIF($P$7:P257,P257))</f>
        <v>10</v>
      </c>
      <c r="C257" s="303" t="str">
        <f t="shared" si="26"/>
        <v>10113</v>
      </c>
      <c r="D257" s="303">
        <f>IF(S257="",0,COUNTIF($S$7:S257,S257))</f>
        <v>0</v>
      </c>
      <c r="E257" s="303" t="str">
        <f t="shared" si="27"/>
        <v>0</v>
      </c>
      <c r="F257" s="303">
        <f>IF(T257="",0,COUNTIF($T$7:T257,T257))</f>
        <v>0</v>
      </c>
      <c r="G257" s="303" t="str">
        <f t="shared" si="25"/>
        <v>0</v>
      </c>
      <c r="H257" s="303">
        <f>IF(R257="",0,COUNTIF($R$7:R257,R257))</f>
        <v>0</v>
      </c>
      <c r="I257" s="303" t="str">
        <f t="shared" si="28"/>
        <v>0</v>
      </c>
      <c r="J257" s="306">
        <f t="shared" si="29"/>
        <v>44209</v>
      </c>
      <c r="K257" s="303" t="str">
        <f t="shared" si="30"/>
        <v>KK 084</v>
      </c>
      <c r="L257" s="61"/>
      <c r="M257" s="271" t="s">
        <v>399</v>
      </c>
      <c r="N257" s="6"/>
      <c r="O257" s="10" t="s">
        <v>521</v>
      </c>
      <c r="P257" s="6">
        <v>113</v>
      </c>
      <c r="Q257" s="77" t="str">
        <f t="shared" si="24"/>
        <v>Bank BRI (Kas Belanja)</v>
      </c>
      <c r="R257" s="333"/>
      <c r="S257" s="23"/>
      <c r="T257" s="271"/>
      <c r="U257" s="5"/>
      <c r="V257" s="5">
        <v>4000000</v>
      </c>
      <c r="W257" s="61"/>
      <c r="X257" s="61"/>
    </row>
    <row r="258" spans="1:24" ht="18.75" customHeight="1" x14ac:dyDescent="0.25">
      <c r="A258" s="61"/>
      <c r="B258" s="303">
        <f>IF(P258="",0,COUNTIF($P$7:P258,P258))</f>
        <v>0</v>
      </c>
      <c r="C258" s="303" t="str">
        <f t="shared" si="26"/>
        <v>0</v>
      </c>
      <c r="D258" s="303">
        <f>IF(S258="",0,COUNTIF($S$7:S258,S258))</f>
        <v>0</v>
      </c>
      <c r="E258" s="303" t="str">
        <f t="shared" si="27"/>
        <v>0</v>
      </c>
      <c r="F258" s="303">
        <f>IF(T258="",0,COUNTIF($T$7:T258,T258))</f>
        <v>0</v>
      </c>
      <c r="G258" s="303" t="str">
        <f t="shared" si="25"/>
        <v>0</v>
      </c>
      <c r="H258" s="303">
        <f>IF(R258="",0,COUNTIF($R$7:R258,R258))</f>
        <v>0</v>
      </c>
      <c r="I258" s="303" t="str">
        <f t="shared" si="28"/>
        <v>0</v>
      </c>
      <c r="J258" s="306">
        <f t="shared" si="29"/>
        <v>44209</v>
      </c>
      <c r="K258" s="303" t="str">
        <f t="shared" si="30"/>
        <v>KK 084</v>
      </c>
      <c r="L258" s="61"/>
      <c r="M258" s="271" t="s">
        <v>399</v>
      </c>
      <c r="N258" s="6"/>
      <c r="O258" s="10"/>
      <c r="P258" s="6" t="s">
        <v>399</v>
      </c>
      <c r="Q258" s="77" t="str">
        <f t="shared" si="24"/>
        <v/>
      </c>
      <c r="R258" s="333"/>
      <c r="S258" s="23"/>
      <c r="T258" s="271"/>
      <c r="U258" s="5"/>
      <c r="V258" s="5"/>
      <c r="W258" s="61"/>
      <c r="X258" s="61"/>
    </row>
    <row r="259" spans="1:24" ht="18.75" customHeight="1" x14ac:dyDescent="0.25">
      <c r="A259" s="61"/>
      <c r="B259" s="303">
        <f>IF(P259="",0,COUNTIF($P$7:P259,P259))</f>
        <v>1</v>
      </c>
      <c r="C259" s="303" t="str">
        <f t="shared" si="26"/>
        <v>1790</v>
      </c>
      <c r="D259" s="303">
        <f>IF(S259="",0,COUNTIF($S$7:S259,S259))</f>
        <v>0</v>
      </c>
      <c r="E259" s="303" t="str">
        <f t="shared" si="27"/>
        <v>0</v>
      </c>
      <c r="F259" s="303">
        <f>IF(T259="",0,COUNTIF($T$7:T259,T259))</f>
        <v>0</v>
      </c>
      <c r="G259" s="303" t="str">
        <f t="shared" si="25"/>
        <v>0</v>
      </c>
      <c r="H259" s="303">
        <f>IF(R259="",0,COUNTIF($R$7:R259,R259))</f>
        <v>0</v>
      </c>
      <c r="I259" s="303" t="str">
        <f t="shared" si="28"/>
        <v>0</v>
      </c>
      <c r="J259" s="306">
        <f t="shared" si="29"/>
        <v>44201</v>
      </c>
      <c r="K259" s="303" t="str">
        <f t="shared" si="30"/>
        <v>KK 085</v>
      </c>
      <c r="L259" s="61"/>
      <c r="M259" s="271">
        <v>44201</v>
      </c>
      <c r="N259" s="6" t="s">
        <v>522</v>
      </c>
      <c r="O259" s="10" t="s">
        <v>523</v>
      </c>
      <c r="P259" s="6">
        <v>790</v>
      </c>
      <c r="Q259" s="77" t="str">
        <f t="shared" si="24"/>
        <v>Biaya Lain-lain</v>
      </c>
      <c r="R259" s="333"/>
      <c r="S259" s="23"/>
      <c r="T259" s="271"/>
      <c r="U259" s="5">
        <v>1681000</v>
      </c>
      <c r="V259" s="5"/>
      <c r="W259" s="61"/>
      <c r="X259" s="61"/>
    </row>
    <row r="260" spans="1:24" ht="18.75" customHeight="1" x14ac:dyDescent="0.25">
      <c r="A260" s="61"/>
      <c r="B260" s="303">
        <f>IF(P260="",0,COUNTIF($P$7:P260,P260))</f>
        <v>2</v>
      </c>
      <c r="C260" s="303" t="str">
        <f t="shared" si="26"/>
        <v>2111</v>
      </c>
      <c r="D260" s="303">
        <f>IF(S260="",0,COUNTIF($S$7:S260,S260))</f>
        <v>0</v>
      </c>
      <c r="E260" s="303" t="str">
        <f t="shared" si="27"/>
        <v>0</v>
      </c>
      <c r="F260" s="303">
        <f>IF(T260="",0,COUNTIF($T$7:T260,T260))</f>
        <v>0</v>
      </c>
      <c r="G260" s="303" t="str">
        <f t="shared" si="25"/>
        <v>0</v>
      </c>
      <c r="H260" s="303">
        <f>IF(R260="",0,COUNTIF($R$7:R260,R260))</f>
        <v>0</v>
      </c>
      <c r="I260" s="303" t="str">
        <f t="shared" si="28"/>
        <v>0</v>
      </c>
      <c r="J260" s="306">
        <f t="shared" si="29"/>
        <v>44201</v>
      </c>
      <c r="K260" s="303" t="str">
        <f t="shared" si="30"/>
        <v>KK 085</v>
      </c>
      <c r="L260" s="61"/>
      <c r="M260" s="271" t="s">
        <v>399</v>
      </c>
      <c r="N260" s="6"/>
      <c r="O260" s="10" t="s">
        <v>523</v>
      </c>
      <c r="P260" s="6">
        <v>111</v>
      </c>
      <c r="Q260" s="77" t="str">
        <f t="shared" si="24"/>
        <v>Kas kecil</v>
      </c>
      <c r="R260" s="333"/>
      <c r="S260" s="23"/>
      <c r="T260" s="271"/>
      <c r="U260" s="5"/>
      <c r="V260" s="5">
        <v>1681000</v>
      </c>
      <c r="W260" s="61"/>
      <c r="X260" s="61"/>
    </row>
    <row r="261" spans="1:24" ht="18.75" customHeight="1" x14ac:dyDescent="0.25">
      <c r="A261" s="61"/>
      <c r="B261" s="303">
        <f>IF(P261="",0,COUNTIF($P$7:P261,P261))</f>
        <v>0</v>
      </c>
      <c r="C261" s="303" t="str">
        <f t="shared" si="26"/>
        <v>0</v>
      </c>
      <c r="D261" s="303">
        <f>IF(S261="",0,COUNTIF($S$7:S261,S261))</f>
        <v>0</v>
      </c>
      <c r="E261" s="303" t="str">
        <f t="shared" si="27"/>
        <v>0</v>
      </c>
      <c r="F261" s="303">
        <f>IF(T261="",0,COUNTIF($T$7:T261,T261))</f>
        <v>0</v>
      </c>
      <c r="G261" s="303" t="str">
        <f t="shared" si="25"/>
        <v>0</v>
      </c>
      <c r="H261" s="303">
        <f>IF(R261="",0,COUNTIF($R$7:R261,R261))</f>
        <v>0</v>
      </c>
      <c r="I261" s="303" t="str">
        <f t="shared" si="28"/>
        <v>0</v>
      </c>
      <c r="J261" s="306">
        <f t="shared" si="29"/>
        <v>44201</v>
      </c>
      <c r="K261" s="303" t="str">
        <f t="shared" si="30"/>
        <v>KK 085</v>
      </c>
      <c r="L261" s="61"/>
      <c r="M261" s="271" t="s">
        <v>399</v>
      </c>
      <c r="N261" s="6"/>
      <c r="O261" s="10"/>
      <c r="P261" s="6" t="s">
        <v>399</v>
      </c>
      <c r="Q261" s="77" t="str">
        <f t="shared" si="24"/>
        <v/>
      </c>
      <c r="R261" s="333"/>
      <c r="S261" s="23"/>
      <c r="T261" s="271"/>
      <c r="U261" s="5"/>
      <c r="V261" s="5"/>
      <c r="W261" s="61"/>
      <c r="X261" s="61"/>
    </row>
    <row r="262" spans="1:24" ht="18.75" customHeight="1" x14ac:dyDescent="0.25">
      <c r="A262" s="61"/>
      <c r="B262" s="303">
        <f>IF(P262="",0,COUNTIF($P$7:P262,P262))</f>
        <v>2</v>
      </c>
      <c r="C262" s="303" t="str">
        <f t="shared" si="26"/>
        <v>2790</v>
      </c>
      <c r="D262" s="303">
        <f>IF(S262="",0,COUNTIF($S$7:S262,S262))</f>
        <v>0</v>
      </c>
      <c r="E262" s="303" t="str">
        <f t="shared" si="27"/>
        <v>0</v>
      </c>
      <c r="F262" s="303">
        <f>IF(T262="",0,COUNTIF($T$7:T262,T262))</f>
        <v>0</v>
      </c>
      <c r="G262" s="303" t="str">
        <f t="shared" si="25"/>
        <v>0</v>
      </c>
      <c r="H262" s="303">
        <f>IF(R262="",0,COUNTIF($R$7:R262,R262))</f>
        <v>0</v>
      </c>
      <c r="I262" s="303" t="str">
        <f t="shared" si="28"/>
        <v>0</v>
      </c>
      <c r="J262" s="306">
        <f t="shared" si="29"/>
        <v>44201</v>
      </c>
      <c r="K262" s="303" t="str">
        <f t="shared" si="30"/>
        <v>KK 086</v>
      </c>
      <c r="L262" s="61"/>
      <c r="M262" s="271">
        <v>44201</v>
      </c>
      <c r="N262" s="6" t="s">
        <v>524</v>
      </c>
      <c r="O262" s="10" t="s">
        <v>525</v>
      </c>
      <c r="P262" s="6">
        <v>790</v>
      </c>
      <c r="Q262" s="77" t="str">
        <f t="shared" si="24"/>
        <v>Biaya Lain-lain</v>
      </c>
      <c r="R262" s="333"/>
      <c r="S262" s="23"/>
      <c r="T262" s="271"/>
      <c r="U262" s="5">
        <v>9429000</v>
      </c>
      <c r="V262" s="5"/>
      <c r="W262" s="61"/>
      <c r="X262" s="61"/>
    </row>
    <row r="263" spans="1:24" ht="18.75" customHeight="1" x14ac:dyDescent="0.25">
      <c r="A263" s="61"/>
      <c r="B263" s="303">
        <f>IF(P263="",0,COUNTIF($P$7:P263,P263))</f>
        <v>3</v>
      </c>
      <c r="C263" s="303" t="str">
        <f t="shared" si="26"/>
        <v>3111</v>
      </c>
      <c r="D263" s="303">
        <f>IF(S263="",0,COUNTIF($S$7:S263,S263))</f>
        <v>0</v>
      </c>
      <c r="E263" s="303" t="str">
        <f t="shared" si="27"/>
        <v>0</v>
      </c>
      <c r="F263" s="303">
        <f>IF(T263="",0,COUNTIF($T$7:T263,T263))</f>
        <v>0</v>
      </c>
      <c r="G263" s="303" t="str">
        <f t="shared" si="25"/>
        <v>0</v>
      </c>
      <c r="H263" s="303">
        <f>IF(R263="",0,COUNTIF($R$7:R263,R263))</f>
        <v>0</v>
      </c>
      <c r="I263" s="303" t="str">
        <f t="shared" si="28"/>
        <v>0</v>
      </c>
      <c r="J263" s="306">
        <f t="shared" si="29"/>
        <v>44201</v>
      </c>
      <c r="K263" s="303" t="str">
        <f t="shared" si="30"/>
        <v>KK 086</v>
      </c>
      <c r="L263" s="61"/>
      <c r="M263" s="271" t="s">
        <v>399</v>
      </c>
      <c r="N263" s="6"/>
      <c r="O263" s="10" t="s">
        <v>525</v>
      </c>
      <c r="P263" s="6">
        <v>111</v>
      </c>
      <c r="Q263" s="77" t="str">
        <f t="shared" ref="Q263:Q326" si="31">IF(P263&lt;&gt;"",VLOOKUP(P263,DA,2,FALSE),"")</f>
        <v>Kas kecil</v>
      </c>
      <c r="R263" s="333"/>
      <c r="S263" s="23"/>
      <c r="T263" s="271"/>
      <c r="U263" s="5"/>
      <c r="V263" s="5">
        <v>9429000</v>
      </c>
      <c r="W263" s="61"/>
      <c r="X263" s="61"/>
    </row>
    <row r="264" spans="1:24" ht="18.75" customHeight="1" x14ac:dyDescent="0.25">
      <c r="A264" s="61"/>
      <c r="B264" s="303">
        <f>IF(P264="",0,COUNTIF($P$7:P264,P264))</f>
        <v>0</v>
      </c>
      <c r="C264" s="303" t="str">
        <f t="shared" si="26"/>
        <v>0</v>
      </c>
      <c r="D264" s="303">
        <f>IF(S264="",0,COUNTIF($S$7:S264,S264))</f>
        <v>0</v>
      </c>
      <c r="E264" s="303" t="str">
        <f t="shared" si="27"/>
        <v>0</v>
      </c>
      <c r="F264" s="303">
        <f>IF(T264="",0,COUNTIF($T$7:T264,T264))</f>
        <v>0</v>
      </c>
      <c r="G264" s="303" t="str">
        <f t="shared" ref="G264:G327" si="32">F264&amp;T264</f>
        <v>0</v>
      </c>
      <c r="H264" s="303">
        <f>IF(R264="",0,COUNTIF($R$7:R264,R264))</f>
        <v>0</v>
      </c>
      <c r="I264" s="303" t="str">
        <f t="shared" si="28"/>
        <v>0</v>
      </c>
      <c r="J264" s="306">
        <f t="shared" si="29"/>
        <v>44201</v>
      </c>
      <c r="K264" s="303" t="str">
        <f t="shared" si="30"/>
        <v>KK 086</v>
      </c>
      <c r="L264" s="61"/>
      <c r="M264" s="271" t="s">
        <v>399</v>
      </c>
      <c r="N264" s="6"/>
      <c r="O264" s="10"/>
      <c r="P264" s="6" t="s">
        <v>399</v>
      </c>
      <c r="Q264" s="77" t="str">
        <f t="shared" si="31"/>
        <v/>
      </c>
      <c r="R264" s="333"/>
      <c r="S264" s="23"/>
      <c r="T264" s="271"/>
      <c r="U264" s="5"/>
      <c r="V264" s="5"/>
      <c r="W264" s="61"/>
      <c r="X264" s="61"/>
    </row>
    <row r="265" spans="1:24" ht="18.75" customHeight="1" x14ac:dyDescent="0.25">
      <c r="A265" s="61"/>
      <c r="B265" s="303">
        <f>IF(P265="",0,COUNTIF($P$7:P265,P265))</f>
        <v>1</v>
      </c>
      <c r="C265" s="303" t="str">
        <f t="shared" ref="C265:C328" si="33">B265&amp;P265</f>
        <v>1725</v>
      </c>
      <c r="D265" s="303">
        <f>IF(S265="",0,COUNTIF($S$7:S265,S265))</f>
        <v>0</v>
      </c>
      <c r="E265" s="303" t="str">
        <f t="shared" ref="E265:E328" si="34">D265&amp;S265</f>
        <v>0</v>
      </c>
      <c r="F265" s="303">
        <f>IF(T265="",0,COUNTIF($T$7:T265,T265))</f>
        <v>0</v>
      </c>
      <c r="G265" s="303" t="str">
        <f t="shared" si="32"/>
        <v>0</v>
      </c>
      <c r="H265" s="303">
        <f>IF(R265="",0,COUNTIF($R$7:R265,R265))</f>
        <v>0</v>
      </c>
      <c r="I265" s="303" t="str">
        <f t="shared" ref="I265:I328" si="35">H265&amp;R265</f>
        <v>0</v>
      </c>
      <c r="J265" s="306">
        <f t="shared" ref="J265:J328" si="36">IF(M265&lt;&gt;"",M265,J264)</f>
        <v>44201</v>
      </c>
      <c r="K265" s="303" t="str">
        <f t="shared" ref="K265:K328" si="37">IF(N265&lt;&gt;"",N265,K264)</f>
        <v>KK 087</v>
      </c>
      <c r="L265" s="61"/>
      <c r="M265" s="271">
        <v>44201</v>
      </c>
      <c r="N265" s="6" t="s">
        <v>526</v>
      </c>
      <c r="O265" s="10" t="s">
        <v>527</v>
      </c>
      <c r="P265" s="6">
        <v>725</v>
      </c>
      <c r="Q265" s="77" t="str">
        <f t="shared" si="31"/>
        <v>Biaya Listrik</v>
      </c>
      <c r="R265" s="333"/>
      <c r="S265" s="23"/>
      <c r="T265" s="271"/>
      <c r="U265" s="5">
        <v>496000</v>
      </c>
      <c r="V265" s="5"/>
      <c r="W265" s="61"/>
      <c r="X265" s="61"/>
    </row>
    <row r="266" spans="1:24" ht="18.75" customHeight="1" x14ac:dyDescent="0.25">
      <c r="A266" s="61"/>
      <c r="B266" s="303">
        <f>IF(P266="",0,COUNTIF($P$7:P266,P266))</f>
        <v>4</v>
      </c>
      <c r="C266" s="303" t="str">
        <f t="shared" si="33"/>
        <v>4111</v>
      </c>
      <c r="D266" s="303">
        <f>IF(S266="",0,COUNTIF($S$7:S266,S266))</f>
        <v>0</v>
      </c>
      <c r="E266" s="303" t="str">
        <f t="shared" si="34"/>
        <v>0</v>
      </c>
      <c r="F266" s="303">
        <f>IF(T266="",0,COUNTIF($T$7:T266,T266))</f>
        <v>0</v>
      </c>
      <c r="G266" s="303" t="str">
        <f t="shared" si="32"/>
        <v>0</v>
      </c>
      <c r="H266" s="303">
        <f>IF(R266="",0,COUNTIF($R$7:R266,R266))</f>
        <v>0</v>
      </c>
      <c r="I266" s="303" t="str">
        <f t="shared" si="35"/>
        <v>0</v>
      </c>
      <c r="J266" s="306">
        <f t="shared" si="36"/>
        <v>44201</v>
      </c>
      <c r="K266" s="303" t="str">
        <f t="shared" si="37"/>
        <v>KK 087</v>
      </c>
      <c r="L266" s="61"/>
      <c r="M266" s="271" t="s">
        <v>399</v>
      </c>
      <c r="N266" s="6"/>
      <c r="O266" s="10" t="s">
        <v>527</v>
      </c>
      <c r="P266" s="6">
        <v>111</v>
      </c>
      <c r="Q266" s="77" t="str">
        <f t="shared" si="31"/>
        <v>Kas kecil</v>
      </c>
      <c r="R266" s="333"/>
      <c r="S266" s="23"/>
      <c r="T266" s="271"/>
      <c r="U266" s="5"/>
      <c r="V266" s="5">
        <v>496000</v>
      </c>
      <c r="W266" s="61"/>
      <c r="X266" s="61"/>
    </row>
    <row r="267" spans="1:24" ht="18.75" customHeight="1" x14ac:dyDescent="0.25">
      <c r="A267" s="61"/>
      <c r="B267" s="303">
        <f>IF(P267="",0,COUNTIF($P$7:P267,P267))</f>
        <v>0</v>
      </c>
      <c r="C267" s="303" t="str">
        <f t="shared" si="33"/>
        <v>0</v>
      </c>
      <c r="D267" s="303">
        <f>IF(S267="",0,COUNTIF($S$7:S267,S267))</f>
        <v>0</v>
      </c>
      <c r="E267" s="303" t="str">
        <f t="shared" si="34"/>
        <v>0</v>
      </c>
      <c r="F267" s="303">
        <f>IF(T267="",0,COUNTIF($T$7:T267,T267))</f>
        <v>0</v>
      </c>
      <c r="G267" s="303" t="str">
        <f t="shared" si="32"/>
        <v>0</v>
      </c>
      <c r="H267" s="303">
        <f>IF(R267="",0,COUNTIF($R$7:R267,R267))</f>
        <v>0</v>
      </c>
      <c r="I267" s="303" t="str">
        <f t="shared" si="35"/>
        <v>0</v>
      </c>
      <c r="J267" s="306">
        <f t="shared" si="36"/>
        <v>44201</v>
      </c>
      <c r="K267" s="303" t="str">
        <f t="shared" si="37"/>
        <v>KK 087</v>
      </c>
      <c r="L267" s="61"/>
      <c r="M267" s="271" t="s">
        <v>399</v>
      </c>
      <c r="N267" s="6"/>
      <c r="O267" s="10"/>
      <c r="P267" s="6" t="s">
        <v>399</v>
      </c>
      <c r="Q267" s="77" t="str">
        <f t="shared" si="31"/>
        <v/>
      </c>
      <c r="R267" s="333"/>
      <c r="S267" s="23"/>
      <c r="T267" s="271"/>
      <c r="U267" s="5"/>
      <c r="V267" s="5"/>
      <c r="W267" s="61"/>
      <c r="X267" s="61"/>
    </row>
    <row r="268" spans="1:24" ht="18.75" customHeight="1" x14ac:dyDescent="0.25">
      <c r="A268" s="61"/>
      <c r="B268" s="303">
        <f>IF(P268="",0,COUNTIF($P$7:P268,P268))</f>
        <v>1</v>
      </c>
      <c r="C268" s="303" t="str">
        <f t="shared" si="33"/>
        <v>1730</v>
      </c>
      <c r="D268" s="303">
        <f>IF(S268="",0,COUNTIF($S$7:S268,S268))</f>
        <v>0</v>
      </c>
      <c r="E268" s="303" t="str">
        <f t="shared" si="34"/>
        <v>0</v>
      </c>
      <c r="F268" s="303">
        <f>IF(T268="",0,COUNTIF($T$7:T268,T268))</f>
        <v>0</v>
      </c>
      <c r="G268" s="303" t="str">
        <f t="shared" si="32"/>
        <v>0</v>
      </c>
      <c r="H268" s="303">
        <f>IF(R268="",0,COUNTIF($R$7:R268,R268))</f>
        <v>0</v>
      </c>
      <c r="I268" s="303" t="str">
        <f t="shared" si="35"/>
        <v>0</v>
      </c>
      <c r="J268" s="306">
        <f t="shared" si="36"/>
        <v>44201</v>
      </c>
      <c r="K268" s="303" t="str">
        <f t="shared" si="37"/>
        <v>KK 088</v>
      </c>
      <c r="L268" s="61"/>
      <c r="M268" s="271">
        <v>44201</v>
      </c>
      <c r="N268" s="6" t="s">
        <v>528</v>
      </c>
      <c r="O268" s="10" t="s">
        <v>529</v>
      </c>
      <c r="P268" s="6">
        <v>730</v>
      </c>
      <c r="Q268" s="77" t="str">
        <f t="shared" si="31"/>
        <v>Biaya Telepon dan Internet</v>
      </c>
      <c r="R268" s="333"/>
      <c r="S268" s="23"/>
      <c r="T268" s="271"/>
      <c r="U268" s="5">
        <v>328000</v>
      </c>
      <c r="V268" s="5"/>
      <c r="W268" s="61"/>
      <c r="X268" s="61"/>
    </row>
    <row r="269" spans="1:24" ht="18.75" customHeight="1" x14ac:dyDescent="0.25">
      <c r="A269" s="61"/>
      <c r="B269" s="303">
        <f>IF(P269="",0,COUNTIF($P$7:P269,P269))</f>
        <v>5</v>
      </c>
      <c r="C269" s="303" t="str">
        <f t="shared" si="33"/>
        <v>5111</v>
      </c>
      <c r="D269" s="303">
        <f>IF(S269="",0,COUNTIF($S$7:S269,S269))</f>
        <v>0</v>
      </c>
      <c r="E269" s="303" t="str">
        <f t="shared" si="34"/>
        <v>0</v>
      </c>
      <c r="F269" s="303">
        <f>IF(T269="",0,COUNTIF($T$7:T269,T269))</f>
        <v>0</v>
      </c>
      <c r="G269" s="303" t="str">
        <f t="shared" si="32"/>
        <v>0</v>
      </c>
      <c r="H269" s="303">
        <f>IF(R269="",0,COUNTIF($R$7:R269,R269))</f>
        <v>0</v>
      </c>
      <c r="I269" s="303" t="str">
        <f t="shared" si="35"/>
        <v>0</v>
      </c>
      <c r="J269" s="306">
        <f t="shared" si="36"/>
        <v>44201</v>
      </c>
      <c r="K269" s="303" t="str">
        <f t="shared" si="37"/>
        <v>KK 088</v>
      </c>
      <c r="L269" s="61"/>
      <c r="M269" s="271" t="s">
        <v>399</v>
      </c>
      <c r="N269" s="6"/>
      <c r="O269" s="10" t="s">
        <v>529</v>
      </c>
      <c r="P269" s="6">
        <v>111</v>
      </c>
      <c r="Q269" s="77" t="str">
        <f t="shared" si="31"/>
        <v>Kas kecil</v>
      </c>
      <c r="R269" s="333"/>
      <c r="S269" s="23"/>
      <c r="T269" s="271"/>
      <c r="U269" s="5"/>
      <c r="V269" s="5">
        <v>328000</v>
      </c>
      <c r="W269" s="61"/>
      <c r="X269" s="61"/>
    </row>
    <row r="270" spans="1:24" ht="18.75" customHeight="1" x14ac:dyDescent="0.25">
      <c r="A270" s="61"/>
      <c r="B270" s="303">
        <f>IF(P270="",0,COUNTIF($P$7:P270,P270))</f>
        <v>0</v>
      </c>
      <c r="C270" s="303" t="str">
        <f t="shared" si="33"/>
        <v>0</v>
      </c>
      <c r="D270" s="303">
        <f>IF(S270="",0,COUNTIF($S$7:S270,S270))</f>
        <v>0</v>
      </c>
      <c r="E270" s="303" t="str">
        <f t="shared" si="34"/>
        <v>0</v>
      </c>
      <c r="F270" s="303">
        <f>IF(T270="",0,COUNTIF($T$7:T270,T270))</f>
        <v>0</v>
      </c>
      <c r="G270" s="303" t="str">
        <f t="shared" si="32"/>
        <v>0</v>
      </c>
      <c r="H270" s="303">
        <f>IF(R270="",0,COUNTIF($R$7:R270,R270))</f>
        <v>0</v>
      </c>
      <c r="I270" s="303" t="str">
        <f t="shared" si="35"/>
        <v>0</v>
      </c>
      <c r="J270" s="306">
        <f t="shared" si="36"/>
        <v>44201</v>
      </c>
      <c r="K270" s="303" t="str">
        <f t="shared" si="37"/>
        <v>KK 088</v>
      </c>
      <c r="L270" s="61"/>
      <c r="M270" s="271" t="s">
        <v>399</v>
      </c>
      <c r="N270" s="6"/>
      <c r="O270" s="10"/>
      <c r="P270" s="6" t="s">
        <v>399</v>
      </c>
      <c r="Q270" s="77" t="str">
        <f t="shared" si="31"/>
        <v/>
      </c>
      <c r="R270" s="333"/>
      <c r="S270" s="23"/>
      <c r="T270" s="271"/>
      <c r="U270" s="5"/>
      <c r="V270" s="5"/>
      <c r="W270" s="61"/>
      <c r="X270" s="61"/>
    </row>
    <row r="271" spans="1:24" ht="18.75" customHeight="1" x14ac:dyDescent="0.25">
      <c r="A271" s="61"/>
      <c r="B271" s="303">
        <f>IF(P271="",0,COUNTIF($P$7:P271,P271))</f>
        <v>1</v>
      </c>
      <c r="C271" s="303" t="str">
        <f t="shared" si="33"/>
        <v>1720</v>
      </c>
      <c r="D271" s="303">
        <f>IF(S271="",0,COUNTIF($S$7:S271,S271))</f>
        <v>0</v>
      </c>
      <c r="E271" s="303" t="str">
        <f t="shared" si="34"/>
        <v>0</v>
      </c>
      <c r="F271" s="303">
        <f>IF(T271="",0,COUNTIF($T$7:T271,T271))</f>
        <v>0</v>
      </c>
      <c r="G271" s="303" t="str">
        <f t="shared" si="32"/>
        <v>0</v>
      </c>
      <c r="H271" s="303">
        <f>IF(R271="",0,COUNTIF($R$7:R271,R271))</f>
        <v>0</v>
      </c>
      <c r="I271" s="303" t="str">
        <f t="shared" si="35"/>
        <v>0</v>
      </c>
      <c r="J271" s="306">
        <f t="shared" si="36"/>
        <v>44201</v>
      </c>
      <c r="K271" s="303" t="str">
        <f t="shared" si="37"/>
        <v>KK 089</v>
      </c>
      <c r="L271" s="61"/>
      <c r="M271" s="271">
        <v>44201</v>
      </c>
      <c r="N271" s="6" t="s">
        <v>530</v>
      </c>
      <c r="O271" s="10" t="s">
        <v>531</v>
      </c>
      <c r="P271" s="6">
        <v>720</v>
      </c>
      <c r="Q271" s="77" t="str">
        <f t="shared" si="31"/>
        <v>Biaya Air Minum dan PDAM</v>
      </c>
      <c r="R271" s="333"/>
      <c r="S271" s="23"/>
      <c r="T271" s="271"/>
      <c r="U271" s="5">
        <v>150000</v>
      </c>
      <c r="V271" s="5"/>
      <c r="W271" s="61"/>
      <c r="X271" s="61"/>
    </row>
    <row r="272" spans="1:24" ht="18.75" customHeight="1" x14ac:dyDescent="0.25">
      <c r="A272" s="61"/>
      <c r="B272" s="303">
        <f>IF(P272="",0,COUNTIF($P$7:P272,P272))</f>
        <v>6</v>
      </c>
      <c r="C272" s="303" t="str">
        <f t="shared" si="33"/>
        <v>6111</v>
      </c>
      <c r="D272" s="303">
        <f>IF(S272="",0,COUNTIF($S$7:S272,S272))</f>
        <v>0</v>
      </c>
      <c r="E272" s="303" t="str">
        <f t="shared" si="34"/>
        <v>0</v>
      </c>
      <c r="F272" s="303">
        <f>IF(T272="",0,COUNTIF($T$7:T272,T272))</f>
        <v>0</v>
      </c>
      <c r="G272" s="303" t="str">
        <f t="shared" si="32"/>
        <v>0</v>
      </c>
      <c r="H272" s="303">
        <f>IF(R272="",0,COUNTIF($R$7:R272,R272))</f>
        <v>0</v>
      </c>
      <c r="I272" s="303" t="str">
        <f t="shared" si="35"/>
        <v>0</v>
      </c>
      <c r="J272" s="306">
        <f t="shared" si="36"/>
        <v>44201</v>
      </c>
      <c r="K272" s="303" t="str">
        <f t="shared" si="37"/>
        <v>KK 089</v>
      </c>
      <c r="L272" s="61"/>
      <c r="M272" s="271" t="s">
        <v>399</v>
      </c>
      <c r="N272" s="6"/>
      <c r="O272" s="10" t="s">
        <v>531</v>
      </c>
      <c r="P272" s="6">
        <v>111</v>
      </c>
      <c r="Q272" s="77" t="str">
        <f t="shared" si="31"/>
        <v>Kas kecil</v>
      </c>
      <c r="R272" s="333"/>
      <c r="S272" s="23"/>
      <c r="T272" s="271"/>
      <c r="U272" s="5"/>
      <c r="V272" s="5">
        <v>150000</v>
      </c>
      <c r="W272" s="61"/>
      <c r="X272" s="61"/>
    </row>
    <row r="273" spans="1:24" ht="18.75" customHeight="1" x14ac:dyDescent="0.25">
      <c r="A273" s="61"/>
      <c r="B273" s="303">
        <f>IF(P273="",0,COUNTIF($P$7:P273,P273))</f>
        <v>0</v>
      </c>
      <c r="C273" s="303" t="str">
        <f t="shared" si="33"/>
        <v>0</v>
      </c>
      <c r="D273" s="303">
        <f>IF(S273="",0,COUNTIF($S$7:S273,S273))</f>
        <v>0</v>
      </c>
      <c r="E273" s="303" t="str">
        <f t="shared" si="34"/>
        <v>0</v>
      </c>
      <c r="F273" s="303">
        <f>IF(T273="",0,COUNTIF($T$7:T273,T273))</f>
        <v>0</v>
      </c>
      <c r="G273" s="303" t="str">
        <f t="shared" si="32"/>
        <v>0</v>
      </c>
      <c r="H273" s="303">
        <f>IF(R273="",0,COUNTIF($R$7:R273,R273))</f>
        <v>0</v>
      </c>
      <c r="I273" s="303" t="str">
        <f t="shared" si="35"/>
        <v>0</v>
      </c>
      <c r="J273" s="306">
        <f t="shared" si="36"/>
        <v>44201</v>
      </c>
      <c r="K273" s="303" t="str">
        <f t="shared" si="37"/>
        <v>KK 089</v>
      </c>
      <c r="L273" s="61"/>
      <c r="M273" s="271" t="s">
        <v>399</v>
      </c>
      <c r="N273" s="6"/>
      <c r="O273" s="10"/>
      <c r="P273" s="6" t="s">
        <v>399</v>
      </c>
      <c r="Q273" s="77" t="str">
        <f t="shared" si="31"/>
        <v/>
      </c>
      <c r="R273" s="333"/>
      <c r="S273" s="23"/>
      <c r="T273" s="271"/>
      <c r="U273" s="5"/>
      <c r="V273" s="5"/>
      <c r="W273" s="61"/>
      <c r="X273" s="61"/>
    </row>
    <row r="274" spans="1:24" ht="18.75" customHeight="1" x14ac:dyDescent="0.25">
      <c r="A274" s="61"/>
      <c r="B274" s="303">
        <f>IF(P274="",0,COUNTIF($P$7:P274,P274))</f>
        <v>1</v>
      </c>
      <c r="C274" s="303" t="str">
        <f t="shared" si="33"/>
        <v>1740</v>
      </c>
      <c r="D274" s="303">
        <f>IF(S274="",0,COUNTIF($S$7:S274,S274))</f>
        <v>0</v>
      </c>
      <c r="E274" s="303" t="str">
        <f t="shared" si="34"/>
        <v>0</v>
      </c>
      <c r="F274" s="303">
        <f>IF(T274="",0,COUNTIF($T$7:T274,T274))</f>
        <v>0</v>
      </c>
      <c r="G274" s="303" t="str">
        <f t="shared" si="32"/>
        <v>0</v>
      </c>
      <c r="H274" s="303">
        <f>IF(R274="",0,COUNTIF($R$7:R274,R274))</f>
        <v>0</v>
      </c>
      <c r="I274" s="303" t="str">
        <f t="shared" si="35"/>
        <v>0</v>
      </c>
      <c r="J274" s="306">
        <f t="shared" si="36"/>
        <v>44201</v>
      </c>
      <c r="K274" s="303" t="str">
        <f t="shared" si="37"/>
        <v>KK 090</v>
      </c>
      <c r="L274" s="61"/>
      <c r="M274" s="271">
        <v>44201</v>
      </c>
      <c r="N274" s="6" t="s">
        <v>532</v>
      </c>
      <c r="O274" s="10" t="s">
        <v>533</v>
      </c>
      <c r="P274" s="6">
        <v>740</v>
      </c>
      <c r="Q274" s="77" t="str">
        <f t="shared" si="31"/>
        <v>Biaya CSR</v>
      </c>
      <c r="R274" s="333"/>
      <c r="S274" s="23"/>
      <c r="T274" s="271"/>
      <c r="U274" s="5">
        <v>1000000</v>
      </c>
      <c r="V274" s="5"/>
      <c r="W274" s="61"/>
      <c r="X274" s="61"/>
    </row>
    <row r="275" spans="1:24" ht="18.75" customHeight="1" x14ac:dyDescent="0.25">
      <c r="A275" s="61"/>
      <c r="B275" s="303">
        <f>IF(P275="",0,COUNTIF($P$7:P275,P275))</f>
        <v>7</v>
      </c>
      <c r="C275" s="303" t="str">
        <f t="shared" si="33"/>
        <v>7111</v>
      </c>
      <c r="D275" s="303">
        <f>IF(S275="",0,COUNTIF($S$7:S275,S275))</f>
        <v>0</v>
      </c>
      <c r="E275" s="303" t="str">
        <f t="shared" si="34"/>
        <v>0</v>
      </c>
      <c r="F275" s="303">
        <f>IF(T275="",0,COUNTIF($T$7:T275,T275))</f>
        <v>0</v>
      </c>
      <c r="G275" s="303" t="str">
        <f t="shared" si="32"/>
        <v>0</v>
      </c>
      <c r="H275" s="303">
        <f>IF(R275="",0,COUNTIF($R$7:R275,R275))</f>
        <v>0</v>
      </c>
      <c r="I275" s="303" t="str">
        <f t="shared" si="35"/>
        <v>0</v>
      </c>
      <c r="J275" s="306">
        <f t="shared" si="36"/>
        <v>44201</v>
      </c>
      <c r="K275" s="303" t="str">
        <f t="shared" si="37"/>
        <v>KK 090</v>
      </c>
      <c r="L275" s="61"/>
      <c r="M275" s="271" t="s">
        <v>399</v>
      </c>
      <c r="N275" s="6"/>
      <c r="O275" s="10" t="s">
        <v>533</v>
      </c>
      <c r="P275" s="6">
        <v>111</v>
      </c>
      <c r="Q275" s="77" t="str">
        <f t="shared" si="31"/>
        <v>Kas kecil</v>
      </c>
      <c r="R275" s="333"/>
      <c r="S275" s="23"/>
      <c r="T275" s="271"/>
      <c r="U275" s="5"/>
      <c r="V275" s="5">
        <v>1000000</v>
      </c>
      <c r="W275" s="61"/>
      <c r="X275" s="61"/>
    </row>
    <row r="276" spans="1:24" ht="18.75" customHeight="1" x14ac:dyDescent="0.25">
      <c r="A276" s="61"/>
      <c r="B276" s="303">
        <f>IF(P276="",0,COUNTIF($P$7:P276,P276))</f>
        <v>0</v>
      </c>
      <c r="C276" s="303" t="str">
        <f t="shared" si="33"/>
        <v>0</v>
      </c>
      <c r="D276" s="303">
        <f>IF(S276="",0,COUNTIF($S$7:S276,S276))</f>
        <v>0</v>
      </c>
      <c r="E276" s="303" t="str">
        <f t="shared" si="34"/>
        <v>0</v>
      </c>
      <c r="F276" s="303">
        <f>IF(T276="",0,COUNTIF($T$7:T276,T276))</f>
        <v>0</v>
      </c>
      <c r="G276" s="303" t="str">
        <f t="shared" si="32"/>
        <v>0</v>
      </c>
      <c r="H276" s="303">
        <f>IF(R276="",0,COUNTIF($R$7:R276,R276))</f>
        <v>0</v>
      </c>
      <c r="I276" s="303" t="str">
        <f t="shared" si="35"/>
        <v>0</v>
      </c>
      <c r="J276" s="306">
        <f t="shared" si="36"/>
        <v>44201</v>
      </c>
      <c r="K276" s="303" t="str">
        <f t="shared" si="37"/>
        <v>KK 090</v>
      </c>
      <c r="L276" s="61"/>
      <c r="M276" s="271" t="s">
        <v>399</v>
      </c>
      <c r="N276" s="6"/>
      <c r="O276" s="10"/>
      <c r="P276" s="6" t="s">
        <v>399</v>
      </c>
      <c r="Q276" s="77" t="str">
        <f t="shared" si="31"/>
        <v/>
      </c>
      <c r="R276" s="333"/>
      <c r="S276" s="23"/>
      <c r="T276" s="271"/>
      <c r="U276" s="5"/>
      <c r="V276" s="5"/>
      <c r="W276" s="61"/>
      <c r="X276" s="61"/>
    </row>
    <row r="277" spans="1:24" ht="18.75" customHeight="1" x14ac:dyDescent="0.25">
      <c r="A277" s="61"/>
      <c r="B277" s="303">
        <f>IF(P277="",0,COUNTIF($P$7:P277,P277))</f>
        <v>1</v>
      </c>
      <c r="C277" s="303" t="str">
        <f t="shared" si="33"/>
        <v>1711</v>
      </c>
      <c r="D277" s="303">
        <f>IF(S277="",0,COUNTIF($S$7:S277,S277))</f>
        <v>0</v>
      </c>
      <c r="E277" s="303" t="str">
        <f t="shared" si="34"/>
        <v>0</v>
      </c>
      <c r="F277" s="303">
        <f>IF(T277="",0,COUNTIF($T$7:T277,T277))</f>
        <v>0</v>
      </c>
      <c r="G277" s="303" t="str">
        <f t="shared" si="32"/>
        <v>0</v>
      </c>
      <c r="H277" s="303">
        <f>IF(R277="",0,COUNTIF($R$7:R277,R277))</f>
        <v>0</v>
      </c>
      <c r="I277" s="303" t="str">
        <f t="shared" si="35"/>
        <v>0</v>
      </c>
      <c r="J277" s="306">
        <f t="shared" si="36"/>
        <v>44201</v>
      </c>
      <c r="K277" s="303" t="str">
        <f t="shared" si="37"/>
        <v>KK 091</v>
      </c>
      <c r="L277" s="61"/>
      <c r="M277" s="271">
        <v>44201</v>
      </c>
      <c r="N277" s="6" t="s">
        <v>534</v>
      </c>
      <c r="O277" s="10" t="s">
        <v>376</v>
      </c>
      <c r="P277" s="6">
        <v>711</v>
      </c>
      <c r="Q277" s="77" t="str">
        <f t="shared" si="31"/>
        <v>Biaya Bayar BPJS</v>
      </c>
      <c r="R277" s="333"/>
      <c r="S277" s="23"/>
      <c r="T277" s="271"/>
      <c r="U277" s="5">
        <v>1694000</v>
      </c>
      <c r="V277" s="5"/>
      <c r="W277" s="61"/>
      <c r="X277" s="61"/>
    </row>
    <row r="278" spans="1:24" ht="18.75" customHeight="1" x14ac:dyDescent="0.25">
      <c r="A278" s="61"/>
      <c r="B278" s="303">
        <f>IF(P278="",0,COUNTIF($P$7:P278,P278))</f>
        <v>8</v>
      </c>
      <c r="C278" s="303" t="str">
        <f t="shared" si="33"/>
        <v>8111</v>
      </c>
      <c r="D278" s="303">
        <f>IF(S278="",0,COUNTIF($S$7:S278,S278))</f>
        <v>0</v>
      </c>
      <c r="E278" s="303" t="str">
        <f t="shared" si="34"/>
        <v>0</v>
      </c>
      <c r="F278" s="303">
        <f>IF(T278="",0,COUNTIF($T$7:T278,T278))</f>
        <v>0</v>
      </c>
      <c r="G278" s="303" t="str">
        <f t="shared" si="32"/>
        <v>0</v>
      </c>
      <c r="H278" s="303">
        <f>IF(R278="",0,COUNTIF($R$7:R278,R278))</f>
        <v>0</v>
      </c>
      <c r="I278" s="303" t="str">
        <f t="shared" si="35"/>
        <v>0</v>
      </c>
      <c r="J278" s="306">
        <f t="shared" si="36"/>
        <v>44201</v>
      </c>
      <c r="K278" s="303" t="str">
        <f t="shared" si="37"/>
        <v>KK 091</v>
      </c>
      <c r="L278" s="61"/>
      <c r="M278" s="271" t="s">
        <v>399</v>
      </c>
      <c r="N278" s="6"/>
      <c r="O278" s="10" t="s">
        <v>376</v>
      </c>
      <c r="P278" s="6">
        <v>111</v>
      </c>
      <c r="Q278" s="77" t="str">
        <f t="shared" si="31"/>
        <v>Kas kecil</v>
      </c>
      <c r="R278" s="333"/>
      <c r="S278" s="23"/>
      <c r="T278" s="271"/>
      <c r="U278" s="5"/>
      <c r="V278" s="5">
        <v>1694000</v>
      </c>
      <c r="W278" s="61"/>
      <c r="X278" s="61"/>
    </row>
    <row r="279" spans="1:24" ht="18.75" customHeight="1" x14ac:dyDescent="0.25">
      <c r="A279" s="61"/>
      <c r="B279" s="303">
        <f>IF(P279="",0,COUNTIF($P$7:P279,P279))</f>
        <v>0</v>
      </c>
      <c r="C279" s="303" t="str">
        <f t="shared" si="33"/>
        <v>0</v>
      </c>
      <c r="D279" s="303">
        <f>IF(S279="",0,COUNTIF($S$7:S279,S279))</f>
        <v>0</v>
      </c>
      <c r="E279" s="303" t="str">
        <f t="shared" si="34"/>
        <v>0</v>
      </c>
      <c r="F279" s="303">
        <f>IF(T279="",0,COUNTIF($T$7:T279,T279))</f>
        <v>0</v>
      </c>
      <c r="G279" s="303" t="str">
        <f t="shared" si="32"/>
        <v>0</v>
      </c>
      <c r="H279" s="303">
        <f>IF(R279="",0,COUNTIF($R$7:R279,R279))</f>
        <v>0</v>
      </c>
      <c r="I279" s="303" t="str">
        <f t="shared" si="35"/>
        <v>0</v>
      </c>
      <c r="J279" s="306">
        <f t="shared" si="36"/>
        <v>44201</v>
      </c>
      <c r="K279" s="303" t="str">
        <f t="shared" si="37"/>
        <v>KK 091</v>
      </c>
      <c r="L279" s="61"/>
      <c r="M279" s="271" t="s">
        <v>399</v>
      </c>
      <c r="N279" s="6"/>
      <c r="O279" s="10"/>
      <c r="P279" s="6" t="s">
        <v>399</v>
      </c>
      <c r="Q279" s="77" t="str">
        <f t="shared" si="31"/>
        <v/>
      </c>
      <c r="R279" s="333"/>
      <c r="S279" s="23"/>
      <c r="T279" s="271"/>
      <c r="U279" s="5"/>
      <c r="V279" s="5"/>
      <c r="W279" s="61"/>
      <c r="X279" s="61"/>
    </row>
    <row r="280" spans="1:24" ht="18.75" customHeight="1" x14ac:dyDescent="0.25">
      <c r="A280" s="61"/>
      <c r="B280" s="303">
        <f>IF(P280="",0,COUNTIF($P$7:P280,P280))</f>
        <v>1</v>
      </c>
      <c r="C280" s="303" t="str">
        <f t="shared" si="33"/>
        <v>1712</v>
      </c>
      <c r="D280" s="303">
        <f>IF(S280="",0,COUNTIF($S$7:S280,S280))</f>
        <v>0</v>
      </c>
      <c r="E280" s="303" t="str">
        <f t="shared" si="34"/>
        <v>0</v>
      </c>
      <c r="F280" s="303">
        <f>IF(T280="",0,COUNTIF($T$7:T280,T280))</f>
        <v>0</v>
      </c>
      <c r="G280" s="303" t="str">
        <f t="shared" si="32"/>
        <v>0</v>
      </c>
      <c r="H280" s="303">
        <f>IF(R280="",0,COUNTIF($R$7:R280,R280))</f>
        <v>0</v>
      </c>
      <c r="I280" s="303" t="str">
        <f t="shared" si="35"/>
        <v>0</v>
      </c>
      <c r="J280" s="306">
        <f t="shared" si="36"/>
        <v>44201</v>
      </c>
      <c r="K280" s="303" t="str">
        <f t="shared" si="37"/>
        <v>KK 092</v>
      </c>
      <c r="L280" s="61"/>
      <c r="M280" s="271">
        <v>44201</v>
      </c>
      <c r="N280" s="6" t="s">
        <v>535</v>
      </c>
      <c r="O280" s="10" t="s">
        <v>536</v>
      </c>
      <c r="P280" s="6">
        <v>712</v>
      </c>
      <c r="Q280" s="77" t="str">
        <f t="shared" si="31"/>
        <v>Biaya Pulsa Karyawan</v>
      </c>
      <c r="R280" s="333"/>
      <c r="S280" s="23"/>
      <c r="T280" s="271"/>
      <c r="U280" s="5">
        <v>800000</v>
      </c>
      <c r="V280" s="5"/>
      <c r="W280" s="61"/>
      <c r="X280" s="61"/>
    </row>
    <row r="281" spans="1:24" ht="18.75" customHeight="1" x14ac:dyDescent="0.25">
      <c r="A281" s="61"/>
      <c r="B281" s="303">
        <f>IF(P281="",0,COUNTIF($P$7:P281,P281))</f>
        <v>9</v>
      </c>
      <c r="C281" s="303" t="str">
        <f t="shared" si="33"/>
        <v>9111</v>
      </c>
      <c r="D281" s="303">
        <f>IF(S281="",0,COUNTIF($S$7:S281,S281))</f>
        <v>0</v>
      </c>
      <c r="E281" s="303" t="str">
        <f t="shared" si="34"/>
        <v>0</v>
      </c>
      <c r="F281" s="303">
        <f>IF(T281="",0,COUNTIF($T$7:T281,T281))</f>
        <v>0</v>
      </c>
      <c r="G281" s="303" t="str">
        <f t="shared" si="32"/>
        <v>0</v>
      </c>
      <c r="H281" s="303">
        <f>IF(R281="",0,COUNTIF($R$7:R281,R281))</f>
        <v>0</v>
      </c>
      <c r="I281" s="303" t="str">
        <f t="shared" si="35"/>
        <v>0</v>
      </c>
      <c r="J281" s="306">
        <f t="shared" si="36"/>
        <v>44201</v>
      </c>
      <c r="K281" s="303" t="str">
        <f t="shared" si="37"/>
        <v>KK 092</v>
      </c>
      <c r="L281" s="61"/>
      <c r="M281" s="271" t="s">
        <v>399</v>
      </c>
      <c r="N281" s="6"/>
      <c r="O281" s="10" t="s">
        <v>536</v>
      </c>
      <c r="P281" s="6">
        <v>111</v>
      </c>
      <c r="Q281" s="77" t="str">
        <f t="shared" si="31"/>
        <v>Kas kecil</v>
      </c>
      <c r="R281" s="333"/>
      <c r="S281" s="23"/>
      <c r="T281" s="271"/>
      <c r="U281" s="5"/>
      <c r="V281" s="5">
        <v>800000</v>
      </c>
      <c r="W281" s="61"/>
      <c r="X281" s="61"/>
    </row>
    <row r="282" spans="1:24" ht="18.75" customHeight="1" x14ac:dyDescent="0.25">
      <c r="A282" s="61"/>
      <c r="B282" s="303">
        <f>IF(P282="",0,COUNTIF($P$7:P282,P282))</f>
        <v>0</v>
      </c>
      <c r="C282" s="303" t="str">
        <f t="shared" si="33"/>
        <v>0</v>
      </c>
      <c r="D282" s="303">
        <f>IF(S282="",0,COUNTIF($S$7:S282,S282))</f>
        <v>0</v>
      </c>
      <c r="E282" s="303" t="str">
        <f t="shared" si="34"/>
        <v>0</v>
      </c>
      <c r="F282" s="303">
        <f>IF(T282="",0,COUNTIF($T$7:T282,T282))</f>
        <v>0</v>
      </c>
      <c r="G282" s="303" t="str">
        <f t="shared" si="32"/>
        <v>0</v>
      </c>
      <c r="H282" s="303">
        <f>IF(R282="",0,COUNTIF($R$7:R282,R282))</f>
        <v>0</v>
      </c>
      <c r="I282" s="303" t="str">
        <f t="shared" si="35"/>
        <v>0</v>
      </c>
      <c r="J282" s="306">
        <f t="shared" si="36"/>
        <v>44201</v>
      </c>
      <c r="K282" s="303" t="str">
        <f t="shared" si="37"/>
        <v>KK 092</v>
      </c>
      <c r="L282" s="61"/>
      <c r="M282" s="271"/>
      <c r="N282" s="6"/>
      <c r="O282" s="10"/>
      <c r="P282" s="6" t="s">
        <v>399</v>
      </c>
      <c r="Q282" s="77" t="str">
        <f t="shared" si="31"/>
        <v/>
      </c>
      <c r="R282" s="333"/>
      <c r="S282" s="23"/>
      <c r="T282" s="271"/>
      <c r="U282" s="5"/>
      <c r="V282" s="5"/>
      <c r="W282" s="61"/>
      <c r="X282" s="61"/>
    </row>
    <row r="283" spans="1:24" ht="18.75" customHeight="1" x14ac:dyDescent="0.25">
      <c r="A283" s="61"/>
      <c r="B283" s="303">
        <f>IF(P283="",0,COUNTIF($P$7:P283,P283))</f>
        <v>6</v>
      </c>
      <c r="C283" s="303" t="str">
        <f t="shared" si="33"/>
        <v>6112</v>
      </c>
      <c r="D283" s="303">
        <f>IF(S283="",0,COUNTIF($S$7:S283,S283))</f>
        <v>0</v>
      </c>
      <c r="E283" s="303" t="str">
        <f t="shared" si="34"/>
        <v>0</v>
      </c>
      <c r="F283" s="303">
        <f>IF(T283="",0,COUNTIF($T$7:T283,T283))</f>
        <v>0</v>
      </c>
      <c r="G283" s="303" t="str">
        <f t="shared" si="32"/>
        <v>0</v>
      </c>
      <c r="H283" s="303">
        <f>IF(R283="",0,COUNTIF($R$7:R283,R283))</f>
        <v>0</v>
      </c>
      <c r="I283" s="303" t="str">
        <f t="shared" si="35"/>
        <v>0</v>
      </c>
      <c r="J283" s="306">
        <f t="shared" si="36"/>
        <v>44201</v>
      </c>
      <c r="K283" s="303" t="str">
        <f t="shared" si="37"/>
        <v>KM 093</v>
      </c>
      <c r="L283" s="61"/>
      <c r="M283" s="271">
        <v>44201</v>
      </c>
      <c r="N283" s="6" t="s">
        <v>537</v>
      </c>
      <c r="O283" s="10" t="s">
        <v>538</v>
      </c>
      <c r="P283" s="6">
        <v>112</v>
      </c>
      <c r="Q283" s="77" t="str">
        <f t="shared" si="31"/>
        <v>Bank BRI (Kas Utama)</v>
      </c>
      <c r="R283" s="333"/>
      <c r="S283" s="23"/>
      <c r="T283" s="271"/>
      <c r="U283" s="5">
        <v>150000000</v>
      </c>
      <c r="V283" s="5"/>
      <c r="W283" s="61"/>
      <c r="X283" s="61"/>
    </row>
    <row r="284" spans="1:24" ht="18.75" customHeight="1" x14ac:dyDescent="0.25">
      <c r="A284" s="61"/>
      <c r="B284" s="303">
        <f>IF(P284="",0,COUNTIF($P$7:P284,P284))</f>
        <v>2</v>
      </c>
      <c r="C284" s="303" t="str">
        <f t="shared" si="33"/>
        <v>2215</v>
      </c>
      <c r="D284" s="303">
        <f>IF(S284="",0,COUNTIF($S$7:S284,S284))</f>
        <v>0</v>
      </c>
      <c r="E284" s="303" t="str">
        <f t="shared" si="34"/>
        <v>0</v>
      </c>
      <c r="F284" s="303">
        <f>IF(T284="",0,COUNTIF($T$7:T284,T284))</f>
        <v>0</v>
      </c>
      <c r="G284" s="303" t="str">
        <f t="shared" si="32"/>
        <v>0</v>
      </c>
      <c r="H284" s="303">
        <f>IF(R284="",0,COUNTIF($R$7:R284,R284))</f>
        <v>0</v>
      </c>
      <c r="I284" s="303" t="str">
        <f t="shared" si="35"/>
        <v>0</v>
      </c>
      <c r="J284" s="306">
        <f t="shared" si="36"/>
        <v>44201</v>
      </c>
      <c r="K284" s="303" t="str">
        <f t="shared" si="37"/>
        <v>KM 093</v>
      </c>
      <c r="L284" s="61"/>
      <c r="M284" s="271"/>
      <c r="N284" s="6"/>
      <c r="O284" s="10" t="s">
        <v>538</v>
      </c>
      <c r="P284" s="6">
        <v>215</v>
      </c>
      <c r="Q284" s="77" t="str">
        <f t="shared" si="31"/>
        <v>Hutang kepada Customers</v>
      </c>
      <c r="R284" s="333"/>
      <c r="S284" s="23"/>
      <c r="T284" s="271"/>
      <c r="U284" s="5"/>
      <c r="V284" s="5">
        <v>150000000</v>
      </c>
      <c r="W284" s="61"/>
      <c r="X284" s="61"/>
    </row>
    <row r="285" spans="1:24" ht="18.75" customHeight="1" x14ac:dyDescent="0.25">
      <c r="A285" s="61"/>
      <c r="B285" s="303">
        <f>IF(P285="",0,COUNTIF($P$7:P285,P285))</f>
        <v>0</v>
      </c>
      <c r="C285" s="303" t="str">
        <f t="shared" si="33"/>
        <v>0</v>
      </c>
      <c r="D285" s="303">
        <f>IF(S285="",0,COUNTIF($S$7:S285,S285))</f>
        <v>0</v>
      </c>
      <c r="E285" s="303" t="str">
        <f t="shared" si="34"/>
        <v>0</v>
      </c>
      <c r="F285" s="303">
        <f>IF(T285="",0,COUNTIF($T$7:T285,T285))</f>
        <v>0</v>
      </c>
      <c r="G285" s="303" t="str">
        <f t="shared" si="32"/>
        <v>0</v>
      </c>
      <c r="H285" s="303">
        <f>IF(R285="",0,COUNTIF($R$7:R285,R285))</f>
        <v>0</v>
      </c>
      <c r="I285" s="303" t="str">
        <f t="shared" si="35"/>
        <v>0</v>
      </c>
      <c r="J285" s="306">
        <f t="shared" si="36"/>
        <v>44201</v>
      </c>
      <c r="K285" s="303" t="str">
        <f t="shared" si="37"/>
        <v>KM 093</v>
      </c>
      <c r="L285" s="61"/>
      <c r="M285" s="271"/>
      <c r="N285" s="6"/>
      <c r="O285" s="10"/>
      <c r="P285" s="6"/>
      <c r="Q285" s="77" t="str">
        <f t="shared" si="31"/>
        <v/>
      </c>
      <c r="R285" s="333"/>
      <c r="S285" s="23"/>
      <c r="T285" s="271"/>
      <c r="U285" s="5"/>
      <c r="V285" s="5"/>
      <c r="W285" s="61"/>
      <c r="X285" s="61"/>
    </row>
    <row r="286" spans="1:24" ht="18.75" customHeight="1" x14ac:dyDescent="0.25">
      <c r="A286" s="61"/>
      <c r="B286" s="303">
        <f>IF(P286="",0,COUNTIF($P$7:P286,P286))</f>
        <v>7</v>
      </c>
      <c r="C286" s="303" t="str">
        <f t="shared" si="33"/>
        <v>7112</v>
      </c>
      <c r="D286" s="303">
        <f>IF(S286="",0,COUNTIF($S$7:S286,S286))</f>
        <v>0</v>
      </c>
      <c r="E286" s="303" t="str">
        <f t="shared" si="34"/>
        <v>0</v>
      </c>
      <c r="F286" s="303">
        <f>IF(T286="",0,COUNTIF($T$7:T286,T286))</f>
        <v>0</v>
      </c>
      <c r="G286" s="303" t="str">
        <f t="shared" si="32"/>
        <v>0</v>
      </c>
      <c r="H286" s="303">
        <f>IF(R286="",0,COUNTIF($R$7:R286,R286))</f>
        <v>0</v>
      </c>
      <c r="I286" s="303" t="str">
        <f t="shared" si="35"/>
        <v>0</v>
      </c>
      <c r="J286" s="306">
        <f t="shared" si="36"/>
        <v>42737</v>
      </c>
      <c r="K286" s="303" t="str">
        <f t="shared" si="37"/>
        <v>KM 094</v>
      </c>
      <c r="L286" s="61"/>
      <c r="M286" s="271">
        <v>42737</v>
      </c>
      <c r="N286" s="6" t="s">
        <v>539</v>
      </c>
      <c r="O286" s="10" t="s">
        <v>540</v>
      </c>
      <c r="P286" s="6">
        <v>112</v>
      </c>
      <c r="Q286" s="77" t="str">
        <f t="shared" si="31"/>
        <v>Bank BRI (Kas Utama)</v>
      </c>
      <c r="R286" s="333"/>
      <c r="S286" s="23"/>
      <c r="T286" s="271"/>
      <c r="U286" s="5">
        <v>200000000</v>
      </c>
      <c r="V286" s="5"/>
      <c r="W286" s="61"/>
      <c r="X286" s="61"/>
    </row>
    <row r="287" spans="1:24" ht="18.75" customHeight="1" x14ac:dyDescent="0.25">
      <c r="A287" s="61"/>
      <c r="B287" s="303">
        <f>IF(P287="",0,COUNTIF($P$7:P287,P287))</f>
        <v>3</v>
      </c>
      <c r="C287" s="303" t="str">
        <f t="shared" si="33"/>
        <v>3215</v>
      </c>
      <c r="D287" s="303">
        <f>IF(S287="",0,COUNTIF($S$7:S287,S287))</f>
        <v>0</v>
      </c>
      <c r="E287" s="303" t="str">
        <f t="shared" si="34"/>
        <v>0</v>
      </c>
      <c r="F287" s="303">
        <f>IF(T287="",0,COUNTIF($T$7:T287,T287))</f>
        <v>0</v>
      </c>
      <c r="G287" s="303" t="str">
        <f t="shared" si="32"/>
        <v>0</v>
      </c>
      <c r="H287" s="303">
        <f>IF(R287="",0,COUNTIF($R$7:R287,R287))</f>
        <v>0</v>
      </c>
      <c r="I287" s="303" t="str">
        <f t="shared" si="35"/>
        <v>0</v>
      </c>
      <c r="J287" s="306">
        <f t="shared" si="36"/>
        <v>42737</v>
      </c>
      <c r="K287" s="303" t="str">
        <f t="shared" si="37"/>
        <v>KM 094</v>
      </c>
      <c r="L287" s="61"/>
      <c r="M287" s="271"/>
      <c r="N287" s="6"/>
      <c r="O287" s="10" t="s">
        <v>540</v>
      </c>
      <c r="P287" s="6">
        <v>215</v>
      </c>
      <c r="Q287" s="77" t="str">
        <f t="shared" si="31"/>
        <v>Hutang kepada Customers</v>
      </c>
      <c r="R287" s="333"/>
      <c r="S287" s="23"/>
      <c r="T287" s="271"/>
      <c r="U287" s="5"/>
      <c r="V287" s="5">
        <v>200000000</v>
      </c>
      <c r="W287" s="61"/>
      <c r="X287" s="61"/>
    </row>
    <row r="288" spans="1:24" ht="18.75" customHeight="1" x14ac:dyDescent="0.25">
      <c r="A288" s="61"/>
      <c r="B288" s="303">
        <f>IF(P288="",0,COUNTIF($P$7:P288,P288))</f>
        <v>0</v>
      </c>
      <c r="C288" s="303" t="str">
        <f t="shared" si="33"/>
        <v>0</v>
      </c>
      <c r="D288" s="303">
        <f>IF(S288="",0,COUNTIF($S$7:S288,S288))</f>
        <v>0</v>
      </c>
      <c r="E288" s="303" t="str">
        <f t="shared" si="34"/>
        <v>0</v>
      </c>
      <c r="F288" s="303">
        <f>IF(T288="",0,COUNTIF($T$7:T288,T288))</f>
        <v>0</v>
      </c>
      <c r="G288" s="303" t="str">
        <f t="shared" si="32"/>
        <v>0</v>
      </c>
      <c r="H288" s="303">
        <f>IF(R288="",0,COUNTIF($R$7:R288,R288))</f>
        <v>0</v>
      </c>
      <c r="I288" s="303" t="str">
        <f t="shared" si="35"/>
        <v>0</v>
      </c>
      <c r="J288" s="306">
        <f t="shared" si="36"/>
        <v>42737</v>
      </c>
      <c r="K288" s="303" t="str">
        <f t="shared" si="37"/>
        <v>KM 094</v>
      </c>
      <c r="L288" s="61"/>
      <c r="M288" s="271"/>
      <c r="N288" s="6"/>
      <c r="O288" s="10"/>
      <c r="P288" s="6"/>
      <c r="Q288" s="77" t="str">
        <f t="shared" si="31"/>
        <v/>
      </c>
      <c r="R288" s="333"/>
      <c r="S288" s="23"/>
      <c r="T288" s="271"/>
      <c r="U288" s="5"/>
      <c r="V288" s="5"/>
      <c r="W288" s="61"/>
      <c r="X288" s="61"/>
    </row>
    <row r="289" spans="1:24" ht="18.75" customHeight="1" x14ac:dyDescent="0.25">
      <c r="A289" s="61"/>
      <c r="B289" s="303">
        <f>IF(P289="",0,COUNTIF($P$7:P289,P289))</f>
        <v>8</v>
      </c>
      <c r="C289" s="303" t="str">
        <f t="shared" si="33"/>
        <v>8112</v>
      </c>
      <c r="D289" s="303">
        <f>IF(S289="",0,COUNTIF($S$7:S289,S289))</f>
        <v>0</v>
      </c>
      <c r="E289" s="303" t="str">
        <f t="shared" si="34"/>
        <v>0</v>
      </c>
      <c r="F289" s="303">
        <f>IF(T289="",0,COUNTIF($T$7:T289,T289))</f>
        <v>0</v>
      </c>
      <c r="G289" s="303" t="str">
        <f t="shared" si="32"/>
        <v>0</v>
      </c>
      <c r="H289" s="303">
        <f>IF(R289="",0,COUNTIF($R$7:R289,R289))</f>
        <v>0</v>
      </c>
      <c r="I289" s="303" t="str">
        <f t="shared" si="35"/>
        <v>0</v>
      </c>
      <c r="J289" s="306">
        <f t="shared" si="36"/>
        <v>44201</v>
      </c>
      <c r="K289" s="303" t="str">
        <f t="shared" si="37"/>
        <v>KM 095</v>
      </c>
      <c r="L289" s="61"/>
      <c r="M289" s="271">
        <v>44201</v>
      </c>
      <c r="N289" s="6" t="s">
        <v>541</v>
      </c>
      <c r="O289" s="10" t="s">
        <v>542</v>
      </c>
      <c r="P289" s="6">
        <v>112</v>
      </c>
      <c r="Q289" s="77" t="str">
        <f t="shared" si="31"/>
        <v>Bank BRI (Kas Utama)</v>
      </c>
      <c r="R289" s="333"/>
      <c r="S289" s="23"/>
      <c r="T289" s="271"/>
      <c r="U289" s="5">
        <v>100000000</v>
      </c>
      <c r="V289" s="5"/>
      <c r="W289" s="61"/>
      <c r="X289" s="61"/>
    </row>
    <row r="290" spans="1:24" ht="18.75" customHeight="1" x14ac:dyDescent="0.25">
      <c r="A290" s="61"/>
      <c r="B290" s="303">
        <f>IF(P290="",0,COUNTIF($P$7:P290,P290))</f>
        <v>4</v>
      </c>
      <c r="C290" s="303" t="str">
        <f t="shared" si="33"/>
        <v>4215</v>
      </c>
      <c r="D290" s="303">
        <f>IF(S290="",0,COUNTIF($S$7:S290,S290))</f>
        <v>0</v>
      </c>
      <c r="E290" s="303" t="str">
        <f t="shared" si="34"/>
        <v>0</v>
      </c>
      <c r="F290" s="303">
        <f>IF(T290="",0,COUNTIF($T$7:T290,T290))</f>
        <v>0</v>
      </c>
      <c r="G290" s="303" t="str">
        <f t="shared" si="32"/>
        <v>0</v>
      </c>
      <c r="H290" s="303">
        <f>IF(R290="",0,COUNTIF($R$7:R290,R290))</f>
        <v>0</v>
      </c>
      <c r="I290" s="303" t="str">
        <f t="shared" si="35"/>
        <v>0</v>
      </c>
      <c r="J290" s="306">
        <f t="shared" si="36"/>
        <v>44201</v>
      </c>
      <c r="K290" s="303" t="str">
        <f t="shared" si="37"/>
        <v>KM 095</v>
      </c>
      <c r="L290" s="61"/>
      <c r="M290" s="271"/>
      <c r="N290" s="6"/>
      <c r="O290" s="10" t="s">
        <v>542</v>
      </c>
      <c r="P290" s="6">
        <v>215</v>
      </c>
      <c r="Q290" s="77" t="str">
        <f t="shared" si="31"/>
        <v>Hutang kepada Customers</v>
      </c>
      <c r="R290" s="333"/>
      <c r="S290" s="23"/>
      <c r="T290" s="271"/>
      <c r="U290" s="5"/>
      <c r="V290" s="5">
        <v>100000000</v>
      </c>
      <c r="W290" s="61"/>
      <c r="X290" s="61"/>
    </row>
    <row r="291" spans="1:24" ht="18.75" customHeight="1" x14ac:dyDescent="0.25">
      <c r="A291" s="61"/>
      <c r="B291" s="303">
        <f>IF(P291="",0,COUNTIF($P$7:P291,P291))</f>
        <v>0</v>
      </c>
      <c r="C291" s="303" t="str">
        <f t="shared" si="33"/>
        <v>0</v>
      </c>
      <c r="D291" s="303">
        <f>IF(S291="",0,COUNTIF($S$7:S291,S291))</f>
        <v>0</v>
      </c>
      <c r="E291" s="303" t="str">
        <f t="shared" si="34"/>
        <v>0</v>
      </c>
      <c r="F291" s="303">
        <f>IF(T291="",0,COUNTIF($T$7:T291,T291))</f>
        <v>0</v>
      </c>
      <c r="G291" s="303" t="str">
        <f t="shared" si="32"/>
        <v>0</v>
      </c>
      <c r="H291" s="303">
        <f>IF(R291="",0,COUNTIF($R$7:R291,R291))</f>
        <v>0</v>
      </c>
      <c r="I291" s="303" t="str">
        <f t="shared" si="35"/>
        <v>0</v>
      </c>
      <c r="J291" s="306">
        <f t="shared" si="36"/>
        <v>44201</v>
      </c>
      <c r="K291" s="303" t="str">
        <f t="shared" si="37"/>
        <v>KM 095</v>
      </c>
      <c r="L291" s="61"/>
      <c r="M291" s="271"/>
      <c r="N291" s="6"/>
      <c r="O291" s="10"/>
      <c r="P291" s="6"/>
      <c r="Q291" s="77" t="str">
        <f t="shared" si="31"/>
        <v/>
      </c>
      <c r="R291" s="333"/>
      <c r="S291" s="23"/>
      <c r="T291" s="271"/>
      <c r="U291" s="5"/>
      <c r="V291" s="5"/>
      <c r="W291" s="61"/>
      <c r="X291" s="61"/>
    </row>
    <row r="292" spans="1:24" ht="18.75" customHeight="1" x14ac:dyDescent="0.25">
      <c r="A292" s="61"/>
      <c r="B292" s="303">
        <f>IF(P292="",0,COUNTIF($P$7:P292,P292))</f>
        <v>9</v>
      </c>
      <c r="C292" s="303" t="str">
        <f t="shared" si="33"/>
        <v>9112</v>
      </c>
      <c r="D292" s="303">
        <f>IF(S292="",0,COUNTIF($S$7:S292,S292))</f>
        <v>0</v>
      </c>
      <c r="E292" s="303" t="str">
        <f t="shared" si="34"/>
        <v>0</v>
      </c>
      <c r="F292" s="303">
        <f>IF(T292="",0,COUNTIF($T$7:T292,T292))</f>
        <v>0</v>
      </c>
      <c r="G292" s="303" t="str">
        <f t="shared" si="32"/>
        <v>0</v>
      </c>
      <c r="H292" s="303">
        <f>IF(R292="",0,COUNTIF($R$7:R292,R292))</f>
        <v>0</v>
      </c>
      <c r="I292" s="303" t="str">
        <f t="shared" si="35"/>
        <v>0</v>
      </c>
      <c r="J292" s="306">
        <f t="shared" si="36"/>
        <v>44209</v>
      </c>
      <c r="K292" s="303" t="str">
        <f t="shared" si="37"/>
        <v>KM 096</v>
      </c>
      <c r="L292" s="61"/>
      <c r="M292" s="271">
        <v>44209</v>
      </c>
      <c r="N292" s="6" t="s">
        <v>543</v>
      </c>
      <c r="O292" s="10" t="s">
        <v>544</v>
      </c>
      <c r="P292" s="6">
        <v>112</v>
      </c>
      <c r="Q292" s="77" t="str">
        <f t="shared" si="31"/>
        <v>Bank BRI (Kas Utama)</v>
      </c>
      <c r="R292" s="333"/>
      <c r="S292" s="23"/>
      <c r="T292" s="271"/>
      <c r="U292" s="5">
        <v>50000000</v>
      </c>
      <c r="V292" s="5"/>
      <c r="W292" s="61"/>
      <c r="X292" s="61"/>
    </row>
    <row r="293" spans="1:24" ht="18.75" customHeight="1" x14ac:dyDescent="0.25">
      <c r="A293" s="61"/>
      <c r="B293" s="303">
        <f>IF(P293="",0,COUNTIF($P$7:P293,P293))</f>
        <v>5</v>
      </c>
      <c r="C293" s="303" t="str">
        <f t="shared" si="33"/>
        <v>5215</v>
      </c>
      <c r="D293" s="303">
        <f>IF(S293="",0,COUNTIF($S$7:S293,S293))</f>
        <v>0</v>
      </c>
      <c r="E293" s="303" t="str">
        <f t="shared" si="34"/>
        <v>0</v>
      </c>
      <c r="F293" s="303">
        <f>IF(T293="",0,COUNTIF($T$7:T293,T293))</f>
        <v>0</v>
      </c>
      <c r="G293" s="303" t="str">
        <f t="shared" si="32"/>
        <v>0</v>
      </c>
      <c r="H293" s="303">
        <f>IF(R293="",0,COUNTIF($R$7:R293,R293))</f>
        <v>0</v>
      </c>
      <c r="I293" s="303" t="str">
        <f t="shared" si="35"/>
        <v>0</v>
      </c>
      <c r="J293" s="306">
        <f t="shared" si="36"/>
        <v>44209</v>
      </c>
      <c r="K293" s="303" t="str">
        <f t="shared" si="37"/>
        <v>KM 096</v>
      </c>
      <c r="L293" s="61"/>
      <c r="M293" s="271"/>
      <c r="N293" s="6"/>
      <c r="O293" s="10" t="s">
        <v>544</v>
      </c>
      <c r="P293" s="6">
        <v>215</v>
      </c>
      <c r="Q293" s="77" t="str">
        <f t="shared" si="31"/>
        <v>Hutang kepada Customers</v>
      </c>
      <c r="R293" s="333"/>
      <c r="S293" s="23"/>
      <c r="T293" s="271"/>
      <c r="U293" s="5"/>
      <c r="V293" s="5">
        <v>50000000</v>
      </c>
      <c r="W293" s="61"/>
      <c r="X293" s="61"/>
    </row>
    <row r="294" spans="1:24" ht="18.75" customHeight="1" x14ac:dyDescent="0.25">
      <c r="A294" s="61"/>
      <c r="B294" s="303">
        <f>IF(P294="",0,COUNTIF($P$7:P294,P294))</f>
        <v>0</v>
      </c>
      <c r="C294" s="303" t="str">
        <f t="shared" si="33"/>
        <v>0</v>
      </c>
      <c r="D294" s="303">
        <f>IF(S294="",0,COUNTIF($S$7:S294,S294))</f>
        <v>0</v>
      </c>
      <c r="E294" s="303" t="str">
        <f t="shared" si="34"/>
        <v>0</v>
      </c>
      <c r="F294" s="303">
        <f>IF(T294="",0,COUNTIF($T$7:T294,T294))</f>
        <v>0</v>
      </c>
      <c r="G294" s="303" t="str">
        <f t="shared" si="32"/>
        <v>0</v>
      </c>
      <c r="H294" s="303">
        <f>IF(R294="",0,COUNTIF($R$7:R294,R294))</f>
        <v>0</v>
      </c>
      <c r="I294" s="303" t="str">
        <f t="shared" si="35"/>
        <v>0</v>
      </c>
      <c r="J294" s="306">
        <f t="shared" si="36"/>
        <v>44209</v>
      </c>
      <c r="K294" s="303" t="str">
        <f t="shared" si="37"/>
        <v>KM 096</v>
      </c>
      <c r="L294" s="61"/>
      <c r="M294" s="271"/>
      <c r="N294" s="6"/>
      <c r="O294" s="10"/>
      <c r="P294" s="6"/>
      <c r="Q294" s="77" t="str">
        <f t="shared" si="31"/>
        <v/>
      </c>
      <c r="R294" s="333"/>
      <c r="S294" s="23"/>
      <c r="T294" s="271"/>
      <c r="U294" s="5"/>
      <c r="V294" s="5"/>
      <c r="W294" s="61"/>
      <c r="X294" s="61"/>
    </row>
    <row r="295" spans="1:24" ht="18.75" customHeight="1" x14ac:dyDescent="0.25">
      <c r="A295" s="61"/>
      <c r="B295" s="303">
        <f>IF(P295="",0,COUNTIF($P$7:P295,P295))</f>
        <v>1</v>
      </c>
      <c r="C295" s="303" t="str">
        <f t="shared" si="33"/>
        <v>1210</v>
      </c>
      <c r="D295" s="303">
        <f>IF(S295="",0,COUNTIF($S$7:S295,S295))</f>
        <v>0</v>
      </c>
      <c r="E295" s="303" t="str">
        <f t="shared" si="34"/>
        <v>0</v>
      </c>
      <c r="F295" s="303">
        <f>IF(T295="",0,COUNTIF($T$7:T295,T295))</f>
        <v>0</v>
      </c>
      <c r="G295" s="303" t="str">
        <f t="shared" si="32"/>
        <v>0</v>
      </c>
      <c r="H295" s="303">
        <f>IF(R295="",0,COUNTIF($R$7:R295,R295))</f>
        <v>0</v>
      </c>
      <c r="I295" s="303" t="str">
        <f t="shared" si="35"/>
        <v>0</v>
      </c>
      <c r="J295" s="306">
        <f t="shared" si="36"/>
        <v>44216</v>
      </c>
      <c r="K295" s="303" t="str">
        <f t="shared" si="37"/>
        <v>KK 097</v>
      </c>
      <c r="L295" s="61"/>
      <c r="M295" s="271">
        <v>44216</v>
      </c>
      <c r="N295" s="6" t="s">
        <v>545</v>
      </c>
      <c r="O295" s="10" t="s">
        <v>546</v>
      </c>
      <c r="P295" s="6">
        <v>210</v>
      </c>
      <c r="Q295" s="77" t="str">
        <f t="shared" si="31"/>
        <v>Hutang Dagang</v>
      </c>
      <c r="R295" s="333"/>
      <c r="S295" s="23"/>
      <c r="T295" s="271"/>
      <c r="U295" s="5">
        <v>40500500</v>
      </c>
      <c r="V295" s="5"/>
      <c r="W295" s="61"/>
      <c r="X295" s="61"/>
    </row>
    <row r="296" spans="1:24" ht="18.75" customHeight="1" x14ac:dyDescent="0.25">
      <c r="A296" s="61"/>
      <c r="B296" s="303">
        <f>IF(P296="",0,COUNTIF($P$7:P296,P296))</f>
        <v>72</v>
      </c>
      <c r="C296" s="303" t="str">
        <f t="shared" si="33"/>
        <v>72115</v>
      </c>
      <c r="D296" s="303">
        <f>IF(S296="",0,COUNTIF($S$7:S296,S296))</f>
        <v>0</v>
      </c>
      <c r="E296" s="303" t="str">
        <f t="shared" si="34"/>
        <v>0</v>
      </c>
      <c r="F296" s="303">
        <f>IF(T296="",0,COUNTIF($T$7:T296,T296))</f>
        <v>0</v>
      </c>
      <c r="G296" s="303" t="str">
        <f t="shared" si="32"/>
        <v>0</v>
      </c>
      <c r="H296" s="303">
        <f>IF(R296="",0,COUNTIF($R$7:R296,R296))</f>
        <v>0</v>
      </c>
      <c r="I296" s="303" t="str">
        <f t="shared" si="35"/>
        <v>0</v>
      </c>
      <c r="J296" s="306">
        <f t="shared" si="36"/>
        <v>44216</v>
      </c>
      <c r="K296" s="303" t="str">
        <f t="shared" si="37"/>
        <v>KK 097</v>
      </c>
      <c r="L296" s="61"/>
      <c r="M296" s="271"/>
      <c r="N296" s="6"/>
      <c r="O296" s="10" t="s">
        <v>546</v>
      </c>
      <c r="P296" s="6">
        <v>115</v>
      </c>
      <c r="Q296" s="77" t="str">
        <f t="shared" si="31"/>
        <v>Bank BCA</v>
      </c>
      <c r="R296" s="333"/>
      <c r="S296" s="23"/>
      <c r="T296" s="271"/>
      <c r="U296" s="5"/>
      <c r="V296" s="5">
        <v>40500500</v>
      </c>
      <c r="W296" s="61"/>
      <c r="X296" s="61"/>
    </row>
    <row r="297" spans="1:24" ht="18.75" customHeight="1" x14ac:dyDescent="0.25">
      <c r="A297" s="61"/>
      <c r="B297" s="303">
        <f>IF(P297="",0,COUNTIF($P$7:P297,P297))</f>
        <v>0</v>
      </c>
      <c r="C297" s="303" t="str">
        <f t="shared" si="33"/>
        <v>0</v>
      </c>
      <c r="D297" s="303">
        <f>IF(S297="",0,COUNTIF($S$7:S297,S297))</f>
        <v>0</v>
      </c>
      <c r="E297" s="303" t="str">
        <f t="shared" si="34"/>
        <v>0</v>
      </c>
      <c r="F297" s="303">
        <f>IF(T297="",0,COUNTIF($T$7:T297,T297))</f>
        <v>0</v>
      </c>
      <c r="G297" s="303" t="str">
        <f t="shared" si="32"/>
        <v>0</v>
      </c>
      <c r="H297" s="303">
        <f>IF(R297="",0,COUNTIF($R$7:R297,R297))</f>
        <v>0</v>
      </c>
      <c r="I297" s="303" t="str">
        <f t="shared" si="35"/>
        <v>0</v>
      </c>
      <c r="J297" s="306">
        <f t="shared" si="36"/>
        <v>44216</v>
      </c>
      <c r="K297" s="303" t="str">
        <f t="shared" si="37"/>
        <v>KK 097</v>
      </c>
      <c r="L297" s="61"/>
      <c r="M297" s="271"/>
      <c r="N297" s="6"/>
      <c r="O297" s="10"/>
      <c r="P297" s="6"/>
      <c r="Q297" s="77" t="str">
        <f t="shared" si="31"/>
        <v/>
      </c>
      <c r="R297" s="333"/>
      <c r="S297" s="23"/>
      <c r="T297" s="271"/>
      <c r="U297" s="5"/>
      <c r="V297" s="5"/>
      <c r="W297" s="61"/>
      <c r="X297" s="61"/>
    </row>
    <row r="298" spans="1:24" ht="18.75" customHeight="1" x14ac:dyDescent="0.25">
      <c r="A298" s="61"/>
      <c r="B298" s="303">
        <f>IF(P298="",0,COUNTIF($P$7:P298,P298))</f>
        <v>1</v>
      </c>
      <c r="C298" s="303" t="str">
        <f t="shared" si="33"/>
        <v>1120</v>
      </c>
      <c r="D298" s="303">
        <f>IF(S298="",0,COUNTIF($S$7:S298,S298))</f>
        <v>0</v>
      </c>
      <c r="E298" s="303" t="str">
        <f t="shared" si="34"/>
        <v>0</v>
      </c>
      <c r="F298" s="303">
        <f>IF(T298="",0,COUNTIF($T$7:T298,T298))</f>
        <v>0</v>
      </c>
      <c r="G298" s="303" t="str">
        <f t="shared" si="32"/>
        <v>0</v>
      </c>
      <c r="H298" s="303">
        <f>IF(R298="",0,COUNTIF($R$7:R298,R298))</f>
        <v>0</v>
      </c>
      <c r="I298" s="303" t="str">
        <f t="shared" si="35"/>
        <v>0</v>
      </c>
      <c r="J298" s="306">
        <f t="shared" si="36"/>
        <v>44216</v>
      </c>
      <c r="K298" s="303" t="str">
        <f t="shared" si="37"/>
        <v>KK 097</v>
      </c>
      <c r="L298" s="61"/>
      <c r="M298" s="271">
        <v>44216</v>
      </c>
      <c r="N298" s="6" t="s">
        <v>545</v>
      </c>
      <c r="O298" s="10" t="s">
        <v>569</v>
      </c>
      <c r="P298" s="6">
        <v>120</v>
      </c>
      <c r="Q298" s="77" t="str">
        <f t="shared" si="31"/>
        <v>Piutang Dagang</v>
      </c>
      <c r="R298" s="333"/>
      <c r="S298" s="23"/>
      <c r="T298" s="271"/>
      <c r="U298" s="5">
        <v>400000000</v>
      </c>
      <c r="V298" s="5"/>
      <c r="W298" s="61"/>
      <c r="X298" s="61"/>
    </row>
    <row r="299" spans="1:24" ht="18.75" customHeight="1" x14ac:dyDescent="0.25">
      <c r="A299" s="61"/>
      <c r="B299" s="303">
        <f>IF(P299="",0,COUNTIF($P$7:P299,P299))</f>
        <v>1</v>
      </c>
      <c r="C299" s="303" t="str">
        <f t="shared" si="33"/>
        <v>1410</v>
      </c>
      <c r="D299" s="303">
        <f>IF(S299="",0,COUNTIF($S$7:S299,S299))</f>
        <v>0</v>
      </c>
      <c r="E299" s="303" t="str">
        <f t="shared" si="34"/>
        <v>0</v>
      </c>
      <c r="F299" s="303">
        <f>IF(T299="",0,COUNTIF($T$7:T299,T299))</f>
        <v>0</v>
      </c>
      <c r="G299" s="303" t="str">
        <f t="shared" si="32"/>
        <v>0</v>
      </c>
      <c r="H299" s="303">
        <f>IF(R299="",0,COUNTIF($R$7:R299,R299))</f>
        <v>0</v>
      </c>
      <c r="I299" s="303" t="str">
        <f t="shared" si="35"/>
        <v>0</v>
      </c>
      <c r="J299" s="306">
        <f t="shared" si="36"/>
        <v>44216</v>
      </c>
      <c r="K299" s="303" t="str">
        <f t="shared" si="37"/>
        <v>KK 097</v>
      </c>
      <c r="L299" s="61"/>
      <c r="M299" s="271"/>
      <c r="N299" s="6"/>
      <c r="O299" s="10" t="s">
        <v>569</v>
      </c>
      <c r="P299" s="6">
        <v>410</v>
      </c>
      <c r="Q299" s="77" t="str">
        <f t="shared" si="31"/>
        <v>Penjualan</v>
      </c>
      <c r="R299" s="333"/>
      <c r="S299" s="23"/>
      <c r="T299" s="271"/>
      <c r="U299" s="5"/>
      <c r="V299" s="5">
        <v>400000000</v>
      </c>
      <c r="W299" s="61"/>
      <c r="X299" s="61"/>
    </row>
    <row r="300" spans="1:24" ht="18.75" customHeight="1" x14ac:dyDescent="0.25">
      <c r="A300" s="61"/>
      <c r="B300" s="303">
        <f>IF(P300="",0,COUNTIF($P$7:P300,P300))</f>
        <v>0</v>
      </c>
      <c r="C300" s="303" t="str">
        <f t="shared" si="33"/>
        <v>0</v>
      </c>
      <c r="D300" s="303">
        <f>IF(S300="",0,COUNTIF($S$7:S300,S300))</f>
        <v>0</v>
      </c>
      <c r="E300" s="303" t="str">
        <f t="shared" si="34"/>
        <v>0</v>
      </c>
      <c r="F300" s="303">
        <f>IF(T300="",0,COUNTIF($T$7:T300,T300))</f>
        <v>0</v>
      </c>
      <c r="G300" s="303" t="str">
        <f t="shared" si="32"/>
        <v>0</v>
      </c>
      <c r="H300" s="303">
        <f>IF(R300="",0,COUNTIF($R$7:R300,R300))</f>
        <v>0</v>
      </c>
      <c r="I300" s="303" t="str">
        <f t="shared" si="35"/>
        <v>0</v>
      </c>
      <c r="J300" s="306">
        <f t="shared" si="36"/>
        <v>44216</v>
      </c>
      <c r="K300" s="303" t="str">
        <f t="shared" si="37"/>
        <v>KK 097</v>
      </c>
      <c r="L300" s="61"/>
      <c r="M300" s="271"/>
      <c r="N300" s="6"/>
      <c r="O300" s="10"/>
      <c r="P300" s="6"/>
      <c r="Q300" s="77" t="str">
        <f t="shared" si="31"/>
        <v/>
      </c>
      <c r="R300" s="333"/>
      <c r="S300" s="23"/>
      <c r="T300" s="271"/>
      <c r="U300" s="5"/>
      <c r="V300" s="5"/>
      <c r="W300" s="61"/>
      <c r="X300" s="61"/>
    </row>
    <row r="301" spans="1:24" ht="18.75" customHeight="1" x14ac:dyDescent="0.25">
      <c r="A301" s="61"/>
      <c r="B301" s="303">
        <f>IF(P301="",0,COUNTIF($P$7:P301,P301))</f>
        <v>1</v>
      </c>
      <c r="C301" s="303" t="str">
        <f t="shared" si="33"/>
        <v>1510</v>
      </c>
      <c r="D301" s="303">
        <f>IF(S301="",0,COUNTIF($S$7:S301,S301))</f>
        <v>0</v>
      </c>
      <c r="E301" s="303" t="str">
        <f t="shared" si="34"/>
        <v>0</v>
      </c>
      <c r="F301" s="303">
        <f>IF(T301="",0,COUNTIF($T$7:T301,T301))</f>
        <v>0</v>
      </c>
      <c r="G301" s="303" t="str">
        <f t="shared" si="32"/>
        <v>0</v>
      </c>
      <c r="H301" s="303">
        <f>IF(R301="",0,COUNTIF($R$7:R301,R301))</f>
        <v>0</v>
      </c>
      <c r="I301" s="303" t="str">
        <f t="shared" si="35"/>
        <v>0</v>
      </c>
      <c r="J301" s="306">
        <f t="shared" si="36"/>
        <v>44216</v>
      </c>
      <c r="K301" s="303" t="str">
        <f t="shared" si="37"/>
        <v>KK 097</v>
      </c>
      <c r="L301" s="61"/>
      <c r="M301" s="271">
        <v>44216</v>
      </c>
      <c r="N301" s="6" t="s">
        <v>545</v>
      </c>
      <c r="O301" s="10" t="s">
        <v>570</v>
      </c>
      <c r="P301" s="6">
        <v>510</v>
      </c>
      <c r="Q301" s="77" t="str">
        <f t="shared" si="31"/>
        <v>HPP Barang</v>
      </c>
      <c r="R301" s="333"/>
      <c r="S301" s="23"/>
      <c r="T301" s="271"/>
      <c r="U301" s="5">
        <v>322435000</v>
      </c>
      <c r="V301" s="5"/>
      <c r="W301" s="61"/>
      <c r="X301" s="61"/>
    </row>
    <row r="302" spans="1:24" ht="18.75" customHeight="1" x14ac:dyDescent="0.25">
      <c r="A302" s="61"/>
      <c r="B302" s="303">
        <f>IF(P302="",0,COUNTIF($P$7:P302,P302))</f>
        <v>73</v>
      </c>
      <c r="C302" s="303" t="str">
        <f t="shared" si="33"/>
        <v>73130</v>
      </c>
      <c r="D302" s="303">
        <f>IF(S302="",0,COUNTIF($S$7:S302,S302))</f>
        <v>0</v>
      </c>
      <c r="E302" s="303" t="str">
        <f t="shared" si="34"/>
        <v>0</v>
      </c>
      <c r="F302" s="303">
        <f>IF(T302="",0,COUNTIF($T$7:T302,T302))</f>
        <v>0</v>
      </c>
      <c r="G302" s="303" t="str">
        <f t="shared" si="32"/>
        <v>0</v>
      </c>
      <c r="H302" s="303">
        <f>IF(R302="",0,COUNTIF($R$7:R302,R302))</f>
        <v>0</v>
      </c>
      <c r="I302" s="303" t="str">
        <f t="shared" si="35"/>
        <v>0</v>
      </c>
      <c r="J302" s="306">
        <f t="shared" si="36"/>
        <v>44216</v>
      </c>
      <c r="K302" s="303" t="str">
        <f t="shared" si="37"/>
        <v>KK 097</v>
      </c>
      <c r="L302" s="61"/>
      <c r="M302" s="271"/>
      <c r="N302" s="6"/>
      <c r="O302" s="10" t="s">
        <v>570</v>
      </c>
      <c r="P302" s="6">
        <v>130</v>
      </c>
      <c r="Q302" s="77" t="str">
        <f t="shared" si="31"/>
        <v>Barang masih dalam konstruksi</v>
      </c>
      <c r="R302" s="333"/>
      <c r="S302" s="23"/>
      <c r="T302" s="271"/>
      <c r="U302" s="5"/>
      <c r="V302" s="5">
        <v>322435000</v>
      </c>
      <c r="W302" s="61"/>
      <c r="X302" s="61"/>
    </row>
    <row r="303" spans="1:24" ht="18.75" customHeight="1" x14ac:dyDescent="0.25">
      <c r="A303" s="61"/>
      <c r="B303" s="303">
        <f>IF(P303="",0,COUNTIF($P$7:P303,P303))</f>
        <v>0</v>
      </c>
      <c r="C303" s="303" t="str">
        <f t="shared" si="33"/>
        <v>0</v>
      </c>
      <c r="D303" s="303">
        <f>IF(S303="",0,COUNTIF($S$7:S303,S303))</f>
        <v>0</v>
      </c>
      <c r="E303" s="303" t="str">
        <f t="shared" si="34"/>
        <v>0</v>
      </c>
      <c r="F303" s="303">
        <f>IF(T303="",0,COUNTIF($T$7:T303,T303))</f>
        <v>0</v>
      </c>
      <c r="G303" s="303" t="str">
        <f t="shared" si="32"/>
        <v>0</v>
      </c>
      <c r="H303" s="303">
        <f>IF(R303="",0,COUNTIF($R$7:R303,R303))</f>
        <v>0</v>
      </c>
      <c r="I303" s="303" t="str">
        <f t="shared" si="35"/>
        <v>0</v>
      </c>
      <c r="J303" s="306">
        <f t="shared" si="36"/>
        <v>44216</v>
      </c>
      <c r="K303" s="303" t="str">
        <f t="shared" si="37"/>
        <v>KK 097</v>
      </c>
      <c r="L303" s="61"/>
      <c r="M303" s="271"/>
      <c r="N303" s="6"/>
      <c r="O303" s="10"/>
      <c r="P303" s="6"/>
      <c r="Q303" s="77" t="str">
        <f t="shared" si="31"/>
        <v/>
      </c>
      <c r="R303" s="333"/>
      <c r="S303" s="23"/>
      <c r="T303" s="271"/>
      <c r="U303" s="5"/>
      <c r="V303" s="5"/>
      <c r="W303" s="61"/>
      <c r="X303" s="61"/>
    </row>
    <row r="304" spans="1:24" ht="18.75" customHeight="1" x14ac:dyDescent="0.25">
      <c r="A304" s="61"/>
      <c r="B304" s="303">
        <f>IF(P304="",0,COUNTIF($P$7:P304,P304))</f>
        <v>0</v>
      </c>
      <c r="C304" s="303" t="str">
        <f t="shared" si="33"/>
        <v>0</v>
      </c>
      <c r="D304" s="303">
        <f>IF(S304="",0,COUNTIF($S$7:S304,S304))</f>
        <v>0</v>
      </c>
      <c r="E304" s="303" t="str">
        <f t="shared" si="34"/>
        <v>0</v>
      </c>
      <c r="F304" s="303">
        <f>IF(T304="",0,COUNTIF($T$7:T304,T304))</f>
        <v>0</v>
      </c>
      <c r="G304" s="303" t="str">
        <f t="shared" si="32"/>
        <v>0</v>
      </c>
      <c r="H304" s="303">
        <f>IF(R304="",0,COUNTIF($R$7:R304,R304))</f>
        <v>0</v>
      </c>
      <c r="I304" s="303" t="str">
        <f t="shared" si="35"/>
        <v>0</v>
      </c>
      <c r="J304" s="306">
        <f t="shared" si="36"/>
        <v>44216</v>
      </c>
      <c r="K304" s="303" t="str">
        <f t="shared" si="37"/>
        <v>KK 097</v>
      </c>
      <c r="L304" s="61"/>
      <c r="M304" s="271"/>
      <c r="N304" s="6"/>
      <c r="O304" s="10"/>
      <c r="P304" s="6"/>
      <c r="Q304" s="77" t="str">
        <f t="shared" si="31"/>
        <v/>
      </c>
      <c r="R304" s="333"/>
      <c r="S304" s="23"/>
      <c r="T304" s="271"/>
      <c r="U304" s="5"/>
      <c r="V304" s="5"/>
      <c r="W304" s="61"/>
      <c r="X304" s="61"/>
    </row>
    <row r="305" spans="1:24" ht="18.75" customHeight="1" x14ac:dyDescent="0.25">
      <c r="A305" s="61"/>
      <c r="B305" s="303">
        <f>IF(P305="",0,COUNTIF($P$7:P305,P305))</f>
        <v>0</v>
      </c>
      <c r="C305" s="303" t="str">
        <f t="shared" si="33"/>
        <v>0</v>
      </c>
      <c r="D305" s="303">
        <f>IF(S305="",0,COUNTIF($S$7:S305,S305))</f>
        <v>0</v>
      </c>
      <c r="E305" s="303" t="str">
        <f t="shared" si="34"/>
        <v>0</v>
      </c>
      <c r="F305" s="303">
        <f>IF(T305="",0,COUNTIF($T$7:T305,T305))</f>
        <v>0</v>
      </c>
      <c r="G305" s="303" t="str">
        <f t="shared" si="32"/>
        <v>0</v>
      </c>
      <c r="H305" s="303">
        <f>IF(R305="",0,COUNTIF($R$7:R305,R305))</f>
        <v>0</v>
      </c>
      <c r="I305" s="303" t="str">
        <f t="shared" si="35"/>
        <v>0</v>
      </c>
      <c r="J305" s="306">
        <f t="shared" si="36"/>
        <v>44216</v>
      </c>
      <c r="K305" s="303" t="str">
        <f t="shared" si="37"/>
        <v>KK 097</v>
      </c>
      <c r="L305" s="61"/>
      <c r="M305" s="271"/>
      <c r="N305" s="6"/>
      <c r="O305" s="10"/>
      <c r="P305" s="6"/>
      <c r="Q305" s="77" t="str">
        <f t="shared" si="31"/>
        <v/>
      </c>
      <c r="R305" s="333"/>
      <c r="S305" s="23"/>
      <c r="T305" s="271"/>
      <c r="U305" s="5"/>
      <c r="V305" s="5"/>
      <c r="W305" s="61"/>
      <c r="X305" s="61"/>
    </row>
    <row r="306" spans="1:24" ht="18.75" customHeight="1" x14ac:dyDescent="0.25">
      <c r="A306" s="61"/>
      <c r="B306" s="303">
        <f>IF(P306="",0,COUNTIF($P$7:P306,P306))</f>
        <v>0</v>
      </c>
      <c r="C306" s="303" t="str">
        <f t="shared" si="33"/>
        <v>0</v>
      </c>
      <c r="D306" s="303">
        <f>IF(S306="",0,COUNTIF($S$7:S306,S306))</f>
        <v>0</v>
      </c>
      <c r="E306" s="303" t="str">
        <f t="shared" si="34"/>
        <v>0</v>
      </c>
      <c r="F306" s="303">
        <f>IF(T306="",0,COUNTIF($T$7:T306,T306))</f>
        <v>0</v>
      </c>
      <c r="G306" s="303" t="str">
        <f t="shared" si="32"/>
        <v>0</v>
      </c>
      <c r="H306" s="303">
        <f>IF(R306="",0,COUNTIF($R$7:R306,R306))</f>
        <v>0</v>
      </c>
      <c r="I306" s="303" t="str">
        <f t="shared" si="35"/>
        <v>0</v>
      </c>
      <c r="J306" s="306">
        <f t="shared" si="36"/>
        <v>44216</v>
      </c>
      <c r="K306" s="303" t="str">
        <f t="shared" si="37"/>
        <v>KK 097</v>
      </c>
      <c r="L306" s="61"/>
      <c r="M306" s="271"/>
      <c r="N306" s="6"/>
      <c r="O306" s="10"/>
      <c r="P306" s="6"/>
      <c r="Q306" s="77" t="str">
        <f t="shared" si="31"/>
        <v/>
      </c>
      <c r="R306" s="333"/>
      <c r="S306" s="23"/>
      <c r="T306" s="271"/>
      <c r="U306" s="5"/>
      <c r="V306" s="5"/>
      <c r="W306" s="61"/>
      <c r="X306" s="61"/>
    </row>
    <row r="307" spans="1:24" ht="18.75" customHeight="1" x14ac:dyDescent="0.25">
      <c r="A307" s="61"/>
      <c r="B307" s="303">
        <f>IF(P307="",0,COUNTIF($P$7:P307,P307))</f>
        <v>0</v>
      </c>
      <c r="C307" s="303" t="str">
        <f t="shared" si="33"/>
        <v>0</v>
      </c>
      <c r="D307" s="303">
        <f>IF(S307="",0,COUNTIF($S$7:S307,S307))</f>
        <v>0</v>
      </c>
      <c r="E307" s="303" t="str">
        <f t="shared" si="34"/>
        <v>0</v>
      </c>
      <c r="F307" s="303">
        <f>IF(T307="",0,COUNTIF($T$7:T307,T307))</f>
        <v>0</v>
      </c>
      <c r="G307" s="303" t="str">
        <f t="shared" si="32"/>
        <v>0</v>
      </c>
      <c r="H307" s="303">
        <f>IF(R307="",0,COUNTIF($R$7:R307,R307))</f>
        <v>0</v>
      </c>
      <c r="I307" s="303" t="str">
        <f t="shared" si="35"/>
        <v>0</v>
      </c>
      <c r="J307" s="306">
        <f t="shared" si="36"/>
        <v>44216</v>
      </c>
      <c r="K307" s="303" t="str">
        <f t="shared" si="37"/>
        <v>KK 097</v>
      </c>
      <c r="L307" s="61"/>
      <c r="M307" s="271"/>
      <c r="N307" s="6"/>
      <c r="O307" s="10"/>
      <c r="P307" s="6"/>
      <c r="Q307" s="77" t="str">
        <f t="shared" si="31"/>
        <v/>
      </c>
      <c r="R307" s="333"/>
      <c r="S307" s="23"/>
      <c r="T307" s="271"/>
      <c r="U307" s="5"/>
      <c r="V307" s="5"/>
      <c r="W307" s="61"/>
      <c r="X307" s="61"/>
    </row>
    <row r="308" spans="1:24" ht="18.75" customHeight="1" x14ac:dyDescent="0.25">
      <c r="A308" s="61"/>
      <c r="B308" s="303">
        <f>IF(P308="",0,COUNTIF($P$7:P308,P308))</f>
        <v>0</v>
      </c>
      <c r="C308" s="303" t="str">
        <f t="shared" si="33"/>
        <v>0</v>
      </c>
      <c r="D308" s="303">
        <f>IF(S308="",0,COUNTIF($S$7:S308,S308))</f>
        <v>0</v>
      </c>
      <c r="E308" s="303" t="str">
        <f t="shared" si="34"/>
        <v>0</v>
      </c>
      <c r="F308" s="303">
        <f>IF(T308="",0,COUNTIF($T$7:T308,T308))</f>
        <v>0</v>
      </c>
      <c r="G308" s="303" t="str">
        <f t="shared" si="32"/>
        <v>0</v>
      </c>
      <c r="H308" s="303">
        <f>IF(R308="",0,COUNTIF($R$7:R308,R308))</f>
        <v>0</v>
      </c>
      <c r="I308" s="303" t="str">
        <f t="shared" si="35"/>
        <v>0</v>
      </c>
      <c r="J308" s="306">
        <f t="shared" si="36"/>
        <v>44216</v>
      </c>
      <c r="K308" s="303" t="str">
        <f t="shared" si="37"/>
        <v>KK 097</v>
      </c>
      <c r="L308" s="61"/>
      <c r="M308" s="271"/>
      <c r="N308" s="6"/>
      <c r="O308" s="10"/>
      <c r="P308" s="6"/>
      <c r="Q308" s="77" t="str">
        <f t="shared" si="31"/>
        <v/>
      </c>
      <c r="R308" s="333"/>
      <c r="S308" s="23"/>
      <c r="T308" s="271"/>
      <c r="U308" s="5"/>
      <c r="V308" s="5"/>
      <c r="W308" s="61"/>
      <c r="X308" s="61"/>
    </row>
    <row r="309" spans="1:24" ht="18.75" customHeight="1" x14ac:dyDescent="0.25">
      <c r="A309" s="61"/>
      <c r="B309" s="303">
        <f>IF(P309="",0,COUNTIF($P$7:P309,P309))</f>
        <v>0</v>
      </c>
      <c r="C309" s="303" t="str">
        <f t="shared" si="33"/>
        <v>0</v>
      </c>
      <c r="D309" s="303">
        <f>IF(S309="",0,COUNTIF($S$7:S309,S309))</f>
        <v>0</v>
      </c>
      <c r="E309" s="303" t="str">
        <f t="shared" si="34"/>
        <v>0</v>
      </c>
      <c r="F309" s="303">
        <f>IF(T309="",0,COUNTIF($T$7:T309,T309))</f>
        <v>0</v>
      </c>
      <c r="G309" s="303" t="str">
        <f t="shared" si="32"/>
        <v>0</v>
      </c>
      <c r="H309" s="303">
        <f>IF(R309="",0,COUNTIF($R$7:R309,R309))</f>
        <v>0</v>
      </c>
      <c r="I309" s="303" t="str">
        <f t="shared" si="35"/>
        <v>0</v>
      </c>
      <c r="J309" s="306">
        <f t="shared" si="36"/>
        <v>44216</v>
      </c>
      <c r="K309" s="303" t="str">
        <f t="shared" si="37"/>
        <v>KK 097</v>
      </c>
      <c r="L309" s="61"/>
      <c r="M309" s="271"/>
      <c r="N309" s="6"/>
      <c r="O309" s="10"/>
      <c r="P309" s="6"/>
      <c r="Q309" s="77" t="str">
        <f t="shared" si="31"/>
        <v/>
      </c>
      <c r="R309" s="333"/>
      <c r="S309" s="23"/>
      <c r="T309" s="271"/>
      <c r="U309" s="5"/>
      <c r="V309" s="5"/>
      <c r="W309" s="61"/>
      <c r="X309" s="61"/>
    </row>
    <row r="310" spans="1:24" ht="18.75" customHeight="1" x14ac:dyDescent="0.25">
      <c r="A310" s="61"/>
      <c r="B310" s="303">
        <f>IF(P310="",0,COUNTIF($P$7:P310,P310))</f>
        <v>0</v>
      </c>
      <c r="C310" s="303" t="str">
        <f t="shared" si="33"/>
        <v>0</v>
      </c>
      <c r="D310" s="303">
        <f>IF(S310="",0,COUNTIF($S$7:S310,S310))</f>
        <v>0</v>
      </c>
      <c r="E310" s="303" t="str">
        <f t="shared" si="34"/>
        <v>0</v>
      </c>
      <c r="F310" s="303">
        <f>IF(T310="",0,COUNTIF($T$7:T310,T310))</f>
        <v>0</v>
      </c>
      <c r="G310" s="303" t="str">
        <f t="shared" si="32"/>
        <v>0</v>
      </c>
      <c r="H310" s="303">
        <f>IF(R310="",0,COUNTIF($R$7:R310,R310))</f>
        <v>0</v>
      </c>
      <c r="I310" s="303" t="str">
        <f t="shared" si="35"/>
        <v>0</v>
      </c>
      <c r="J310" s="306">
        <f t="shared" si="36"/>
        <v>44216</v>
      </c>
      <c r="K310" s="303" t="str">
        <f t="shared" si="37"/>
        <v>KK 097</v>
      </c>
      <c r="L310" s="61"/>
      <c r="M310" s="271"/>
      <c r="N310" s="6"/>
      <c r="O310" s="10"/>
      <c r="P310" s="6"/>
      <c r="Q310" s="77" t="str">
        <f t="shared" si="31"/>
        <v/>
      </c>
      <c r="R310" s="333"/>
      <c r="S310" s="23"/>
      <c r="T310" s="271"/>
      <c r="U310" s="5"/>
      <c r="V310" s="5"/>
      <c r="W310" s="61"/>
      <c r="X310" s="61"/>
    </row>
    <row r="311" spans="1:24" ht="18.75" customHeight="1" x14ac:dyDescent="0.25">
      <c r="A311" s="61"/>
      <c r="B311" s="303">
        <f>IF(P311="",0,COUNTIF($P$7:P311,P311))</f>
        <v>0</v>
      </c>
      <c r="C311" s="303" t="str">
        <f t="shared" si="33"/>
        <v>0</v>
      </c>
      <c r="D311" s="303">
        <f>IF(S311="",0,COUNTIF($S$7:S311,S311))</f>
        <v>0</v>
      </c>
      <c r="E311" s="303" t="str">
        <f t="shared" si="34"/>
        <v>0</v>
      </c>
      <c r="F311" s="303">
        <f>IF(T311="",0,COUNTIF($T$7:T311,T311))</f>
        <v>0</v>
      </c>
      <c r="G311" s="303" t="str">
        <f t="shared" si="32"/>
        <v>0</v>
      </c>
      <c r="H311" s="303">
        <f>IF(R311="",0,COUNTIF($R$7:R311,R311))</f>
        <v>0</v>
      </c>
      <c r="I311" s="303" t="str">
        <f t="shared" si="35"/>
        <v>0</v>
      </c>
      <c r="J311" s="306">
        <f t="shared" si="36"/>
        <v>44216</v>
      </c>
      <c r="K311" s="303" t="str">
        <f t="shared" si="37"/>
        <v>KK 097</v>
      </c>
      <c r="L311" s="61"/>
      <c r="M311" s="271"/>
      <c r="N311" s="6"/>
      <c r="O311" s="10"/>
      <c r="P311" s="6"/>
      <c r="Q311" s="77" t="str">
        <f t="shared" si="31"/>
        <v/>
      </c>
      <c r="R311" s="333"/>
      <c r="S311" s="23"/>
      <c r="T311" s="271"/>
      <c r="U311" s="5"/>
      <c r="V311" s="5"/>
      <c r="W311" s="61"/>
      <c r="X311" s="61"/>
    </row>
    <row r="312" spans="1:24" ht="18.75" customHeight="1" x14ac:dyDescent="0.25">
      <c r="A312" s="61"/>
      <c r="B312" s="303">
        <f>IF(P312="",0,COUNTIF($P$7:P312,P312))</f>
        <v>0</v>
      </c>
      <c r="C312" s="303" t="str">
        <f t="shared" si="33"/>
        <v>0</v>
      </c>
      <c r="D312" s="303">
        <f>IF(S312="",0,COUNTIF($S$7:S312,S312))</f>
        <v>0</v>
      </c>
      <c r="E312" s="303" t="str">
        <f t="shared" si="34"/>
        <v>0</v>
      </c>
      <c r="F312" s="303">
        <f>IF(T312="",0,COUNTIF($T$7:T312,T312))</f>
        <v>0</v>
      </c>
      <c r="G312" s="303" t="str">
        <f t="shared" si="32"/>
        <v>0</v>
      </c>
      <c r="H312" s="303">
        <f>IF(R312="",0,COUNTIF($R$7:R312,R312))</f>
        <v>0</v>
      </c>
      <c r="I312" s="303" t="str">
        <f t="shared" si="35"/>
        <v>0</v>
      </c>
      <c r="J312" s="306">
        <f t="shared" si="36"/>
        <v>44216</v>
      </c>
      <c r="K312" s="303" t="str">
        <f t="shared" si="37"/>
        <v>KK 097</v>
      </c>
      <c r="L312" s="61"/>
      <c r="M312" s="271"/>
      <c r="N312" s="6"/>
      <c r="O312" s="10"/>
      <c r="P312" s="6"/>
      <c r="Q312" s="77" t="str">
        <f t="shared" si="31"/>
        <v/>
      </c>
      <c r="R312" s="333"/>
      <c r="S312" s="23"/>
      <c r="T312" s="271"/>
      <c r="U312" s="5"/>
      <c r="V312" s="5"/>
      <c r="W312" s="61"/>
      <c r="X312" s="61"/>
    </row>
    <row r="313" spans="1:24" ht="18.75" customHeight="1" x14ac:dyDescent="0.25">
      <c r="A313" s="61"/>
      <c r="B313" s="303">
        <f>IF(P313="",0,COUNTIF($P$7:P313,P313))</f>
        <v>0</v>
      </c>
      <c r="C313" s="303" t="str">
        <f t="shared" si="33"/>
        <v>0</v>
      </c>
      <c r="D313" s="303">
        <f>IF(S313="",0,COUNTIF($S$7:S313,S313))</f>
        <v>0</v>
      </c>
      <c r="E313" s="303" t="str">
        <f t="shared" si="34"/>
        <v>0</v>
      </c>
      <c r="F313" s="303">
        <f>IF(T313="",0,COUNTIF($T$7:T313,T313))</f>
        <v>0</v>
      </c>
      <c r="G313" s="303" t="str">
        <f t="shared" si="32"/>
        <v>0</v>
      </c>
      <c r="H313" s="303">
        <f>IF(R313="",0,COUNTIF($R$7:R313,R313))</f>
        <v>0</v>
      </c>
      <c r="I313" s="303" t="str">
        <f t="shared" si="35"/>
        <v>0</v>
      </c>
      <c r="J313" s="306">
        <f t="shared" si="36"/>
        <v>44216</v>
      </c>
      <c r="K313" s="303" t="str">
        <f t="shared" si="37"/>
        <v>KK 097</v>
      </c>
      <c r="L313" s="61"/>
      <c r="M313" s="271"/>
      <c r="N313" s="6"/>
      <c r="O313" s="10"/>
      <c r="P313" s="6"/>
      <c r="Q313" s="77" t="str">
        <f t="shared" si="31"/>
        <v/>
      </c>
      <c r="R313" s="333"/>
      <c r="S313" s="23"/>
      <c r="T313" s="271"/>
      <c r="U313" s="5"/>
      <c r="V313" s="5"/>
      <c r="W313" s="61"/>
      <c r="X313" s="61"/>
    </row>
    <row r="314" spans="1:24" ht="18.75" customHeight="1" x14ac:dyDescent="0.25">
      <c r="A314" s="61"/>
      <c r="B314" s="303">
        <f>IF(P314="",0,COUNTIF($P$7:P314,P314))</f>
        <v>0</v>
      </c>
      <c r="C314" s="303" t="str">
        <f t="shared" si="33"/>
        <v>0</v>
      </c>
      <c r="D314" s="303">
        <f>IF(S314="",0,COUNTIF($S$7:S314,S314))</f>
        <v>0</v>
      </c>
      <c r="E314" s="303" t="str">
        <f t="shared" si="34"/>
        <v>0</v>
      </c>
      <c r="F314" s="303">
        <f>IF(T314="",0,COUNTIF($T$7:T314,T314))</f>
        <v>0</v>
      </c>
      <c r="G314" s="303" t="str">
        <f t="shared" si="32"/>
        <v>0</v>
      </c>
      <c r="H314" s="303">
        <f>IF(R314="",0,COUNTIF($R$7:R314,R314))</f>
        <v>0</v>
      </c>
      <c r="I314" s="303" t="str">
        <f t="shared" si="35"/>
        <v>0</v>
      </c>
      <c r="J314" s="306">
        <f t="shared" si="36"/>
        <v>44216</v>
      </c>
      <c r="K314" s="303" t="str">
        <f t="shared" si="37"/>
        <v>KK 097</v>
      </c>
      <c r="L314" s="61"/>
      <c r="M314" s="271"/>
      <c r="N314" s="6"/>
      <c r="O314" s="10"/>
      <c r="P314" s="6"/>
      <c r="Q314" s="77" t="str">
        <f t="shared" si="31"/>
        <v/>
      </c>
      <c r="R314" s="333"/>
      <c r="S314" s="23"/>
      <c r="T314" s="271"/>
      <c r="U314" s="5"/>
      <c r="V314" s="5"/>
      <c r="W314" s="61"/>
      <c r="X314" s="61"/>
    </row>
    <row r="315" spans="1:24" ht="18.75" customHeight="1" x14ac:dyDescent="0.25">
      <c r="A315" s="61"/>
      <c r="B315" s="303">
        <f>IF(P315="",0,COUNTIF($P$7:P315,P315))</f>
        <v>0</v>
      </c>
      <c r="C315" s="303" t="str">
        <f t="shared" si="33"/>
        <v>0</v>
      </c>
      <c r="D315" s="303">
        <f>IF(S315="",0,COUNTIF($S$7:S315,S315))</f>
        <v>0</v>
      </c>
      <c r="E315" s="303" t="str">
        <f t="shared" si="34"/>
        <v>0</v>
      </c>
      <c r="F315" s="303">
        <f>IF(T315="",0,COUNTIF($T$7:T315,T315))</f>
        <v>0</v>
      </c>
      <c r="G315" s="303" t="str">
        <f t="shared" si="32"/>
        <v>0</v>
      </c>
      <c r="H315" s="303">
        <f>IF(R315="",0,COUNTIF($R$7:R315,R315))</f>
        <v>0</v>
      </c>
      <c r="I315" s="303" t="str">
        <f t="shared" si="35"/>
        <v>0</v>
      </c>
      <c r="J315" s="306">
        <f t="shared" si="36"/>
        <v>44216</v>
      </c>
      <c r="K315" s="303" t="str">
        <f t="shared" si="37"/>
        <v>KK 097</v>
      </c>
      <c r="L315" s="61"/>
      <c r="M315" s="271"/>
      <c r="N315" s="6"/>
      <c r="O315" s="10"/>
      <c r="P315" s="6"/>
      <c r="Q315" s="77" t="str">
        <f t="shared" si="31"/>
        <v/>
      </c>
      <c r="R315" s="333"/>
      <c r="S315" s="23"/>
      <c r="T315" s="271"/>
      <c r="U315" s="5"/>
      <c r="V315" s="5"/>
      <c r="W315" s="61"/>
      <c r="X315" s="61"/>
    </row>
    <row r="316" spans="1:24" ht="18.75" customHeight="1" x14ac:dyDescent="0.25">
      <c r="A316" s="61"/>
      <c r="B316" s="303">
        <f>IF(P316="",0,COUNTIF($P$7:P316,P316))</f>
        <v>0</v>
      </c>
      <c r="C316" s="303" t="str">
        <f t="shared" si="33"/>
        <v>0</v>
      </c>
      <c r="D316" s="303">
        <f>IF(S316="",0,COUNTIF($S$7:S316,S316))</f>
        <v>0</v>
      </c>
      <c r="E316" s="303" t="str">
        <f t="shared" si="34"/>
        <v>0</v>
      </c>
      <c r="F316" s="303">
        <f>IF(T316="",0,COUNTIF($T$7:T316,T316))</f>
        <v>0</v>
      </c>
      <c r="G316" s="303" t="str">
        <f t="shared" si="32"/>
        <v>0</v>
      </c>
      <c r="H316" s="303">
        <f>IF(R316="",0,COUNTIF($R$7:R316,R316))</f>
        <v>0</v>
      </c>
      <c r="I316" s="303" t="str">
        <f t="shared" si="35"/>
        <v>0</v>
      </c>
      <c r="J316" s="306">
        <f t="shared" si="36"/>
        <v>44216</v>
      </c>
      <c r="K316" s="303" t="str">
        <f t="shared" si="37"/>
        <v>KK 097</v>
      </c>
      <c r="L316" s="61"/>
      <c r="M316" s="271"/>
      <c r="N316" s="6"/>
      <c r="O316" s="10"/>
      <c r="P316" s="6"/>
      <c r="Q316" s="77" t="str">
        <f t="shared" si="31"/>
        <v/>
      </c>
      <c r="R316" s="333"/>
      <c r="S316" s="23"/>
      <c r="T316" s="271"/>
      <c r="U316" s="5"/>
      <c r="V316" s="5"/>
      <c r="W316" s="61"/>
      <c r="X316" s="61"/>
    </row>
    <row r="317" spans="1:24" ht="18.75" customHeight="1" x14ac:dyDescent="0.25">
      <c r="A317" s="61"/>
      <c r="B317" s="303">
        <f>IF(P317="",0,COUNTIF($P$7:P317,P317))</f>
        <v>0</v>
      </c>
      <c r="C317" s="303" t="str">
        <f t="shared" si="33"/>
        <v>0</v>
      </c>
      <c r="D317" s="303">
        <f>IF(S317="",0,COUNTIF($S$7:S317,S317))</f>
        <v>0</v>
      </c>
      <c r="E317" s="303" t="str">
        <f t="shared" si="34"/>
        <v>0</v>
      </c>
      <c r="F317" s="303">
        <f>IF(T317="",0,COUNTIF($T$7:T317,T317))</f>
        <v>0</v>
      </c>
      <c r="G317" s="303" t="str">
        <f t="shared" si="32"/>
        <v>0</v>
      </c>
      <c r="H317" s="303">
        <f>IF(R317="",0,COUNTIF($R$7:R317,R317))</f>
        <v>0</v>
      </c>
      <c r="I317" s="303" t="str">
        <f t="shared" si="35"/>
        <v>0</v>
      </c>
      <c r="J317" s="306">
        <f t="shared" si="36"/>
        <v>44216</v>
      </c>
      <c r="K317" s="303" t="str">
        <f t="shared" si="37"/>
        <v>KK 097</v>
      </c>
      <c r="L317" s="61"/>
      <c r="M317" s="271"/>
      <c r="N317" s="6"/>
      <c r="O317" s="10"/>
      <c r="P317" s="6"/>
      <c r="Q317" s="77" t="str">
        <f t="shared" si="31"/>
        <v/>
      </c>
      <c r="R317" s="333"/>
      <c r="S317" s="23"/>
      <c r="T317" s="271"/>
      <c r="U317" s="5"/>
      <c r="V317" s="5"/>
      <c r="W317" s="61"/>
      <c r="X317" s="61"/>
    </row>
    <row r="318" spans="1:24" ht="18.75" customHeight="1" x14ac:dyDescent="0.25">
      <c r="A318" s="61"/>
      <c r="B318" s="303">
        <f>IF(P318="",0,COUNTIF($P$7:P318,P318))</f>
        <v>0</v>
      </c>
      <c r="C318" s="303" t="str">
        <f t="shared" si="33"/>
        <v>0</v>
      </c>
      <c r="D318" s="303">
        <f>IF(S318="",0,COUNTIF($S$7:S318,S318))</f>
        <v>0</v>
      </c>
      <c r="E318" s="303" t="str">
        <f t="shared" si="34"/>
        <v>0</v>
      </c>
      <c r="F318" s="303">
        <f>IF(T318="",0,COUNTIF($T$7:T318,T318))</f>
        <v>0</v>
      </c>
      <c r="G318" s="303" t="str">
        <f t="shared" si="32"/>
        <v>0</v>
      </c>
      <c r="H318" s="303">
        <f>IF(R318="",0,COUNTIF($R$7:R318,R318))</f>
        <v>0</v>
      </c>
      <c r="I318" s="303" t="str">
        <f t="shared" si="35"/>
        <v>0</v>
      </c>
      <c r="J318" s="306">
        <f t="shared" si="36"/>
        <v>44216</v>
      </c>
      <c r="K318" s="303" t="str">
        <f t="shared" si="37"/>
        <v>KK 097</v>
      </c>
      <c r="L318" s="61"/>
      <c r="M318" s="271"/>
      <c r="N318" s="6"/>
      <c r="O318" s="10"/>
      <c r="P318" s="6"/>
      <c r="Q318" s="77" t="str">
        <f t="shared" si="31"/>
        <v/>
      </c>
      <c r="R318" s="333"/>
      <c r="S318" s="23"/>
      <c r="T318" s="271"/>
      <c r="U318" s="5"/>
      <c r="V318" s="5"/>
      <c r="W318" s="61"/>
      <c r="X318" s="61"/>
    </row>
    <row r="319" spans="1:24" ht="18.75" customHeight="1" x14ac:dyDescent="0.25">
      <c r="A319" s="61"/>
      <c r="B319" s="303">
        <f>IF(P319="",0,COUNTIF($P$7:P319,P319))</f>
        <v>0</v>
      </c>
      <c r="C319" s="303" t="str">
        <f t="shared" si="33"/>
        <v>0</v>
      </c>
      <c r="D319" s="303">
        <f>IF(S319="",0,COUNTIF($S$7:S319,S319))</f>
        <v>0</v>
      </c>
      <c r="E319" s="303" t="str">
        <f t="shared" si="34"/>
        <v>0</v>
      </c>
      <c r="F319" s="303">
        <f>IF(T319="",0,COUNTIF($T$7:T319,T319))</f>
        <v>0</v>
      </c>
      <c r="G319" s="303" t="str">
        <f t="shared" si="32"/>
        <v>0</v>
      </c>
      <c r="H319" s="303">
        <f>IF(R319="",0,COUNTIF($R$7:R319,R319))</f>
        <v>0</v>
      </c>
      <c r="I319" s="303" t="str">
        <f t="shared" si="35"/>
        <v>0</v>
      </c>
      <c r="J319" s="306">
        <f t="shared" si="36"/>
        <v>44216</v>
      </c>
      <c r="K319" s="303" t="str">
        <f t="shared" si="37"/>
        <v>KK 097</v>
      </c>
      <c r="L319" s="61"/>
      <c r="M319" s="271"/>
      <c r="N319" s="6"/>
      <c r="O319" s="10"/>
      <c r="P319" s="6"/>
      <c r="Q319" s="77" t="str">
        <f t="shared" si="31"/>
        <v/>
      </c>
      <c r="R319" s="333"/>
      <c r="S319" s="23"/>
      <c r="T319" s="271"/>
      <c r="U319" s="5"/>
      <c r="V319" s="5"/>
      <c r="W319" s="61"/>
      <c r="X319" s="61"/>
    </row>
    <row r="320" spans="1:24" ht="18.75" customHeight="1" x14ac:dyDescent="0.25">
      <c r="A320" s="61"/>
      <c r="B320" s="303">
        <f>IF(P320="",0,COUNTIF($P$7:P320,P320))</f>
        <v>0</v>
      </c>
      <c r="C320" s="303" t="str">
        <f t="shared" si="33"/>
        <v>0</v>
      </c>
      <c r="D320" s="303">
        <f>IF(S320="",0,COUNTIF($S$7:S320,S320))</f>
        <v>0</v>
      </c>
      <c r="E320" s="303" t="str">
        <f t="shared" si="34"/>
        <v>0</v>
      </c>
      <c r="F320" s="303">
        <f>IF(T320="",0,COUNTIF($T$7:T320,T320))</f>
        <v>0</v>
      </c>
      <c r="G320" s="303" t="str">
        <f t="shared" si="32"/>
        <v>0</v>
      </c>
      <c r="H320" s="303">
        <f>IF(R320="",0,COUNTIF($R$7:R320,R320))</f>
        <v>0</v>
      </c>
      <c r="I320" s="303" t="str">
        <f t="shared" si="35"/>
        <v>0</v>
      </c>
      <c r="J320" s="306">
        <f t="shared" si="36"/>
        <v>44216</v>
      </c>
      <c r="K320" s="303" t="str">
        <f t="shared" si="37"/>
        <v>KK 097</v>
      </c>
      <c r="L320" s="61"/>
      <c r="M320" s="271"/>
      <c r="N320" s="6"/>
      <c r="O320" s="10"/>
      <c r="P320" s="6"/>
      <c r="Q320" s="77" t="str">
        <f t="shared" si="31"/>
        <v/>
      </c>
      <c r="R320" s="333"/>
      <c r="S320" s="23"/>
      <c r="T320" s="271"/>
      <c r="U320" s="5"/>
      <c r="V320" s="5"/>
      <c r="W320" s="61"/>
      <c r="X320" s="61"/>
    </row>
    <row r="321" spans="1:24" ht="18.75" customHeight="1" x14ac:dyDescent="0.25">
      <c r="A321" s="61"/>
      <c r="B321" s="303">
        <f>IF(P321="",0,COUNTIF($P$7:P321,P321))</f>
        <v>0</v>
      </c>
      <c r="C321" s="303" t="str">
        <f t="shared" si="33"/>
        <v>0</v>
      </c>
      <c r="D321" s="303">
        <f>IF(S321="",0,COUNTIF($S$7:S321,S321))</f>
        <v>0</v>
      </c>
      <c r="E321" s="303" t="str">
        <f t="shared" si="34"/>
        <v>0</v>
      </c>
      <c r="F321" s="303">
        <f>IF(T321="",0,COUNTIF($T$7:T321,T321))</f>
        <v>0</v>
      </c>
      <c r="G321" s="303" t="str">
        <f t="shared" si="32"/>
        <v>0</v>
      </c>
      <c r="H321" s="303">
        <f>IF(R321="",0,COUNTIF($R$7:R321,R321))</f>
        <v>0</v>
      </c>
      <c r="I321" s="303" t="str">
        <f t="shared" si="35"/>
        <v>0</v>
      </c>
      <c r="J321" s="306">
        <f t="shared" si="36"/>
        <v>44216</v>
      </c>
      <c r="K321" s="303" t="str">
        <f t="shared" si="37"/>
        <v>KK 097</v>
      </c>
      <c r="L321" s="61"/>
      <c r="M321" s="271"/>
      <c r="N321" s="6"/>
      <c r="O321" s="10"/>
      <c r="P321" s="6"/>
      <c r="Q321" s="77" t="str">
        <f t="shared" si="31"/>
        <v/>
      </c>
      <c r="R321" s="333"/>
      <c r="S321" s="23"/>
      <c r="T321" s="271"/>
      <c r="U321" s="5"/>
      <c r="V321" s="5"/>
      <c r="W321" s="61"/>
      <c r="X321" s="61"/>
    </row>
    <row r="322" spans="1:24" ht="18.75" customHeight="1" x14ac:dyDescent="0.25">
      <c r="A322" s="61"/>
      <c r="B322" s="303">
        <f>IF(P322="",0,COUNTIF($P$7:P322,P322))</f>
        <v>0</v>
      </c>
      <c r="C322" s="303" t="str">
        <f t="shared" si="33"/>
        <v>0</v>
      </c>
      <c r="D322" s="303">
        <f>IF(S322="",0,COUNTIF($S$7:S322,S322))</f>
        <v>0</v>
      </c>
      <c r="E322" s="303" t="str">
        <f t="shared" si="34"/>
        <v>0</v>
      </c>
      <c r="F322" s="303">
        <f>IF(T322="",0,COUNTIF($T$7:T322,T322))</f>
        <v>0</v>
      </c>
      <c r="G322" s="303" t="str">
        <f t="shared" si="32"/>
        <v>0</v>
      </c>
      <c r="H322" s="303">
        <f>IF(R322="",0,COUNTIF($R$7:R322,R322))</f>
        <v>0</v>
      </c>
      <c r="I322" s="303" t="str">
        <f t="shared" si="35"/>
        <v>0</v>
      </c>
      <c r="J322" s="306">
        <f t="shared" si="36"/>
        <v>44216</v>
      </c>
      <c r="K322" s="303" t="str">
        <f t="shared" si="37"/>
        <v>KK 097</v>
      </c>
      <c r="L322" s="61"/>
      <c r="M322" s="271"/>
      <c r="N322" s="6"/>
      <c r="O322" s="10"/>
      <c r="P322" s="6"/>
      <c r="Q322" s="77" t="str">
        <f t="shared" si="31"/>
        <v/>
      </c>
      <c r="R322" s="333"/>
      <c r="S322" s="23"/>
      <c r="T322" s="271"/>
      <c r="U322" s="5"/>
      <c r="V322" s="5"/>
      <c r="W322" s="61"/>
      <c r="X322" s="61"/>
    </row>
    <row r="323" spans="1:24" ht="18.75" customHeight="1" x14ac:dyDescent="0.25">
      <c r="A323" s="61"/>
      <c r="B323" s="303">
        <f>IF(P323="",0,COUNTIF($P$7:P323,P323))</f>
        <v>0</v>
      </c>
      <c r="C323" s="303" t="str">
        <f t="shared" si="33"/>
        <v>0</v>
      </c>
      <c r="D323" s="303">
        <f>IF(S323="",0,COUNTIF($S$7:S323,S323))</f>
        <v>0</v>
      </c>
      <c r="E323" s="303" t="str">
        <f t="shared" si="34"/>
        <v>0</v>
      </c>
      <c r="F323" s="303">
        <f>IF(T323="",0,COUNTIF($T$7:T323,T323))</f>
        <v>0</v>
      </c>
      <c r="G323" s="303" t="str">
        <f t="shared" si="32"/>
        <v>0</v>
      </c>
      <c r="H323" s="303">
        <f>IF(R323="",0,COUNTIF($R$7:R323,R323))</f>
        <v>0</v>
      </c>
      <c r="I323" s="303" t="str">
        <f t="shared" si="35"/>
        <v>0</v>
      </c>
      <c r="J323" s="306">
        <f t="shared" si="36"/>
        <v>44216</v>
      </c>
      <c r="K323" s="303" t="str">
        <f t="shared" si="37"/>
        <v>KK 097</v>
      </c>
      <c r="L323" s="61"/>
      <c r="M323" s="271"/>
      <c r="N323" s="6"/>
      <c r="O323" s="10"/>
      <c r="P323" s="6"/>
      <c r="Q323" s="77" t="str">
        <f t="shared" si="31"/>
        <v/>
      </c>
      <c r="R323" s="333"/>
      <c r="S323" s="23"/>
      <c r="T323" s="271"/>
      <c r="U323" s="5"/>
      <c r="V323" s="5"/>
      <c r="W323" s="61"/>
      <c r="X323" s="61"/>
    </row>
    <row r="324" spans="1:24" ht="18.75" customHeight="1" x14ac:dyDescent="0.25">
      <c r="A324" s="61"/>
      <c r="B324" s="303">
        <f>IF(P324="",0,COUNTIF($P$7:P324,P324))</f>
        <v>0</v>
      </c>
      <c r="C324" s="303" t="str">
        <f t="shared" si="33"/>
        <v>0</v>
      </c>
      <c r="D324" s="303">
        <f>IF(S324="",0,COUNTIF($S$7:S324,S324))</f>
        <v>0</v>
      </c>
      <c r="E324" s="303" t="str">
        <f t="shared" si="34"/>
        <v>0</v>
      </c>
      <c r="F324" s="303">
        <f>IF(T324="",0,COUNTIF($T$7:T324,T324))</f>
        <v>0</v>
      </c>
      <c r="G324" s="303" t="str">
        <f t="shared" si="32"/>
        <v>0</v>
      </c>
      <c r="H324" s="303">
        <f>IF(R324="",0,COUNTIF($R$7:R324,R324))</f>
        <v>0</v>
      </c>
      <c r="I324" s="303" t="str">
        <f t="shared" si="35"/>
        <v>0</v>
      </c>
      <c r="J324" s="306">
        <f t="shared" si="36"/>
        <v>44216</v>
      </c>
      <c r="K324" s="303" t="str">
        <f t="shared" si="37"/>
        <v>KK 097</v>
      </c>
      <c r="L324" s="61"/>
      <c r="M324" s="271"/>
      <c r="N324" s="6"/>
      <c r="O324" s="10"/>
      <c r="P324" s="6"/>
      <c r="Q324" s="77" t="str">
        <f t="shared" si="31"/>
        <v/>
      </c>
      <c r="R324" s="333"/>
      <c r="S324" s="23"/>
      <c r="T324" s="271"/>
      <c r="U324" s="5"/>
      <c r="V324" s="5"/>
      <c r="W324" s="61"/>
      <c r="X324" s="61"/>
    </row>
    <row r="325" spans="1:24" ht="18.75" customHeight="1" x14ac:dyDescent="0.25">
      <c r="A325" s="61"/>
      <c r="B325" s="303">
        <f>IF(P325="",0,COUNTIF($P$7:P325,P325))</f>
        <v>0</v>
      </c>
      <c r="C325" s="303" t="str">
        <f t="shared" si="33"/>
        <v>0</v>
      </c>
      <c r="D325" s="303">
        <f>IF(S325="",0,COUNTIF($S$7:S325,S325))</f>
        <v>0</v>
      </c>
      <c r="E325" s="303" t="str">
        <f t="shared" si="34"/>
        <v>0</v>
      </c>
      <c r="F325" s="303">
        <f>IF(T325="",0,COUNTIF($T$7:T325,T325))</f>
        <v>0</v>
      </c>
      <c r="G325" s="303" t="str">
        <f t="shared" si="32"/>
        <v>0</v>
      </c>
      <c r="H325" s="303">
        <f>IF(R325="",0,COUNTIF($R$7:R325,R325))</f>
        <v>0</v>
      </c>
      <c r="I325" s="303" t="str">
        <f t="shared" si="35"/>
        <v>0</v>
      </c>
      <c r="J325" s="306">
        <f t="shared" si="36"/>
        <v>44216</v>
      </c>
      <c r="K325" s="303" t="str">
        <f t="shared" si="37"/>
        <v>KK 097</v>
      </c>
      <c r="L325" s="61"/>
      <c r="M325" s="271"/>
      <c r="N325" s="6"/>
      <c r="O325" s="10"/>
      <c r="P325" s="6"/>
      <c r="Q325" s="77" t="str">
        <f t="shared" si="31"/>
        <v/>
      </c>
      <c r="R325" s="333"/>
      <c r="S325" s="23"/>
      <c r="T325" s="271"/>
      <c r="U325" s="5"/>
      <c r="V325" s="5"/>
      <c r="W325" s="61"/>
      <c r="X325" s="61"/>
    </row>
    <row r="326" spans="1:24" ht="18.75" customHeight="1" x14ac:dyDescent="0.25">
      <c r="A326" s="61"/>
      <c r="B326" s="303">
        <f>IF(P326="",0,COUNTIF($P$7:P326,P326))</f>
        <v>0</v>
      </c>
      <c r="C326" s="303" t="str">
        <f t="shared" si="33"/>
        <v>0</v>
      </c>
      <c r="D326" s="303">
        <f>IF(S326="",0,COUNTIF($S$7:S326,S326))</f>
        <v>0</v>
      </c>
      <c r="E326" s="303" t="str">
        <f t="shared" si="34"/>
        <v>0</v>
      </c>
      <c r="F326" s="303">
        <f>IF(T326="",0,COUNTIF($T$7:T326,T326))</f>
        <v>0</v>
      </c>
      <c r="G326" s="303" t="str">
        <f t="shared" si="32"/>
        <v>0</v>
      </c>
      <c r="H326" s="303">
        <f>IF(R326="",0,COUNTIF($R$7:R326,R326))</f>
        <v>0</v>
      </c>
      <c r="I326" s="303" t="str">
        <f t="shared" si="35"/>
        <v>0</v>
      </c>
      <c r="J326" s="306">
        <f t="shared" si="36"/>
        <v>44216</v>
      </c>
      <c r="K326" s="303" t="str">
        <f t="shared" si="37"/>
        <v>KK 097</v>
      </c>
      <c r="L326" s="61"/>
      <c r="M326" s="271"/>
      <c r="N326" s="6"/>
      <c r="O326" s="10"/>
      <c r="P326" s="6"/>
      <c r="Q326" s="77" t="str">
        <f t="shared" si="31"/>
        <v/>
      </c>
      <c r="R326" s="333"/>
      <c r="S326" s="23"/>
      <c r="T326" s="271"/>
      <c r="U326" s="5"/>
      <c r="V326" s="5"/>
      <c r="W326" s="61"/>
      <c r="X326" s="61"/>
    </row>
    <row r="327" spans="1:24" ht="18.75" customHeight="1" x14ac:dyDescent="0.25">
      <c r="A327" s="61"/>
      <c r="B327" s="303">
        <f>IF(P327="",0,COUNTIF($P$7:P327,P327))</f>
        <v>0</v>
      </c>
      <c r="C327" s="303" t="str">
        <f t="shared" si="33"/>
        <v>0</v>
      </c>
      <c r="D327" s="303">
        <f>IF(S327="",0,COUNTIF($S$7:S327,S327))</f>
        <v>0</v>
      </c>
      <c r="E327" s="303" t="str">
        <f t="shared" si="34"/>
        <v>0</v>
      </c>
      <c r="F327" s="303">
        <f>IF(T327="",0,COUNTIF($T$7:T327,T327))</f>
        <v>0</v>
      </c>
      <c r="G327" s="303" t="str">
        <f t="shared" si="32"/>
        <v>0</v>
      </c>
      <c r="H327" s="303">
        <f>IF(R327="",0,COUNTIF($R$7:R327,R327))</f>
        <v>0</v>
      </c>
      <c r="I327" s="303" t="str">
        <f t="shared" si="35"/>
        <v>0</v>
      </c>
      <c r="J327" s="306">
        <f t="shared" si="36"/>
        <v>44216</v>
      </c>
      <c r="K327" s="303" t="str">
        <f t="shared" si="37"/>
        <v>KK 097</v>
      </c>
      <c r="L327" s="61"/>
      <c r="M327" s="271"/>
      <c r="N327" s="6"/>
      <c r="O327" s="10"/>
      <c r="P327" s="6"/>
      <c r="Q327" s="77" t="str">
        <f t="shared" ref="Q327:Q390" si="38">IF(P327&lt;&gt;"",VLOOKUP(P327,DA,2,FALSE),"")</f>
        <v/>
      </c>
      <c r="R327" s="333"/>
      <c r="S327" s="23"/>
      <c r="T327" s="271"/>
      <c r="U327" s="5"/>
      <c r="V327" s="5"/>
      <c r="W327" s="61"/>
      <c r="X327" s="61"/>
    </row>
    <row r="328" spans="1:24" ht="18.75" customHeight="1" x14ac:dyDescent="0.25">
      <c r="A328" s="61"/>
      <c r="B328" s="303">
        <f>IF(P328="",0,COUNTIF($P$7:P328,P328))</f>
        <v>0</v>
      </c>
      <c r="C328" s="303" t="str">
        <f t="shared" si="33"/>
        <v>0</v>
      </c>
      <c r="D328" s="303">
        <f>IF(S328="",0,COUNTIF($S$7:S328,S328))</f>
        <v>0</v>
      </c>
      <c r="E328" s="303" t="str">
        <f t="shared" si="34"/>
        <v>0</v>
      </c>
      <c r="F328" s="303">
        <f>IF(T328="",0,COUNTIF($T$7:T328,T328))</f>
        <v>0</v>
      </c>
      <c r="G328" s="303" t="str">
        <f t="shared" ref="G328:G391" si="39">F328&amp;T328</f>
        <v>0</v>
      </c>
      <c r="H328" s="303">
        <f>IF(R328="",0,COUNTIF($R$7:R328,R328))</f>
        <v>0</v>
      </c>
      <c r="I328" s="303" t="str">
        <f t="shared" si="35"/>
        <v>0</v>
      </c>
      <c r="J328" s="306">
        <f t="shared" si="36"/>
        <v>44216</v>
      </c>
      <c r="K328" s="303" t="str">
        <f t="shared" si="37"/>
        <v>KK 097</v>
      </c>
      <c r="L328" s="61"/>
      <c r="M328" s="271"/>
      <c r="N328" s="6"/>
      <c r="O328" s="10"/>
      <c r="P328" s="6"/>
      <c r="Q328" s="77" t="str">
        <f t="shared" si="38"/>
        <v/>
      </c>
      <c r="R328" s="333"/>
      <c r="S328" s="23"/>
      <c r="T328" s="271"/>
      <c r="U328" s="5"/>
      <c r="V328" s="5"/>
      <c r="W328" s="61"/>
      <c r="X328" s="61"/>
    </row>
    <row r="329" spans="1:24" ht="18.75" customHeight="1" x14ac:dyDescent="0.25">
      <c r="A329" s="61"/>
      <c r="B329" s="303">
        <f>IF(P329="",0,COUNTIF($P$7:P329,P329))</f>
        <v>0</v>
      </c>
      <c r="C329" s="303" t="str">
        <f t="shared" ref="C329:C392" si="40">B329&amp;P329</f>
        <v>0</v>
      </c>
      <c r="D329" s="303">
        <f>IF(S329="",0,COUNTIF($S$7:S329,S329))</f>
        <v>0</v>
      </c>
      <c r="E329" s="303" t="str">
        <f t="shared" ref="E329:E392" si="41">D329&amp;S329</f>
        <v>0</v>
      </c>
      <c r="F329" s="303">
        <f>IF(T329="",0,COUNTIF($T$7:T329,T329))</f>
        <v>0</v>
      </c>
      <c r="G329" s="303" t="str">
        <f t="shared" si="39"/>
        <v>0</v>
      </c>
      <c r="H329" s="303">
        <f>IF(R329="",0,COUNTIF($R$7:R329,R329))</f>
        <v>0</v>
      </c>
      <c r="I329" s="303" t="str">
        <f t="shared" ref="I329:I392" si="42">H329&amp;R329</f>
        <v>0</v>
      </c>
      <c r="J329" s="306">
        <f t="shared" ref="J329:J392" si="43">IF(M329&lt;&gt;"",M329,J328)</f>
        <v>44216</v>
      </c>
      <c r="K329" s="303" t="str">
        <f t="shared" ref="K329:K392" si="44">IF(N329&lt;&gt;"",N329,K328)</f>
        <v>KK 097</v>
      </c>
      <c r="L329" s="61"/>
      <c r="M329" s="271"/>
      <c r="N329" s="6"/>
      <c r="O329" s="10"/>
      <c r="P329" s="6"/>
      <c r="Q329" s="77" t="str">
        <f t="shared" si="38"/>
        <v/>
      </c>
      <c r="R329" s="333"/>
      <c r="S329" s="23"/>
      <c r="T329" s="271"/>
      <c r="U329" s="5"/>
      <c r="V329" s="5"/>
      <c r="W329" s="61"/>
      <c r="X329" s="61"/>
    </row>
    <row r="330" spans="1:24" ht="18.75" customHeight="1" x14ac:dyDescent="0.25">
      <c r="A330" s="61"/>
      <c r="B330" s="303">
        <f>IF(P330="",0,COUNTIF($P$7:P330,P330))</f>
        <v>0</v>
      </c>
      <c r="C330" s="303" t="str">
        <f t="shared" si="40"/>
        <v>0</v>
      </c>
      <c r="D330" s="303">
        <f>IF(S330="",0,COUNTIF($S$7:S330,S330))</f>
        <v>0</v>
      </c>
      <c r="E330" s="303" t="str">
        <f t="shared" si="41"/>
        <v>0</v>
      </c>
      <c r="F330" s="303">
        <f>IF(T330="",0,COUNTIF($T$7:T330,T330))</f>
        <v>0</v>
      </c>
      <c r="G330" s="303" t="str">
        <f t="shared" si="39"/>
        <v>0</v>
      </c>
      <c r="H330" s="303">
        <f>IF(R330="",0,COUNTIF($R$7:R330,R330))</f>
        <v>0</v>
      </c>
      <c r="I330" s="303" t="str">
        <f t="shared" si="42"/>
        <v>0</v>
      </c>
      <c r="J330" s="306">
        <f t="shared" si="43"/>
        <v>44216</v>
      </c>
      <c r="K330" s="303" t="str">
        <f t="shared" si="44"/>
        <v>KK 097</v>
      </c>
      <c r="L330" s="61"/>
      <c r="M330" s="271"/>
      <c r="N330" s="6"/>
      <c r="O330" s="10"/>
      <c r="P330" s="6"/>
      <c r="Q330" s="77" t="str">
        <f t="shared" si="38"/>
        <v/>
      </c>
      <c r="R330" s="333"/>
      <c r="S330" s="23"/>
      <c r="T330" s="271"/>
      <c r="U330" s="5"/>
      <c r="V330" s="5"/>
      <c r="W330" s="61"/>
      <c r="X330" s="61"/>
    </row>
    <row r="331" spans="1:24" ht="18.75" customHeight="1" x14ac:dyDescent="0.25">
      <c r="A331" s="61"/>
      <c r="B331" s="303">
        <f>IF(P331="",0,COUNTIF($P$7:P331,P331))</f>
        <v>0</v>
      </c>
      <c r="C331" s="303" t="str">
        <f t="shared" si="40"/>
        <v>0</v>
      </c>
      <c r="D331" s="303">
        <f>IF(S331="",0,COUNTIF($S$7:S331,S331))</f>
        <v>0</v>
      </c>
      <c r="E331" s="303" t="str">
        <f t="shared" si="41"/>
        <v>0</v>
      </c>
      <c r="F331" s="303">
        <f>IF(T331="",0,COUNTIF($T$7:T331,T331))</f>
        <v>0</v>
      </c>
      <c r="G331" s="303" t="str">
        <f t="shared" si="39"/>
        <v>0</v>
      </c>
      <c r="H331" s="303">
        <f>IF(R331="",0,COUNTIF($R$7:R331,R331))</f>
        <v>0</v>
      </c>
      <c r="I331" s="303" t="str">
        <f t="shared" si="42"/>
        <v>0</v>
      </c>
      <c r="J331" s="306">
        <f t="shared" si="43"/>
        <v>44216</v>
      </c>
      <c r="K331" s="303" t="str">
        <f t="shared" si="44"/>
        <v>KK 097</v>
      </c>
      <c r="L331" s="61"/>
      <c r="M331" s="271"/>
      <c r="N331" s="6"/>
      <c r="O331" s="10"/>
      <c r="P331" s="6"/>
      <c r="Q331" s="77" t="str">
        <f t="shared" si="38"/>
        <v/>
      </c>
      <c r="R331" s="333"/>
      <c r="S331" s="23"/>
      <c r="T331" s="271"/>
      <c r="U331" s="5"/>
      <c r="V331" s="5"/>
      <c r="W331" s="61"/>
      <c r="X331" s="61"/>
    </row>
    <row r="332" spans="1:24" ht="18.75" customHeight="1" x14ac:dyDescent="0.25">
      <c r="A332" s="61"/>
      <c r="B332" s="303">
        <f>IF(P332="",0,COUNTIF($P$7:P332,P332))</f>
        <v>0</v>
      </c>
      <c r="C332" s="303" t="str">
        <f t="shared" si="40"/>
        <v>0</v>
      </c>
      <c r="D332" s="303">
        <f>IF(S332="",0,COUNTIF($S$7:S332,S332))</f>
        <v>0</v>
      </c>
      <c r="E332" s="303" t="str">
        <f t="shared" si="41"/>
        <v>0</v>
      </c>
      <c r="F332" s="303">
        <f>IF(T332="",0,COUNTIF($T$7:T332,T332))</f>
        <v>0</v>
      </c>
      <c r="G332" s="303" t="str">
        <f t="shared" si="39"/>
        <v>0</v>
      </c>
      <c r="H332" s="303">
        <f>IF(R332="",0,COUNTIF($R$7:R332,R332))</f>
        <v>0</v>
      </c>
      <c r="I332" s="303" t="str">
        <f t="shared" si="42"/>
        <v>0</v>
      </c>
      <c r="J332" s="306">
        <f t="shared" si="43"/>
        <v>44216</v>
      </c>
      <c r="K332" s="303" t="str">
        <f t="shared" si="44"/>
        <v>KK 097</v>
      </c>
      <c r="L332" s="61"/>
      <c r="M332" s="271"/>
      <c r="N332" s="6"/>
      <c r="O332" s="10"/>
      <c r="P332" s="6"/>
      <c r="Q332" s="77" t="str">
        <f t="shared" si="38"/>
        <v/>
      </c>
      <c r="R332" s="333"/>
      <c r="S332" s="23"/>
      <c r="T332" s="271"/>
      <c r="U332" s="5"/>
      <c r="V332" s="5"/>
      <c r="W332" s="61"/>
      <c r="X332" s="61"/>
    </row>
    <row r="333" spans="1:24" ht="18.75" customHeight="1" x14ac:dyDescent="0.25">
      <c r="A333" s="61"/>
      <c r="B333" s="303">
        <f>IF(P333="",0,COUNTIF($P$7:P333,P333))</f>
        <v>0</v>
      </c>
      <c r="C333" s="303" t="str">
        <f t="shared" si="40"/>
        <v>0</v>
      </c>
      <c r="D333" s="303">
        <f>IF(S333="",0,COUNTIF($S$7:S333,S333))</f>
        <v>0</v>
      </c>
      <c r="E333" s="303" t="str">
        <f t="shared" si="41"/>
        <v>0</v>
      </c>
      <c r="F333" s="303">
        <f>IF(T333="",0,COUNTIF($T$7:T333,T333))</f>
        <v>0</v>
      </c>
      <c r="G333" s="303" t="str">
        <f t="shared" si="39"/>
        <v>0</v>
      </c>
      <c r="H333" s="303">
        <f>IF(R333="",0,COUNTIF($R$7:R333,R333))</f>
        <v>0</v>
      </c>
      <c r="I333" s="303" t="str">
        <f t="shared" si="42"/>
        <v>0</v>
      </c>
      <c r="J333" s="306">
        <f t="shared" si="43"/>
        <v>44216</v>
      </c>
      <c r="K333" s="303" t="str">
        <f t="shared" si="44"/>
        <v>KK 097</v>
      </c>
      <c r="L333" s="61"/>
      <c r="M333" s="271"/>
      <c r="N333" s="6"/>
      <c r="O333" s="10"/>
      <c r="P333" s="6"/>
      <c r="Q333" s="77" t="str">
        <f t="shared" si="38"/>
        <v/>
      </c>
      <c r="R333" s="333"/>
      <c r="S333" s="23"/>
      <c r="T333" s="271"/>
      <c r="U333" s="5"/>
      <c r="V333" s="5"/>
      <c r="W333" s="61"/>
      <c r="X333" s="61"/>
    </row>
    <row r="334" spans="1:24" ht="18.75" customHeight="1" x14ac:dyDescent="0.25">
      <c r="A334" s="61"/>
      <c r="B334" s="303">
        <f>IF(P334="",0,COUNTIF($P$7:P334,P334))</f>
        <v>0</v>
      </c>
      <c r="C334" s="303" t="str">
        <f t="shared" si="40"/>
        <v>0</v>
      </c>
      <c r="D334" s="303">
        <f>IF(S334="",0,COUNTIF($S$7:S334,S334))</f>
        <v>0</v>
      </c>
      <c r="E334" s="303" t="str">
        <f t="shared" si="41"/>
        <v>0</v>
      </c>
      <c r="F334" s="303">
        <f>IF(T334="",0,COUNTIF($T$7:T334,T334))</f>
        <v>0</v>
      </c>
      <c r="G334" s="303" t="str">
        <f t="shared" si="39"/>
        <v>0</v>
      </c>
      <c r="H334" s="303">
        <f>IF(R334="",0,COUNTIF($R$7:R334,R334))</f>
        <v>0</v>
      </c>
      <c r="I334" s="303" t="str">
        <f t="shared" si="42"/>
        <v>0</v>
      </c>
      <c r="J334" s="306">
        <f t="shared" si="43"/>
        <v>44216</v>
      </c>
      <c r="K334" s="303" t="str">
        <f t="shared" si="44"/>
        <v>KK 097</v>
      </c>
      <c r="L334" s="61"/>
      <c r="M334" s="271"/>
      <c r="N334" s="6"/>
      <c r="O334" s="10"/>
      <c r="P334" s="6"/>
      <c r="Q334" s="77" t="str">
        <f t="shared" si="38"/>
        <v/>
      </c>
      <c r="R334" s="333"/>
      <c r="S334" s="23"/>
      <c r="T334" s="271"/>
      <c r="U334" s="5"/>
      <c r="V334" s="5"/>
      <c r="W334" s="61"/>
      <c r="X334" s="61"/>
    </row>
    <row r="335" spans="1:24" ht="18.75" customHeight="1" x14ac:dyDescent="0.25">
      <c r="A335" s="61"/>
      <c r="B335" s="303">
        <f>IF(P335="",0,COUNTIF($P$7:P335,P335))</f>
        <v>0</v>
      </c>
      <c r="C335" s="303" t="str">
        <f t="shared" si="40"/>
        <v>0</v>
      </c>
      <c r="D335" s="303">
        <f>IF(S335="",0,COUNTIF($S$7:S335,S335))</f>
        <v>0</v>
      </c>
      <c r="E335" s="303" t="str">
        <f t="shared" si="41"/>
        <v>0</v>
      </c>
      <c r="F335" s="303">
        <f>IF(T335="",0,COUNTIF($T$7:T335,T335))</f>
        <v>0</v>
      </c>
      <c r="G335" s="303" t="str">
        <f t="shared" si="39"/>
        <v>0</v>
      </c>
      <c r="H335" s="303">
        <f>IF(R335="",0,COUNTIF($R$7:R335,R335))</f>
        <v>0</v>
      </c>
      <c r="I335" s="303" t="str">
        <f t="shared" si="42"/>
        <v>0</v>
      </c>
      <c r="J335" s="306">
        <f t="shared" si="43"/>
        <v>44216</v>
      </c>
      <c r="K335" s="303" t="str">
        <f t="shared" si="44"/>
        <v>KK 097</v>
      </c>
      <c r="L335" s="61"/>
      <c r="M335" s="271"/>
      <c r="N335" s="6"/>
      <c r="O335" s="10"/>
      <c r="P335" s="6"/>
      <c r="Q335" s="77" t="str">
        <f t="shared" si="38"/>
        <v/>
      </c>
      <c r="R335" s="333"/>
      <c r="S335" s="23"/>
      <c r="T335" s="271"/>
      <c r="U335" s="5"/>
      <c r="V335" s="5"/>
      <c r="W335" s="61"/>
      <c r="X335" s="61"/>
    </row>
    <row r="336" spans="1:24" ht="18.75" customHeight="1" x14ac:dyDescent="0.25">
      <c r="A336" s="61"/>
      <c r="B336" s="303">
        <f>IF(P336="",0,COUNTIF($P$7:P336,P336))</f>
        <v>0</v>
      </c>
      <c r="C336" s="303" t="str">
        <f t="shared" si="40"/>
        <v>0</v>
      </c>
      <c r="D336" s="303">
        <f>IF(S336="",0,COUNTIF($S$7:S336,S336))</f>
        <v>0</v>
      </c>
      <c r="E336" s="303" t="str">
        <f t="shared" si="41"/>
        <v>0</v>
      </c>
      <c r="F336" s="303">
        <f>IF(T336="",0,COUNTIF($T$7:T336,T336))</f>
        <v>0</v>
      </c>
      <c r="G336" s="303" t="str">
        <f t="shared" si="39"/>
        <v>0</v>
      </c>
      <c r="H336" s="303">
        <f>IF(R336="",0,COUNTIF($R$7:R336,R336))</f>
        <v>0</v>
      </c>
      <c r="I336" s="303" t="str">
        <f t="shared" si="42"/>
        <v>0</v>
      </c>
      <c r="J336" s="306">
        <f t="shared" si="43"/>
        <v>44216</v>
      </c>
      <c r="K336" s="303" t="str">
        <f t="shared" si="44"/>
        <v>KK 097</v>
      </c>
      <c r="L336" s="61"/>
      <c r="M336" s="271"/>
      <c r="N336" s="6"/>
      <c r="O336" s="10"/>
      <c r="P336" s="6"/>
      <c r="Q336" s="77" t="str">
        <f t="shared" si="38"/>
        <v/>
      </c>
      <c r="R336" s="333"/>
      <c r="S336" s="23"/>
      <c r="T336" s="271"/>
      <c r="U336" s="5"/>
      <c r="V336" s="5"/>
      <c r="W336" s="61"/>
      <c r="X336" s="61"/>
    </row>
    <row r="337" spans="1:24" ht="18.75" customHeight="1" x14ac:dyDescent="0.25">
      <c r="A337" s="61"/>
      <c r="B337" s="303">
        <f>IF(P337="",0,COUNTIF($P$7:P337,P337))</f>
        <v>0</v>
      </c>
      <c r="C337" s="303" t="str">
        <f t="shared" si="40"/>
        <v>0</v>
      </c>
      <c r="D337" s="303">
        <f>IF(S337="",0,COUNTIF($S$7:S337,S337))</f>
        <v>0</v>
      </c>
      <c r="E337" s="303" t="str">
        <f t="shared" si="41"/>
        <v>0</v>
      </c>
      <c r="F337" s="303">
        <f>IF(T337="",0,COUNTIF($T$7:T337,T337))</f>
        <v>0</v>
      </c>
      <c r="G337" s="303" t="str">
        <f t="shared" si="39"/>
        <v>0</v>
      </c>
      <c r="H337" s="303">
        <f>IF(R337="",0,COUNTIF($R$7:R337,R337))</f>
        <v>0</v>
      </c>
      <c r="I337" s="303" t="str">
        <f t="shared" si="42"/>
        <v>0</v>
      </c>
      <c r="J337" s="306">
        <f t="shared" si="43"/>
        <v>44216</v>
      </c>
      <c r="K337" s="303" t="str">
        <f t="shared" si="44"/>
        <v>KK 097</v>
      </c>
      <c r="L337" s="61"/>
      <c r="M337" s="271"/>
      <c r="N337" s="6"/>
      <c r="O337" s="10"/>
      <c r="P337" s="6"/>
      <c r="Q337" s="77" t="str">
        <f t="shared" si="38"/>
        <v/>
      </c>
      <c r="R337" s="333"/>
      <c r="S337" s="23"/>
      <c r="T337" s="271"/>
      <c r="U337" s="5"/>
      <c r="V337" s="5"/>
      <c r="W337" s="61"/>
      <c r="X337" s="61"/>
    </row>
    <row r="338" spans="1:24" ht="18.75" customHeight="1" x14ac:dyDescent="0.25">
      <c r="A338" s="61"/>
      <c r="B338" s="303">
        <f>IF(P338="",0,COUNTIF($P$7:P338,P338))</f>
        <v>0</v>
      </c>
      <c r="C338" s="303" t="str">
        <f t="shared" si="40"/>
        <v>0</v>
      </c>
      <c r="D338" s="303">
        <f>IF(S338="",0,COUNTIF($S$7:S338,S338))</f>
        <v>0</v>
      </c>
      <c r="E338" s="303" t="str">
        <f t="shared" si="41"/>
        <v>0</v>
      </c>
      <c r="F338" s="303">
        <f>IF(T338="",0,COUNTIF($T$7:T338,T338))</f>
        <v>0</v>
      </c>
      <c r="G338" s="303" t="str">
        <f t="shared" si="39"/>
        <v>0</v>
      </c>
      <c r="H338" s="303">
        <f>IF(R338="",0,COUNTIF($R$7:R338,R338))</f>
        <v>0</v>
      </c>
      <c r="I338" s="303" t="str">
        <f t="shared" si="42"/>
        <v>0</v>
      </c>
      <c r="J338" s="306">
        <f t="shared" si="43"/>
        <v>44216</v>
      </c>
      <c r="K338" s="303" t="str">
        <f t="shared" si="44"/>
        <v>KK 097</v>
      </c>
      <c r="L338" s="61"/>
      <c r="M338" s="271"/>
      <c r="N338" s="6"/>
      <c r="O338" s="10"/>
      <c r="P338" s="6"/>
      <c r="Q338" s="77" t="str">
        <f t="shared" si="38"/>
        <v/>
      </c>
      <c r="R338" s="333"/>
      <c r="S338" s="23"/>
      <c r="T338" s="271"/>
      <c r="U338" s="5"/>
      <c r="V338" s="5"/>
      <c r="W338" s="61"/>
      <c r="X338" s="61"/>
    </row>
    <row r="339" spans="1:24" ht="18.75" customHeight="1" x14ac:dyDescent="0.25">
      <c r="A339" s="61"/>
      <c r="B339" s="303">
        <f>IF(P339="",0,COUNTIF($P$7:P339,P339))</f>
        <v>0</v>
      </c>
      <c r="C339" s="303" t="str">
        <f t="shared" si="40"/>
        <v>0</v>
      </c>
      <c r="D339" s="303">
        <f>IF(S339="",0,COUNTIF($S$7:S339,S339))</f>
        <v>0</v>
      </c>
      <c r="E339" s="303" t="str">
        <f t="shared" si="41"/>
        <v>0</v>
      </c>
      <c r="F339" s="303">
        <f>IF(T339="",0,COUNTIF($T$7:T339,T339))</f>
        <v>0</v>
      </c>
      <c r="G339" s="303" t="str">
        <f t="shared" si="39"/>
        <v>0</v>
      </c>
      <c r="H339" s="303">
        <f>IF(R339="",0,COUNTIF($R$7:R339,R339))</f>
        <v>0</v>
      </c>
      <c r="I339" s="303" t="str">
        <f t="shared" si="42"/>
        <v>0</v>
      </c>
      <c r="J339" s="306">
        <f t="shared" si="43"/>
        <v>44216</v>
      </c>
      <c r="K339" s="303" t="str">
        <f t="shared" si="44"/>
        <v>KK 097</v>
      </c>
      <c r="L339" s="61"/>
      <c r="M339" s="271"/>
      <c r="N339" s="6"/>
      <c r="O339" s="10"/>
      <c r="P339" s="6"/>
      <c r="Q339" s="77" t="str">
        <f t="shared" si="38"/>
        <v/>
      </c>
      <c r="R339" s="333"/>
      <c r="S339" s="23"/>
      <c r="T339" s="271"/>
      <c r="U339" s="5"/>
      <c r="V339" s="5"/>
      <c r="W339" s="61"/>
      <c r="X339" s="61"/>
    </row>
    <row r="340" spans="1:24" ht="18.75" customHeight="1" x14ac:dyDescent="0.25">
      <c r="A340" s="61"/>
      <c r="B340" s="303">
        <f>IF(P340="",0,COUNTIF($P$7:P340,P340))</f>
        <v>0</v>
      </c>
      <c r="C340" s="303" t="str">
        <f t="shared" si="40"/>
        <v>0</v>
      </c>
      <c r="D340" s="303">
        <f>IF(S340="",0,COUNTIF($S$7:S340,S340))</f>
        <v>0</v>
      </c>
      <c r="E340" s="303" t="str">
        <f t="shared" si="41"/>
        <v>0</v>
      </c>
      <c r="F340" s="303">
        <f>IF(T340="",0,COUNTIF($T$7:T340,T340))</f>
        <v>0</v>
      </c>
      <c r="G340" s="303" t="str">
        <f t="shared" si="39"/>
        <v>0</v>
      </c>
      <c r="H340" s="303">
        <f>IF(R340="",0,COUNTIF($R$7:R340,R340))</f>
        <v>0</v>
      </c>
      <c r="I340" s="303" t="str">
        <f t="shared" si="42"/>
        <v>0</v>
      </c>
      <c r="J340" s="306">
        <f t="shared" si="43"/>
        <v>44216</v>
      </c>
      <c r="K340" s="303" t="str">
        <f t="shared" si="44"/>
        <v>KK 097</v>
      </c>
      <c r="L340" s="61"/>
      <c r="M340" s="271"/>
      <c r="N340" s="6"/>
      <c r="O340" s="10"/>
      <c r="P340" s="6"/>
      <c r="Q340" s="77" t="str">
        <f t="shared" si="38"/>
        <v/>
      </c>
      <c r="R340" s="333"/>
      <c r="S340" s="23"/>
      <c r="T340" s="271"/>
      <c r="U340" s="5"/>
      <c r="V340" s="5"/>
      <c r="W340" s="61"/>
      <c r="X340" s="61"/>
    </row>
    <row r="341" spans="1:24" ht="18.75" customHeight="1" x14ac:dyDescent="0.25">
      <c r="A341" s="61"/>
      <c r="B341" s="303">
        <f>IF(P341="",0,COUNTIF($P$7:P341,P341))</f>
        <v>0</v>
      </c>
      <c r="C341" s="303" t="str">
        <f t="shared" si="40"/>
        <v>0</v>
      </c>
      <c r="D341" s="303">
        <f>IF(S341="",0,COUNTIF($S$7:S341,S341))</f>
        <v>0</v>
      </c>
      <c r="E341" s="303" t="str">
        <f t="shared" si="41"/>
        <v>0</v>
      </c>
      <c r="F341" s="303">
        <f>IF(T341="",0,COUNTIF($T$7:T341,T341))</f>
        <v>0</v>
      </c>
      <c r="G341" s="303" t="str">
        <f t="shared" si="39"/>
        <v>0</v>
      </c>
      <c r="H341" s="303">
        <f>IF(R341="",0,COUNTIF($R$7:R341,R341))</f>
        <v>0</v>
      </c>
      <c r="I341" s="303" t="str">
        <f t="shared" si="42"/>
        <v>0</v>
      </c>
      <c r="J341" s="306">
        <f t="shared" si="43"/>
        <v>44216</v>
      </c>
      <c r="K341" s="303" t="str">
        <f t="shared" si="44"/>
        <v>KK 097</v>
      </c>
      <c r="L341" s="61"/>
      <c r="M341" s="271"/>
      <c r="N341" s="6"/>
      <c r="O341" s="10"/>
      <c r="P341" s="6"/>
      <c r="Q341" s="77" t="str">
        <f t="shared" si="38"/>
        <v/>
      </c>
      <c r="R341" s="333"/>
      <c r="S341" s="23"/>
      <c r="T341" s="271"/>
      <c r="U341" s="5"/>
      <c r="V341" s="5"/>
      <c r="W341" s="61"/>
      <c r="X341" s="61"/>
    </row>
    <row r="342" spans="1:24" ht="18.75" customHeight="1" x14ac:dyDescent="0.25">
      <c r="A342" s="61"/>
      <c r="B342" s="303">
        <f>IF(P342="",0,COUNTIF($P$7:P342,P342))</f>
        <v>0</v>
      </c>
      <c r="C342" s="303" t="str">
        <f t="shared" si="40"/>
        <v>0</v>
      </c>
      <c r="D342" s="303">
        <f>IF(S342="",0,COUNTIF($S$7:S342,S342))</f>
        <v>0</v>
      </c>
      <c r="E342" s="303" t="str">
        <f t="shared" si="41"/>
        <v>0</v>
      </c>
      <c r="F342" s="303">
        <f>IF(T342="",0,COUNTIF($T$7:T342,T342))</f>
        <v>0</v>
      </c>
      <c r="G342" s="303" t="str">
        <f t="shared" si="39"/>
        <v>0</v>
      </c>
      <c r="H342" s="303">
        <f>IF(R342="",0,COUNTIF($R$7:R342,R342))</f>
        <v>0</v>
      </c>
      <c r="I342" s="303" t="str">
        <f t="shared" si="42"/>
        <v>0</v>
      </c>
      <c r="J342" s="306">
        <f t="shared" si="43"/>
        <v>44216</v>
      </c>
      <c r="K342" s="303" t="str">
        <f t="shared" si="44"/>
        <v>KK 097</v>
      </c>
      <c r="L342" s="61"/>
      <c r="M342" s="271"/>
      <c r="N342" s="6"/>
      <c r="O342" s="10"/>
      <c r="P342" s="6"/>
      <c r="Q342" s="77" t="str">
        <f t="shared" si="38"/>
        <v/>
      </c>
      <c r="R342" s="333"/>
      <c r="S342" s="23"/>
      <c r="T342" s="271"/>
      <c r="U342" s="5"/>
      <c r="V342" s="5"/>
      <c r="W342" s="61"/>
      <c r="X342" s="61"/>
    </row>
    <row r="343" spans="1:24" ht="18.75" customHeight="1" x14ac:dyDescent="0.25">
      <c r="A343" s="61"/>
      <c r="B343" s="303">
        <f>IF(P343="",0,COUNTIF($P$7:P343,P343))</f>
        <v>0</v>
      </c>
      <c r="C343" s="303" t="str">
        <f t="shared" si="40"/>
        <v>0</v>
      </c>
      <c r="D343" s="303">
        <f>IF(S343="",0,COUNTIF($S$7:S343,S343))</f>
        <v>0</v>
      </c>
      <c r="E343" s="303" t="str">
        <f t="shared" si="41"/>
        <v>0</v>
      </c>
      <c r="F343" s="303">
        <f>IF(T343="",0,COUNTIF($T$7:T343,T343))</f>
        <v>0</v>
      </c>
      <c r="G343" s="303" t="str">
        <f t="shared" si="39"/>
        <v>0</v>
      </c>
      <c r="H343" s="303">
        <f>IF(R343="",0,COUNTIF($R$7:R343,R343))</f>
        <v>0</v>
      </c>
      <c r="I343" s="303" t="str">
        <f t="shared" si="42"/>
        <v>0</v>
      </c>
      <c r="J343" s="306">
        <f t="shared" si="43"/>
        <v>44216</v>
      </c>
      <c r="K343" s="303" t="str">
        <f t="shared" si="44"/>
        <v>KK 097</v>
      </c>
      <c r="L343" s="61"/>
      <c r="M343" s="271"/>
      <c r="N343" s="6"/>
      <c r="O343" s="10"/>
      <c r="P343" s="6"/>
      <c r="Q343" s="77" t="str">
        <f t="shared" si="38"/>
        <v/>
      </c>
      <c r="R343" s="333"/>
      <c r="S343" s="23"/>
      <c r="T343" s="271"/>
      <c r="U343" s="5"/>
      <c r="V343" s="5"/>
      <c r="W343" s="61"/>
      <c r="X343" s="61"/>
    </row>
    <row r="344" spans="1:24" ht="18.75" customHeight="1" x14ac:dyDescent="0.25">
      <c r="A344" s="61"/>
      <c r="B344" s="303">
        <f>IF(P344="",0,COUNTIF($P$7:P344,P344))</f>
        <v>0</v>
      </c>
      <c r="C344" s="303" t="str">
        <f t="shared" si="40"/>
        <v>0</v>
      </c>
      <c r="D344" s="303">
        <f>IF(S344="",0,COUNTIF($S$7:S344,S344))</f>
        <v>0</v>
      </c>
      <c r="E344" s="303" t="str">
        <f t="shared" si="41"/>
        <v>0</v>
      </c>
      <c r="F344" s="303">
        <f>IF(T344="",0,COUNTIF($T$7:T344,T344))</f>
        <v>0</v>
      </c>
      <c r="G344" s="303" t="str">
        <f t="shared" si="39"/>
        <v>0</v>
      </c>
      <c r="H344" s="303">
        <f>IF(R344="",0,COUNTIF($R$7:R344,R344))</f>
        <v>0</v>
      </c>
      <c r="I344" s="303" t="str">
        <f t="shared" si="42"/>
        <v>0</v>
      </c>
      <c r="J344" s="306">
        <f t="shared" si="43"/>
        <v>44216</v>
      </c>
      <c r="K344" s="303" t="str">
        <f t="shared" si="44"/>
        <v>KK 097</v>
      </c>
      <c r="L344" s="61"/>
      <c r="M344" s="271"/>
      <c r="N344" s="6"/>
      <c r="O344" s="10"/>
      <c r="P344" s="6"/>
      <c r="Q344" s="77" t="str">
        <f t="shared" si="38"/>
        <v/>
      </c>
      <c r="R344" s="333"/>
      <c r="S344" s="23"/>
      <c r="T344" s="271"/>
      <c r="U344" s="5"/>
      <c r="V344" s="5"/>
      <c r="W344" s="61"/>
      <c r="X344" s="61"/>
    </row>
    <row r="345" spans="1:24" ht="18.75" customHeight="1" x14ac:dyDescent="0.25">
      <c r="A345" s="61"/>
      <c r="B345" s="303">
        <f>IF(P345="",0,COUNTIF($P$7:P345,P345))</f>
        <v>0</v>
      </c>
      <c r="C345" s="303" t="str">
        <f t="shared" si="40"/>
        <v>0</v>
      </c>
      <c r="D345" s="303">
        <f>IF(S345="",0,COUNTIF($S$7:S345,S345))</f>
        <v>0</v>
      </c>
      <c r="E345" s="303" t="str">
        <f t="shared" si="41"/>
        <v>0</v>
      </c>
      <c r="F345" s="303">
        <f>IF(T345="",0,COUNTIF($T$7:T345,T345))</f>
        <v>0</v>
      </c>
      <c r="G345" s="303" t="str">
        <f t="shared" si="39"/>
        <v>0</v>
      </c>
      <c r="H345" s="303">
        <f>IF(R345="",0,COUNTIF($R$7:R345,R345))</f>
        <v>0</v>
      </c>
      <c r="I345" s="303" t="str">
        <f t="shared" si="42"/>
        <v>0</v>
      </c>
      <c r="J345" s="306">
        <f t="shared" si="43"/>
        <v>44216</v>
      </c>
      <c r="K345" s="303" t="str">
        <f t="shared" si="44"/>
        <v>KK 097</v>
      </c>
      <c r="L345" s="61"/>
      <c r="M345" s="271"/>
      <c r="N345" s="6"/>
      <c r="O345" s="10"/>
      <c r="P345" s="6"/>
      <c r="Q345" s="77" t="str">
        <f t="shared" si="38"/>
        <v/>
      </c>
      <c r="R345" s="333"/>
      <c r="S345" s="23"/>
      <c r="T345" s="271"/>
      <c r="U345" s="5"/>
      <c r="V345" s="5"/>
      <c r="W345" s="61"/>
      <c r="X345" s="61"/>
    </row>
    <row r="346" spans="1:24" ht="18.75" customHeight="1" x14ac:dyDescent="0.25">
      <c r="A346" s="61"/>
      <c r="B346" s="303">
        <f>IF(P346="",0,COUNTIF($P$7:P346,P346))</f>
        <v>0</v>
      </c>
      <c r="C346" s="303" t="str">
        <f t="shared" si="40"/>
        <v>0</v>
      </c>
      <c r="D346" s="303">
        <f>IF(S346="",0,COUNTIF($S$7:S346,S346))</f>
        <v>0</v>
      </c>
      <c r="E346" s="303" t="str">
        <f t="shared" si="41"/>
        <v>0</v>
      </c>
      <c r="F346" s="303">
        <f>IF(T346="",0,COUNTIF($T$7:T346,T346))</f>
        <v>0</v>
      </c>
      <c r="G346" s="303" t="str">
        <f t="shared" si="39"/>
        <v>0</v>
      </c>
      <c r="H346" s="303">
        <f>IF(R346="",0,COUNTIF($R$7:R346,R346))</f>
        <v>0</v>
      </c>
      <c r="I346" s="303" t="str">
        <f t="shared" si="42"/>
        <v>0</v>
      </c>
      <c r="J346" s="306">
        <f t="shared" si="43"/>
        <v>44216</v>
      </c>
      <c r="K346" s="303" t="str">
        <f t="shared" si="44"/>
        <v>KK 097</v>
      </c>
      <c r="L346" s="61"/>
      <c r="M346" s="271"/>
      <c r="N346" s="6"/>
      <c r="O346" s="10"/>
      <c r="P346" s="6"/>
      <c r="Q346" s="77" t="str">
        <f t="shared" si="38"/>
        <v/>
      </c>
      <c r="R346" s="333"/>
      <c r="S346" s="23"/>
      <c r="T346" s="271"/>
      <c r="U346" s="5"/>
      <c r="V346" s="5"/>
      <c r="W346" s="61"/>
      <c r="X346" s="61"/>
    </row>
    <row r="347" spans="1:24" ht="18.75" customHeight="1" x14ac:dyDescent="0.25">
      <c r="A347" s="61"/>
      <c r="B347" s="303">
        <f>IF(P347="",0,COUNTIF($P$7:P347,P347))</f>
        <v>0</v>
      </c>
      <c r="C347" s="303" t="str">
        <f t="shared" si="40"/>
        <v>0</v>
      </c>
      <c r="D347" s="303">
        <f>IF(S347="",0,COUNTIF($S$7:S347,S347))</f>
        <v>0</v>
      </c>
      <c r="E347" s="303" t="str">
        <f t="shared" si="41"/>
        <v>0</v>
      </c>
      <c r="F347" s="303">
        <f>IF(T347="",0,COUNTIF($T$7:T347,T347))</f>
        <v>0</v>
      </c>
      <c r="G347" s="303" t="str">
        <f t="shared" si="39"/>
        <v>0</v>
      </c>
      <c r="H347" s="303">
        <f>IF(R347="",0,COUNTIF($R$7:R347,R347))</f>
        <v>0</v>
      </c>
      <c r="I347" s="303" t="str">
        <f t="shared" si="42"/>
        <v>0</v>
      </c>
      <c r="J347" s="306">
        <f t="shared" si="43"/>
        <v>44216</v>
      </c>
      <c r="K347" s="303" t="str">
        <f t="shared" si="44"/>
        <v>KK 097</v>
      </c>
      <c r="L347" s="61"/>
      <c r="M347" s="271"/>
      <c r="N347" s="6"/>
      <c r="O347" s="10"/>
      <c r="P347" s="6"/>
      <c r="Q347" s="77" t="str">
        <f t="shared" si="38"/>
        <v/>
      </c>
      <c r="R347" s="333"/>
      <c r="S347" s="23"/>
      <c r="T347" s="271"/>
      <c r="U347" s="5"/>
      <c r="V347" s="5"/>
      <c r="W347" s="61"/>
      <c r="X347" s="61"/>
    </row>
    <row r="348" spans="1:24" ht="18.75" customHeight="1" x14ac:dyDescent="0.25">
      <c r="A348" s="61"/>
      <c r="B348" s="303">
        <f>IF(P348="",0,COUNTIF($P$7:P348,P348))</f>
        <v>0</v>
      </c>
      <c r="C348" s="303" t="str">
        <f t="shared" si="40"/>
        <v>0</v>
      </c>
      <c r="D348" s="303">
        <f>IF(S348="",0,COUNTIF($S$7:S348,S348))</f>
        <v>0</v>
      </c>
      <c r="E348" s="303" t="str">
        <f t="shared" si="41"/>
        <v>0</v>
      </c>
      <c r="F348" s="303">
        <f>IF(T348="",0,COUNTIF($T$7:T348,T348))</f>
        <v>0</v>
      </c>
      <c r="G348" s="303" t="str">
        <f t="shared" si="39"/>
        <v>0</v>
      </c>
      <c r="H348" s="303">
        <f>IF(R348="",0,COUNTIF($R$7:R348,R348))</f>
        <v>0</v>
      </c>
      <c r="I348" s="303" t="str">
        <f t="shared" si="42"/>
        <v>0</v>
      </c>
      <c r="J348" s="306">
        <f t="shared" si="43"/>
        <v>44216</v>
      </c>
      <c r="K348" s="303" t="str">
        <f t="shared" si="44"/>
        <v>KK 097</v>
      </c>
      <c r="L348" s="61"/>
      <c r="M348" s="271"/>
      <c r="N348" s="6"/>
      <c r="O348" s="10"/>
      <c r="P348" s="6"/>
      <c r="Q348" s="77" t="str">
        <f t="shared" si="38"/>
        <v/>
      </c>
      <c r="R348" s="333"/>
      <c r="S348" s="23"/>
      <c r="T348" s="271"/>
      <c r="U348" s="5"/>
      <c r="V348" s="5"/>
      <c r="W348" s="61"/>
      <c r="X348" s="61"/>
    </row>
    <row r="349" spans="1:24" ht="18.75" customHeight="1" x14ac:dyDescent="0.25">
      <c r="A349" s="61"/>
      <c r="B349" s="303">
        <f>IF(P349="",0,COUNTIF($P$7:P349,P349))</f>
        <v>0</v>
      </c>
      <c r="C349" s="303" t="str">
        <f t="shared" si="40"/>
        <v>0</v>
      </c>
      <c r="D349" s="303">
        <f>IF(S349="",0,COUNTIF($S$7:S349,S349))</f>
        <v>0</v>
      </c>
      <c r="E349" s="303" t="str">
        <f t="shared" si="41"/>
        <v>0</v>
      </c>
      <c r="F349" s="303">
        <f>IF(T349="",0,COUNTIF($T$7:T349,T349))</f>
        <v>0</v>
      </c>
      <c r="G349" s="303" t="str">
        <f t="shared" si="39"/>
        <v>0</v>
      </c>
      <c r="H349" s="303">
        <f>IF(R349="",0,COUNTIF($R$7:R349,R349))</f>
        <v>0</v>
      </c>
      <c r="I349" s="303" t="str">
        <f t="shared" si="42"/>
        <v>0</v>
      </c>
      <c r="J349" s="306">
        <f t="shared" si="43"/>
        <v>44216</v>
      </c>
      <c r="K349" s="303" t="str">
        <f t="shared" si="44"/>
        <v>KK 097</v>
      </c>
      <c r="L349" s="61"/>
      <c r="M349" s="271"/>
      <c r="N349" s="6"/>
      <c r="O349" s="10"/>
      <c r="P349" s="6"/>
      <c r="Q349" s="77" t="str">
        <f t="shared" si="38"/>
        <v/>
      </c>
      <c r="R349" s="333"/>
      <c r="S349" s="23"/>
      <c r="T349" s="271"/>
      <c r="U349" s="5"/>
      <c r="V349" s="5"/>
      <c r="W349" s="61"/>
      <c r="X349" s="61"/>
    </row>
    <row r="350" spans="1:24" ht="18.75" customHeight="1" x14ac:dyDescent="0.25">
      <c r="A350" s="61"/>
      <c r="B350" s="303">
        <f>IF(P350="",0,COUNTIF($P$7:P350,P350))</f>
        <v>0</v>
      </c>
      <c r="C350" s="303" t="str">
        <f t="shared" si="40"/>
        <v>0</v>
      </c>
      <c r="D350" s="303">
        <f>IF(S350="",0,COUNTIF($S$7:S350,S350))</f>
        <v>0</v>
      </c>
      <c r="E350" s="303" t="str">
        <f t="shared" si="41"/>
        <v>0</v>
      </c>
      <c r="F350" s="303">
        <f>IF(T350="",0,COUNTIF($T$7:T350,T350))</f>
        <v>0</v>
      </c>
      <c r="G350" s="303" t="str">
        <f t="shared" si="39"/>
        <v>0</v>
      </c>
      <c r="H350" s="303">
        <f>IF(R350="",0,COUNTIF($R$7:R350,R350))</f>
        <v>0</v>
      </c>
      <c r="I350" s="303" t="str">
        <f t="shared" si="42"/>
        <v>0</v>
      </c>
      <c r="J350" s="306">
        <f t="shared" si="43"/>
        <v>44216</v>
      </c>
      <c r="K350" s="303" t="str">
        <f t="shared" si="44"/>
        <v>KK 097</v>
      </c>
      <c r="L350" s="61"/>
      <c r="M350" s="271"/>
      <c r="N350" s="6"/>
      <c r="O350" s="10"/>
      <c r="P350" s="6"/>
      <c r="Q350" s="77" t="str">
        <f t="shared" si="38"/>
        <v/>
      </c>
      <c r="R350" s="333"/>
      <c r="S350" s="23"/>
      <c r="T350" s="271"/>
      <c r="U350" s="5"/>
      <c r="V350" s="5"/>
      <c r="W350" s="61"/>
      <c r="X350" s="61"/>
    </row>
    <row r="351" spans="1:24" ht="18.75" customHeight="1" x14ac:dyDescent="0.25">
      <c r="A351" s="61"/>
      <c r="B351" s="303">
        <f>IF(P351="",0,COUNTIF($P$7:P351,P351))</f>
        <v>0</v>
      </c>
      <c r="C351" s="303" t="str">
        <f t="shared" si="40"/>
        <v>0</v>
      </c>
      <c r="D351" s="303">
        <f>IF(S351="",0,COUNTIF($S$7:S351,S351))</f>
        <v>0</v>
      </c>
      <c r="E351" s="303" t="str">
        <f t="shared" si="41"/>
        <v>0</v>
      </c>
      <c r="F351" s="303">
        <f>IF(T351="",0,COUNTIF($T$7:T351,T351))</f>
        <v>0</v>
      </c>
      <c r="G351" s="303" t="str">
        <f t="shared" si="39"/>
        <v>0</v>
      </c>
      <c r="H351" s="303">
        <f>IF(R351="",0,COUNTIF($R$7:R351,R351))</f>
        <v>0</v>
      </c>
      <c r="I351" s="303" t="str">
        <f t="shared" si="42"/>
        <v>0</v>
      </c>
      <c r="J351" s="306">
        <f t="shared" si="43"/>
        <v>44216</v>
      </c>
      <c r="K351" s="303" t="str">
        <f t="shared" si="44"/>
        <v>KK 097</v>
      </c>
      <c r="L351" s="61"/>
      <c r="M351" s="271"/>
      <c r="N351" s="6"/>
      <c r="O351" s="10"/>
      <c r="P351" s="6"/>
      <c r="Q351" s="77" t="str">
        <f t="shared" si="38"/>
        <v/>
      </c>
      <c r="R351" s="333"/>
      <c r="S351" s="23"/>
      <c r="T351" s="271"/>
      <c r="U351" s="5"/>
      <c r="V351" s="5"/>
      <c r="W351" s="61"/>
      <c r="X351" s="61"/>
    </row>
    <row r="352" spans="1:24" ht="18.75" customHeight="1" x14ac:dyDescent="0.25">
      <c r="A352" s="61"/>
      <c r="B352" s="303">
        <f>IF(P352="",0,COUNTIF($P$7:P352,P352))</f>
        <v>0</v>
      </c>
      <c r="C352" s="303" t="str">
        <f t="shared" si="40"/>
        <v>0</v>
      </c>
      <c r="D352" s="303">
        <f>IF(S352="",0,COUNTIF($S$7:S352,S352))</f>
        <v>0</v>
      </c>
      <c r="E352" s="303" t="str">
        <f t="shared" si="41"/>
        <v>0</v>
      </c>
      <c r="F352" s="303">
        <f>IF(T352="",0,COUNTIF($T$7:T352,T352))</f>
        <v>0</v>
      </c>
      <c r="G352" s="303" t="str">
        <f t="shared" si="39"/>
        <v>0</v>
      </c>
      <c r="H352" s="303">
        <f>IF(R352="",0,COUNTIF($R$7:R352,R352))</f>
        <v>0</v>
      </c>
      <c r="I352" s="303" t="str">
        <f t="shared" si="42"/>
        <v>0</v>
      </c>
      <c r="J352" s="306">
        <f t="shared" si="43"/>
        <v>44216</v>
      </c>
      <c r="K352" s="303" t="str">
        <f t="shared" si="44"/>
        <v>KK 097</v>
      </c>
      <c r="L352" s="61"/>
      <c r="M352" s="271"/>
      <c r="N352" s="6"/>
      <c r="O352" s="10"/>
      <c r="P352" s="6"/>
      <c r="Q352" s="77" t="str">
        <f t="shared" si="38"/>
        <v/>
      </c>
      <c r="R352" s="333"/>
      <c r="S352" s="23"/>
      <c r="T352" s="271"/>
      <c r="U352" s="5"/>
      <c r="V352" s="5"/>
      <c r="W352" s="61"/>
      <c r="X352" s="61"/>
    </row>
    <row r="353" spans="1:24" ht="18.75" customHeight="1" x14ac:dyDescent="0.25">
      <c r="A353" s="61"/>
      <c r="B353" s="303">
        <f>IF(P353="",0,COUNTIF($P$7:P353,P353))</f>
        <v>0</v>
      </c>
      <c r="C353" s="303" t="str">
        <f t="shared" si="40"/>
        <v>0</v>
      </c>
      <c r="D353" s="303">
        <f>IF(S353="",0,COUNTIF($S$7:S353,S353))</f>
        <v>0</v>
      </c>
      <c r="E353" s="303" t="str">
        <f t="shared" si="41"/>
        <v>0</v>
      </c>
      <c r="F353" s="303">
        <f>IF(T353="",0,COUNTIF($T$7:T353,T353))</f>
        <v>0</v>
      </c>
      <c r="G353" s="303" t="str">
        <f t="shared" si="39"/>
        <v>0</v>
      </c>
      <c r="H353" s="303">
        <f>IF(R353="",0,COUNTIF($R$7:R353,R353))</f>
        <v>0</v>
      </c>
      <c r="I353" s="303" t="str">
        <f t="shared" si="42"/>
        <v>0</v>
      </c>
      <c r="J353" s="306">
        <f t="shared" si="43"/>
        <v>44216</v>
      </c>
      <c r="K353" s="303" t="str">
        <f t="shared" si="44"/>
        <v>KK 097</v>
      </c>
      <c r="L353" s="61"/>
      <c r="M353" s="271"/>
      <c r="N353" s="6"/>
      <c r="O353" s="10"/>
      <c r="P353" s="6"/>
      <c r="Q353" s="77" t="str">
        <f t="shared" si="38"/>
        <v/>
      </c>
      <c r="R353" s="333"/>
      <c r="S353" s="23"/>
      <c r="T353" s="271"/>
      <c r="U353" s="5"/>
      <c r="V353" s="5"/>
      <c r="W353" s="61"/>
      <c r="X353" s="61"/>
    </row>
    <row r="354" spans="1:24" ht="18.75" customHeight="1" x14ac:dyDescent="0.25">
      <c r="A354" s="61"/>
      <c r="B354" s="303">
        <f>IF(P354="",0,COUNTIF($P$7:P354,P354))</f>
        <v>0</v>
      </c>
      <c r="C354" s="303" t="str">
        <f t="shared" si="40"/>
        <v>0</v>
      </c>
      <c r="D354" s="303">
        <f>IF(S354="",0,COUNTIF($S$7:S354,S354))</f>
        <v>0</v>
      </c>
      <c r="E354" s="303" t="str">
        <f t="shared" si="41"/>
        <v>0</v>
      </c>
      <c r="F354" s="303">
        <f>IF(T354="",0,COUNTIF($T$7:T354,T354))</f>
        <v>0</v>
      </c>
      <c r="G354" s="303" t="str">
        <f t="shared" si="39"/>
        <v>0</v>
      </c>
      <c r="H354" s="303">
        <f>IF(R354="",0,COUNTIF($R$7:R354,R354))</f>
        <v>0</v>
      </c>
      <c r="I354" s="303" t="str">
        <f t="shared" si="42"/>
        <v>0</v>
      </c>
      <c r="J354" s="306">
        <f t="shared" si="43"/>
        <v>44216</v>
      </c>
      <c r="K354" s="303" t="str">
        <f t="shared" si="44"/>
        <v>KK 097</v>
      </c>
      <c r="L354" s="61"/>
      <c r="M354" s="271"/>
      <c r="N354" s="6"/>
      <c r="O354" s="10"/>
      <c r="P354" s="6"/>
      <c r="Q354" s="77" t="str">
        <f t="shared" si="38"/>
        <v/>
      </c>
      <c r="R354" s="333"/>
      <c r="S354" s="23"/>
      <c r="T354" s="271"/>
      <c r="U354" s="5"/>
      <c r="V354" s="5"/>
      <c r="W354" s="61"/>
      <c r="X354" s="61"/>
    </row>
    <row r="355" spans="1:24" ht="18.75" customHeight="1" x14ac:dyDescent="0.25">
      <c r="A355" s="61"/>
      <c r="B355" s="303">
        <f>IF(P355="",0,COUNTIF($P$7:P355,P355))</f>
        <v>0</v>
      </c>
      <c r="C355" s="303" t="str">
        <f t="shared" si="40"/>
        <v>0</v>
      </c>
      <c r="D355" s="303">
        <f>IF(S355="",0,COUNTIF($S$7:S355,S355))</f>
        <v>0</v>
      </c>
      <c r="E355" s="303" t="str">
        <f t="shared" si="41"/>
        <v>0</v>
      </c>
      <c r="F355" s="303">
        <f>IF(T355="",0,COUNTIF($T$7:T355,T355))</f>
        <v>0</v>
      </c>
      <c r="G355" s="303" t="str">
        <f t="shared" si="39"/>
        <v>0</v>
      </c>
      <c r="H355" s="303">
        <f>IF(R355="",0,COUNTIF($R$7:R355,R355))</f>
        <v>0</v>
      </c>
      <c r="I355" s="303" t="str">
        <f t="shared" si="42"/>
        <v>0</v>
      </c>
      <c r="J355" s="306">
        <f t="shared" si="43"/>
        <v>44216</v>
      </c>
      <c r="K355" s="303" t="str">
        <f t="shared" si="44"/>
        <v>KK 097</v>
      </c>
      <c r="L355" s="61"/>
      <c r="M355" s="271"/>
      <c r="N355" s="6"/>
      <c r="O355" s="10"/>
      <c r="P355" s="6"/>
      <c r="Q355" s="77" t="str">
        <f t="shared" si="38"/>
        <v/>
      </c>
      <c r="R355" s="333"/>
      <c r="S355" s="23"/>
      <c r="T355" s="271"/>
      <c r="U355" s="5"/>
      <c r="V355" s="5"/>
      <c r="W355" s="61"/>
      <c r="X355" s="61"/>
    </row>
    <row r="356" spans="1:24" ht="18.75" customHeight="1" x14ac:dyDescent="0.25">
      <c r="A356" s="61"/>
      <c r="B356" s="303">
        <f>IF(P356="",0,COUNTIF($P$7:P356,P356))</f>
        <v>0</v>
      </c>
      <c r="C356" s="303" t="str">
        <f t="shared" si="40"/>
        <v>0</v>
      </c>
      <c r="D356" s="303">
        <f>IF(S356="",0,COUNTIF($S$7:S356,S356))</f>
        <v>0</v>
      </c>
      <c r="E356" s="303" t="str">
        <f t="shared" si="41"/>
        <v>0</v>
      </c>
      <c r="F356" s="303">
        <f>IF(T356="",0,COUNTIF($T$7:T356,T356))</f>
        <v>0</v>
      </c>
      <c r="G356" s="303" t="str">
        <f t="shared" si="39"/>
        <v>0</v>
      </c>
      <c r="H356" s="303">
        <f>IF(R356="",0,COUNTIF($R$7:R356,R356))</f>
        <v>0</v>
      </c>
      <c r="I356" s="303" t="str">
        <f t="shared" si="42"/>
        <v>0</v>
      </c>
      <c r="J356" s="306">
        <f t="shared" si="43"/>
        <v>44216</v>
      </c>
      <c r="K356" s="303" t="str">
        <f t="shared" si="44"/>
        <v>KK 097</v>
      </c>
      <c r="L356" s="61"/>
      <c r="M356" s="271"/>
      <c r="N356" s="6"/>
      <c r="O356" s="10"/>
      <c r="P356" s="6"/>
      <c r="Q356" s="77" t="str">
        <f t="shared" si="38"/>
        <v/>
      </c>
      <c r="R356" s="333"/>
      <c r="S356" s="23"/>
      <c r="T356" s="271"/>
      <c r="U356" s="5"/>
      <c r="V356" s="5"/>
      <c r="W356" s="61"/>
      <c r="X356" s="61"/>
    </row>
    <row r="357" spans="1:24" ht="18.75" customHeight="1" x14ac:dyDescent="0.25">
      <c r="A357" s="61"/>
      <c r="B357" s="303">
        <f>IF(P357="",0,COUNTIF($P$7:P357,P357))</f>
        <v>0</v>
      </c>
      <c r="C357" s="303" t="str">
        <f t="shared" si="40"/>
        <v>0</v>
      </c>
      <c r="D357" s="303">
        <f>IF(S357="",0,COUNTIF($S$7:S357,S357))</f>
        <v>0</v>
      </c>
      <c r="E357" s="303" t="str">
        <f t="shared" si="41"/>
        <v>0</v>
      </c>
      <c r="F357" s="303">
        <f>IF(T357="",0,COUNTIF($T$7:T357,T357))</f>
        <v>0</v>
      </c>
      <c r="G357" s="303" t="str">
        <f t="shared" si="39"/>
        <v>0</v>
      </c>
      <c r="H357" s="303">
        <f>IF(R357="",0,COUNTIF($R$7:R357,R357))</f>
        <v>0</v>
      </c>
      <c r="I357" s="303" t="str">
        <f t="shared" si="42"/>
        <v>0</v>
      </c>
      <c r="J357" s="306">
        <f t="shared" si="43"/>
        <v>44216</v>
      </c>
      <c r="K357" s="303" t="str">
        <f t="shared" si="44"/>
        <v>KK 097</v>
      </c>
      <c r="L357" s="61"/>
      <c r="M357" s="271"/>
      <c r="N357" s="6"/>
      <c r="O357" s="10"/>
      <c r="P357" s="6"/>
      <c r="Q357" s="77" t="str">
        <f t="shared" si="38"/>
        <v/>
      </c>
      <c r="R357" s="333"/>
      <c r="S357" s="23"/>
      <c r="T357" s="271"/>
      <c r="U357" s="5"/>
      <c r="V357" s="5"/>
      <c r="W357" s="61"/>
      <c r="X357" s="61"/>
    </row>
    <row r="358" spans="1:24" ht="18.75" customHeight="1" x14ac:dyDescent="0.25">
      <c r="A358" s="61"/>
      <c r="B358" s="303">
        <f>IF(P358="",0,COUNTIF($P$7:P358,P358))</f>
        <v>0</v>
      </c>
      <c r="C358" s="303" t="str">
        <f t="shared" si="40"/>
        <v>0</v>
      </c>
      <c r="D358" s="303">
        <f>IF(S358="",0,COUNTIF($S$7:S358,S358))</f>
        <v>0</v>
      </c>
      <c r="E358" s="303" t="str">
        <f t="shared" si="41"/>
        <v>0</v>
      </c>
      <c r="F358" s="303">
        <f>IF(T358="",0,COUNTIF($T$7:T358,T358))</f>
        <v>0</v>
      </c>
      <c r="G358" s="303" t="str">
        <f t="shared" si="39"/>
        <v>0</v>
      </c>
      <c r="H358" s="303">
        <f>IF(R358="",0,COUNTIF($R$7:R358,R358))</f>
        <v>0</v>
      </c>
      <c r="I358" s="303" t="str">
        <f t="shared" si="42"/>
        <v>0</v>
      </c>
      <c r="J358" s="306">
        <f t="shared" si="43"/>
        <v>44216</v>
      </c>
      <c r="K358" s="303" t="str">
        <f t="shared" si="44"/>
        <v>KK 097</v>
      </c>
      <c r="L358" s="61"/>
      <c r="M358" s="271"/>
      <c r="N358" s="6"/>
      <c r="O358" s="10"/>
      <c r="P358" s="6"/>
      <c r="Q358" s="77" t="str">
        <f t="shared" si="38"/>
        <v/>
      </c>
      <c r="R358" s="333"/>
      <c r="S358" s="23"/>
      <c r="T358" s="271"/>
      <c r="U358" s="5"/>
      <c r="V358" s="5"/>
      <c r="W358" s="61"/>
      <c r="X358" s="61"/>
    </row>
    <row r="359" spans="1:24" ht="18.75" customHeight="1" x14ac:dyDescent="0.25">
      <c r="A359" s="61"/>
      <c r="B359" s="303">
        <f>IF(P359="",0,COUNTIF($P$7:P359,P359))</f>
        <v>0</v>
      </c>
      <c r="C359" s="303" t="str">
        <f t="shared" si="40"/>
        <v>0</v>
      </c>
      <c r="D359" s="303">
        <f>IF(S359="",0,COUNTIF($S$7:S359,S359))</f>
        <v>0</v>
      </c>
      <c r="E359" s="303" t="str">
        <f t="shared" si="41"/>
        <v>0</v>
      </c>
      <c r="F359" s="303">
        <f>IF(T359="",0,COUNTIF($T$7:T359,T359))</f>
        <v>0</v>
      </c>
      <c r="G359" s="303" t="str">
        <f t="shared" si="39"/>
        <v>0</v>
      </c>
      <c r="H359" s="303">
        <f>IF(R359="",0,COUNTIF($R$7:R359,R359))</f>
        <v>0</v>
      </c>
      <c r="I359" s="303" t="str">
        <f t="shared" si="42"/>
        <v>0</v>
      </c>
      <c r="J359" s="306">
        <f t="shared" si="43"/>
        <v>44216</v>
      </c>
      <c r="K359" s="303" t="str">
        <f t="shared" si="44"/>
        <v>KK 097</v>
      </c>
      <c r="L359" s="61"/>
      <c r="M359" s="271"/>
      <c r="N359" s="6"/>
      <c r="O359" s="10"/>
      <c r="P359" s="6"/>
      <c r="Q359" s="77" t="str">
        <f t="shared" si="38"/>
        <v/>
      </c>
      <c r="R359" s="333"/>
      <c r="S359" s="23"/>
      <c r="T359" s="271"/>
      <c r="U359" s="5"/>
      <c r="V359" s="5"/>
      <c r="W359" s="61"/>
      <c r="X359" s="61"/>
    </row>
    <row r="360" spans="1:24" ht="18.75" customHeight="1" x14ac:dyDescent="0.25">
      <c r="A360" s="61"/>
      <c r="B360" s="303">
        <f>IF(P360="",0,COUNTIF($P$7:P360,P360))</f>
        <v>0</v>
      </c>
      <c r="C360" s="303" t="str">
        <f t="shared" si="40"/>
        <v>0</v>
      </c>
      <c r="D360" s="303">
        <f>IF(S360="",0,COUNTIF($S$7:S360,S360))</f>
        <v>0</v>
      </c>
      <c r="E360" s="303" t="str">
        <f t="shared" si="41"/>
        <v>0</v>
      </c>
      <c r="F360" s="303">
        <f>IF(T360="",0,COUNTIF($T$7:T360,T360))</f>
        <v>0</v>
      </c>
      <c r="G360" s="303" t="str">
        <f t="shared" si="39"/>
        <v>0</v>
      </c>
      <c r="H360" s="303">
        <f>IF(R360="",0,COUNTIF($R$7:R360,R360))</f>
        <v>0</v>
      </c>
      <c r="I360" s="303" t="str">
        <f t="shared" si="42"/>
        <v>0</v>
      </c>
      <c r="J360" s="306">
        <f t="shared" si="43"/>
        <v>44216</v>
      </c>
      <c r="K360" s="303" t="str">
        <f t="shared" si="44"/>
        <v>KK 097</v>
      </c>
      <c r="L360" s="61"/>
      <c r="M360" s="271"/>
      <c r="N360" s="6"/>
      <c r="O360" s="10"/>
      <c r="P360" s="6"/>
      <c r="Q360" s="77" t="str">
        <f t="shared" si="38"/>
        <v/>
      </c>
      <c r="R360" s="333"/>
      <c r="S360" s="23"/>
      <c r="T360" s="271"/>
      <c r="U360" s="5"/>
      <c r="V360" s="5"/>
      <c r="W360" s="61"/>
      <c r="X360" s="61"/>
    </row>
    <row r="361" spans="1:24" ht="18.75" customHeight="1" x14ac:dyDescent="0.25">
      <c r="A361" s="61"/>
      <c r="B361" s="303">
        <f>IF(P361="",0,COUNTIF($P$7:P361,P361))</f>
        <v>0</v>
      </c>
      <c r="C361" s="303" t="str">
        <f t="shared" si="40"/>
        <v>0</v>
      </c>
      <c r="D361" s="303">
        <f>IF(S361="",0,COUNTIF($S$7:S361,S361))</f>
        <v>0</v>
      </c>
      <c r="E361" s="303" t="str">
        <f t="shared" si="41"/>
        <v>0</v>
      </c>
      <c r="F361" s="303">
        <f>IF(T361="",0,COUNTIF($T$7:T361,T361))</f>
        <v>0</v>
      </c>
      <c r="G361" s="303" t="str">
        <f t="shared" si="39"/>
        <v>0</v>
      </c>
      <c r="H361" s="303">
        <f>IF(R361="",0,COUNTIF($R$7:R361,R361))</f>
        <v>0</v>
      </c>
      <c r="I361" s="303" t="str">
        <f t="shared" si="42"/>
        <v>0</v>
      </c>
      <c r="J361" s="306">
        <f t="shared" si="43"/>
        <v>44216</v>
      </c>
      <c r="K361" s="303" t="str">
        <f t="shared" si="44"/>
        <v>KK 097</v>
      </c>
      <c r="L361" s="61"/>
      <c r="M361" s="271"/>
      <c r="N361" s="6"/>
      <c r="O361" s="10"/>
      <c r="P361" s="6"/>
      <c r="Q361" s="77" t="str">
        <f t="shared" si="38"/>
        <v/>
      </c>
      <c r="R361" s="333"/>
      <c r="S361" s="23"/>
      <c r="T361" s="271"/>
      <c r="U361" s="5"/>
      <c r="V361" s="5"/>
      <c r="W361" s="61"/>
      <c r="X361" s="61"/>
    </row>
    <row r="362" spans="1:24" ht="18.75" customHeight="1" x14ac:dyDescent="0.25">
      <c r="A362" s="61"/>
      <c r="B362" s="303">
        <f>IF(P362="",0,COUNTIF($P$7:P362,P362))</f>
        <v>0</v>
      </c>
      <c r="C362" s="303" t="str">
        <f t="shared" si="40"/>
        <v>0</v>
      </c>
      <c r="D362" s="303">
        <f>IF(S362="",0,COUNTIF($S$7:S362,S362))</f>
        <v>0</v>
      </c>
      <c r="E362" s="303" t="str">
        <f t="shared" si="41"/>
        <v>0</v>
      </c>
      <c r="F362" s="303">
        <f>IF(T362="",0,COUNTIF($T$7:T362,T362))</f>
        <v>0</v>
      </c>
      <c r="G362" s="303" t="str">
        <f t="shared" si="39"/>
        <v>0</v>
      </c>
      <c r="H362" s="303">
        <f>IF(R362="",0,COUNTIF($R$7:R362,R362))</f>
        <v>0</v>
      </c>
      <c r="I362" s="303" t="str">
        <f t="shared" si="42"/>
        <v>0</v>
      </c>
      <c r="J362" s="306">
        <f t="shared" si="43"/>
        <v>44216</v>
      </c>
      <c r="K362" s="303" t="str">
        <f t="shared" si="44"/>
        <v>KK 097</v>
      </c>
      <c r="L362" s="61"/>
      <c r="M362" s="271"/>
      <c r="N362" s="6"/>
      <c r="O362" s="10"/>
      <c r="P362" s="6"/>
      <c r="Q362" s="77" t="str">
        <f t="shared" si="38"/>
        <v/>
      </c>
      <c r="R362" s="333"/>
      <c r="S362" s="23"/>
      <c r="T362" s="271"/>
      <c r="U362" s="5"/>
      <c r="V362" s="5"/>
      <c r="W362" s="61"/>
      <c r="X362" s="61"/>
    </row>
    <row r="363" spans="1:24" ht="18.75" customHeight="1" x14ac:dyDescent="0.25">
      <c r="A363" s="61"/>
      <c r="B363" s="303">
        <f>IF(P363="",0,COUNTIF($P$7:P363,P363))</f>
        <v>0</v>
      </c>
      <c r="C363" s="303" t="str">
        <f t="shared" si="40"/>
        <v>0</v>
      </c>
      <c r="D363" s="303">
        <f>IF(S363="",0,COUNTIF($S$7:S363,S363))</f>
        <v>0</v>
      </c>
      <c r="E363" s="303" t="str">
        <f t="shared" si="41"/>
        <v>0</v>
      </c>
      <c r="F363" s="303">
        <f>IF(T363="",0,COUNTIF($T$7:T363,T363))</f>
        <v>0</v>
      </c>
      <c r="G363" s="303" t="str">
        <f t="shared" si="39"/>
        <v>0</v>
      </c>
      <c r="H363" s="303">
        <f>IF(R363="",0,COUNTIF($R$7:R363,R363))</f>
        <v>0</v>
      </c>
      <c r="I363" s="303" t="str">
        <f t="shared" si="42"/>
        <v>0</v>
      </c>
      <c r="J363" s="306">
        <f t="shared" si="43"/>
        <v>44216</v>
      </c>
      <c r="K363" s="303" t="str">
        <f t="shared" si="44"/>
        <v>KK 097</v>
      </c>
      <c r="L363" s="61"/>
      <c r="M363" s="271"/>
      <c r="N363" s="6"/>
      <c r="O363" s="10"/>
      <c r="P363" s="6"/>
      <c r="Q363" s="77" t="str">
        <f t="shared" si="38"/>
        <v/>
      </c>
      <c r="R363" s="333"/>
      <c r="S363" s="23"/>
      <c r="T363" s="271"/>
      <c r="U363" s="5"/>
      <c r="V363" s="5"/>
      <c r="W363" s="61"/>
      <c r="X363" s="61"/>
    </row>
    <row r="364" spans="1:24" ht="18.75" customHeight="1" x14ac:dyDescent="0.25">
      <c r="A364" s="61"/>
      <c r="B364" s="303">
        <f>IF(P364="",0,COUNTIF($P$7:P364,P364))</f>
        <v>0</v>
      </c>
      <c r="C364" s="303" t="str">
        <f t="shared" si="40"/>
        <v>0</v>
      </c>
      <c r="D364" s="303">
        <f>IF(S364="",0,COUNTIF($S$7:S364,S364))</f>
        <v>0</v>
      </c>
      <c r="E364" s="303" t="str">
        <f t="shared" si="41"/>
        <v>0</v>
      </c>
      <c r="F364" s="303">
        <f>IF(T364="",0,COUNTIF($T$7:T364,T364))</f>
        <v>0</v>
      </c>
      <c r="G364" s="303" t="str">
        <f t="shared" si="39"/>
        <v>0</v>
      </c>
      <c r="H364" s="303">
        <f>IF(R364="",0,COUNTIF($R$7:R364,R364))</f>
        <v>0</v>
      </c>
      <c r="I364" s="303" t="str">
        <f t="shared" si="42"/>
        <v>0</v>
      </c>
      <c r="J364" s="306">
        <f t="shared" si="43"/>
        <v>44216</v>
      </c>
      <c r="K364" s="303" t="str">
        <f t="shared" si="44"/>
        <v>KK 097</v>
      </c>
      <c r="L364" s="61"/>
      <c r="M364" s="271"/>
      <c r="N364" s="6"/>
      <c r="O364" s="10"/>
      <c r="P364" s="6"/>
      <c r="Q364" s="77" t="str">
        <f t="shared" si="38"/>
        <v/>
      </c>
      <c r="R364" s="333"/>
      <c r="S364" s="23"/>
      <c r="T364" s="271"/>
      <c r="U364" s="5"/>
      <c r="V364" s="5"/>
      <c r="W364" s="61"/>
      <c r="X364" s="61"/>
    </row>
    <row r="365" spans="1:24" ht="18.75" customHeight="1" x14ac:dyDescent="0.25">
      <c r="A365" s="61"/>
      <c r="B365" s="303">
        <f>IF(P365="",0,COUNTIF($P$7:P365,P365))</f>
        <v>0</v>
      </c>
      <c r="C365" s="303" t="str">
        <f t="shared" si="40"/>
        <v>0</v>
      </c>
      <c r="D365" s="303">
        <f>IF(S365="",0,COUNTIF($S$7:S365,S365))</f>
        <v>0</v>
      </c>
      <c r="E365" s="303" t="str">
        <f t="shared" si="41"/>
        <v>0</v>
      </c>
      <c r="F365" s="303">
        <f>IF(T365="",0,COUNTIF($T$7:T365,T365))</f>
        <v>0</v>
      </c>
      <c r="G365" s="303" t="str">
        <f t="shared" si="39"/>
        <v>0</v>
      </c>
      <c r="H365" s="303">
        <f>IF(R365="",0,COUNTIF($R$7:R365,R365))</f>
        <v>0</v>
      </c>
      <c r="I365" s="303" t="str">
        <f t="shared" si="42"/>
        <v>0</v>
      </c>
      <c r="J365" s="306">
        <f t="shared" si="43"/>
        <v>44216</v>
      </c>
      <c r="K365" s="303" t="str">
        <f t="shared" si="44"/>
        <v>KK 097</v>
      </c>
      <c r="L365" s="61"/>
      <c r="M365" s="271"/>
      <c r="N365" s="6"/>
      <c r="O365" s="10"/>
      <c r="P365" s="6"/>
      <c r="Q365" s="77" t="str">
        <f t="shared" si="38"/>
        <v/>
      </c>
      <c r="R365" s="333"/>
      <c r="S365" s="23"/>
      <c r="T365" s="271"/>
      <c r="U365" s="5"/>
      <c r="V365" s="5"/>
      <c r="W365" s="61"/>
      <c r="X365" s="61"/>
    </row>
    <row r="366" spans="1:24" ht="18.75" customHeight="1" x14ac:dyDescent="0.25">
      <c r="A366" s="61"/>
      <c r="B366" s="303">
        <f>IF(P366="",0,COUNTIF($P$7:P366,P366))</f>
        <v>0</v>
      </c>
      <c r="C366" s="303" t="str">
        <f t="shared" si="40"/>
        <v>0</v>
      </c>
      <c r="D366" s="303">
        <f>IF(S366="",0,COUNTIF($S$7:S366,S366))</f>
        <v>0</v>
      </c>
      <c r="E366" s="303" t="str">
        <f t="shared" si="41"/>
        <v>0</v>
      </c>
      <c r="F366" s="303">
        <f>IF(T366="",0,COUNTIF($T$7:T366,T366))</f>
        <v>0</v>
      </c>
      <c r="G366" s="303" t="str">
        <f t="shared" si="39"/>
        <v>0</v>
      </c>
      <c r="H366" s="303">
        <f>IF(R366="",0,COUNTIF($R$7:R366,R366))</f>
        <v>0</v>
      </c>
      <c r="I366" s="303" t="str">
        <f t="shared" si="42"/>
        <v>0</v>
      </c>
      <c r="J366" s="306">
        <f t="shared" si="43"/>
        <v>44216</v>
      </c>
      <c r="K366" s="303" t="str">
        <f t="shared" si="44"/>
        <v>KK 097</v>
      </c>
      <c r="L366" s="61"/>
      <c r="M366" s="271"/>
      <c r="N366" s="6"/>
      <c r="O366" s="10"/>
      <c r="P366" s="6"/>
      <c r="Q366" s="77" t="str">
        <f t="shared" si="38"/>
        <v/>
      </c>
      <c r="R366" s="333"/>
      <c r="S366" s="23"/>
      <c r="T366" s="271"/>
      <c r="U366" s="5"/>
      <c r="V366" s="5"/>
      <c r="W366" s="61"/>
      <c r="X366" s="61"/>
    </row>
    <row r="367" spans="1:24" ht="18.75" customHeight="1" x14ac:dyDescent="0.25">
      <c r="A367" s="61"/>
      <c r="B367" s="303">
        <f>IF(P367="",0,COUNTIF($P$7:P367,P367))</f>
        <v>0</v>
      </c>
      <c r="C367" s="303" t="str">
        <f t="shared" si="40"/>
        <v>0</v>
      </c>
      <c r="D367" s="303">
        <f>IF(S367="",0,COUNTIF($S$7:S367,S367))</f>
        <v>0</v>
      </c>
      <c r="E367" s="303" t="str">
        <f t="shared" si="41"/>
        <v>0</v>
      </c>
      <c r="F367" s="303">
        <f>IF(T367="",0,COUNTIF($T$7:T367,T367))</f>
        <v>0</v>
      </c>
      <c r="G367" s="303" t="str">
        <f t="shared" si="39"/>
        <v>0</v>
      </c>
      <c r="H367" s="303">
        <f>IF(R367="",0,COUNTIF($R$7:R367,R367))</f>
        <v>0</v>
      </c>
      <c r="I367" s="303" t="str">
        <f t="shared" si="42"/>
        <v>0</v>
      </c>
      <c r="J367" s="306">
        <f t="shared" si="43"/>
        <v>44216</v>
      </c>
      <c r="K367" s="303" t="str">
        <f t="shared" si="44"/>
        <v>KK 097</v>
      </c>
      <c r="L367" s="61"/>
      <c r="M367" s="271"/>
      <c r="N367" s="6"/>
      <c r="O367" s="10"/>
      <c r="P367" s="6"/>
      <c r="Q367" s="77" t="str">
        <f t="shared" si="38"/>
        <v/>
      </c>
      <c r="R367" s="333"/>
      <c r="S367" s="23"/>
      <c r="T367" s="271"/>
      <c r="U367" s="5"/>
      <c r="V367" s="5"/>
      <c r="W367" s="61"/>
      <c r="X367" s="61"/>
    </row>
    <row r="368" spans="1:24" ht="18.75" customHeight="1" x14ac:dyDescent="0.25">
      <c r="A368" s="61"/>
      <c r="B368" s="303">
        <f>IF(P368="",0,COUNTIF($P$7:P368,P368))</f>
        <v>0</v>
      </c>
      <c r="C368" s="303" t="str">
        <f t="shared" si="40"/>
        <v>0</v>
      </c>
      <c r="D368" s="303">
        <f>IF(S368="",0,COUNTIF($S$7:S368,S368))</f>
        <v>0</v>
      </c>
      <c r="E368" s="303" t="str">
        <f t="shared" si="41"/>
        <v>0</v>
      </c>
      <c r="F368" s="303">
        <f>IF(T368="",0,COUNTIF($T$7:T368,T368))</f>
        <v>0</v>
      </c>
      <c r="G368" s="303" t="str">
        <f t="shared" si="39"/>
        <v>0</v>
      </c>
      <c r="H368" s="303">
        <f>IF(R368="",0,COUNTIF($R$7:R368,R368))</f>
        <v>0</v>
      </c>
      <c r="I368" s="303" t="str">
        <f t="shared" si="42"/>
        <v>0</v>
      </c>
      <c r="J368" s="306">
        <f t="shared" si="43"/>
        <v>44216</v>
      </c>
      <c r="K368" s="303" t="str">
        <f t="shared" si="44"/>
        <v>KK 097</v>
      </c>
      <c r="L368" s="61"/>
      <c r="M368" s="271"/>
      <c r="N368" s="6"/>
      <c r="O368" s="10"/>
      <c r="P368" s="6"/>
      <c r="Q368" s="77" t="str">
        <f t="shared" si="38"/>
        <v/>
      </c>
      <c r="R368" s="333"/>
      <c r="S368" s="23"/>
      <c r="T368" s="271"/>
      <c r="U368" s="5"/>
      <c r="V368" s="5"/>
      <c r="W368" s="61"/>
      <c r="X368" s="61"/>
    </row>
    <row r="369" spans="1:24" ht="18.75" customHeight="1" x14ac:dyDescent="0.25">
      <c r="A369" s="61"/>
      <c r="B369" s="303">
        <f>IF(P369="",0,COUNTIF($P$7:P369,P369))</f>
        <v>0</v>
      </c>
      <c r="C369" s="303" t="str">
        <f t="shared" si="40"/>
        <v>0</v>
      </c>
      <c r="D369" s="303">
        <f>IF(S369="",0,COUNTIF($S$7:S369,S369))</f>
        <v>0</v>
      </c>
      <c r="E369" s="303" t="str">
        <f t="shared" si="41"/>
        <v>0</v>
      </c>
      <c r="F369" s="303">
        <f>IF(T369="",0,COUNTIF($T$7:T369,T369))</f>
        <v>0</v>
      </c>
      <c r="G369" s="303" t="str">
        <f t="shared" si="39"/>
        <v>0</v>
      </c>
      <c r="H369" s="303">
        <f>IF(R369="",0,COUNTIF($R$7:R369,R369))</f>
        <v>0</v>
      </c>
      <c r="I369" s="303" t="str">
        <f t="shared" si="42"/>
        <v>0</v>
      </c>
      <c r="J369" s="306">
        <f t="shared" si="43"/>
        <v>44216</v>
      </c>
      <c r="K369" s="303" t="str">
        <f t="shared" si="44"/>
        <v>KK 097</v>
      </c>
      <c r="L369" s="61"/>
      <c r="M369" s="271"/>
      <c r="N369" s="6"/>
      <c r="O369" s="10"/>
      <c r="P369" s="6"/>
      <c r="Q369" s="77" t="str">
        <f t="shared" si="38"/>
        <v/>
      </c>
      <c r="R369" s="333"/>
      <c r="S369" s="23"/>
      <c r="T369" s="271"/>
      <c r="U369" s="5"/>
      <c r="V369" s="5"/>
      <c r="W369" s="61"/>
      <c r="X369" s="61"/>
    </row>
    <row r="370" spans="1:24" ht="18.75" customHeight="1" x14ac:dyDescent="0.25">
      <c r="A370" s="61"/>
      <c r="B370" s="303">
        <f>IF(P370="",0,COUNTIF($P$7:P370,P370))</f>
        <v>0</v>
      </c>
      <c r="C370" s="303" t="str">
        <f t="shared" si="40"/>
        <v>0</v>
      </c>
      <c r="D370" s="303">
        <f>IF(S370="",0,COUNTIF($S$7:S370,S370))</f>
        <v>0</v>
      </c>
      <c r="E370" s="303" t="str">
        <f t="shared" si="41"/>
        <v>0</v>
      </c>
      <c r="F370" s="303">
        <f>IF(T370="",0,COUNTIF($T$7:T370,T370))</f>
        <v>0</v>
      </c>
      <c r="G370" s="303" t="str">
        <f t="shared" si="39"/>
        <v>0</v>
      </c>
      <c r="H370" s="303">
        <f>IF(R370="",0,COUNTIF($R$7:R370,R370))</f>
        <v>0</v>
      </c>
      <c r="I370" s="303" t="str">
        <f t="shared" si="42"/>
        <v>0</v>
      </c>
      <c r="J370" s="306">
        <f t="shared" si="43"/>
        <v>44216</v>
      </c>
      <c r="K370" s="303" t="str">
        <f t="shared" si="44"/>
        <v>KK 097</v>
      </c>
      <c r="L370" s="61"/>
      <c r="M370" s="271"/>
      <c r="N370" s="6"/>
      <c r="O370" s="10"/>
      <c r="P370" s="6"/>
      <c r="Q370" s="77" t="str">
        <f t="shared" si="38"/>
        <v/>
      </c>
      <c r="R370" s="333"/>
      <c r="S370" s="23"/>
      <c r="T370" s="271"/>
      <c r="U370" s="5"/>
      <c r="V370" s="5"/>
      <c r="W370" s="61"/>
      <c r="X370" s="61"/>
    </row>
    <row r="371" spans="1:24" ht="18.75" customHeight="1" x14ac:dyDescent="0.25">
      <c r="A371" s="61"/>
      <c r="B371" s="303">
        <f>IF(P371="",0,COUNTIF($P$7:P371,P371))</f>
        <v>0</v>
      </c>
      <c r="C371" s="303" t="str">
        <f t="shared" si="40"/>
        <v>0</v>
      </c>
      <c r="D371" s="303">
        <f>IF(S371="",0,COUNTIF($S$7:S371,S371))</f>
        <v>0</v>
      </c>
      <c r="E371" s="303" t="str">
        <f t="shared" si="41"/>
        <v>0</v>
      </c>
      <c r="F371" s="303">
        <f>IF(T371="",0,COUNTIF($T$7:T371,T371))</f>
        <v>0</v>
      </c>
      <c r="G371" s="303" t="str">
        <f t="shared" si="39"/>
        <v>0</v>
      </c>
      <c r="H371" s="303">
        <f>IF(R371="",0,COUNTIF($R$7:R371,R371))</f>
        <v>0</v>
      </c>
      <c r="I371" s="303" t="str">
        <f t="shared" si="42"/>
        <v>0</v>
      </c>
      <c r="J371" s="306">
        <f t="shared" si="43"/>
        <v>44216</v>
      </c>
      <c r="K371" s="303" t="str">
        <f t="shared" si="44"/>
        <v>KK 097</v>
      </c>
      <c r="L371" s="61"/>
      <c r="M371" s="271"/>
      <c r="N371" s="6"/>
      <c r="O371" s="10"/>
      <c r="P371" s="6"/>
      <c r="Q371" s="77" t="str">
        <f t="shared" si="38"/>
        <v/>
      </c>
      <c r="R371" s="333"/>
      <c r="S371" s="23"/>
      <c r="T371" s="271"/>
      <c r="U371" s="5"/>
      <c r="V371" s="5"/>
      <c r="W371" s="61"/>
      <c r="X371" s="61"/>
    </row>
    <row r="372" spans="1:24" ht="18.75" customHeight="1" x14ac:dyDescent="0.25">
      <c r="A372" s="61"/>
      <c r="B372" s="303">
        <f>IF(P372="",0,COUNTIF($P$7:P372,P372))</f>
        <v>0</v>
      </c>
      <c r="C372" s="303" t="str">
        <f t="shared" si="40"/>
        <v>0</v>
      </c>
      <c r="D372" s="303">
        <f>IF(S372="",0,COUNTIF($S$7:S372,S372))</f>
        <v>0</v>
      </c>
      <c r="E372" s="303" t="str">
        <f t="shared" si="41"/>
        <v>0</v>
      </c>
      <c r="F372" s="303">
        <f>IF(T372="",0,COUNTIF($T$7:T372,T372))</f>
        <v>0</v>
      </c>
      <c r="G372" s="303" t="str">
        <f t="shared" si="39"/>
        <v>0</v>
      </c>
      <c r="H372" s="303">
        <f>IF(R372="",0,COUNTIF($R$7:R372,R372))</f>
        <v>0</v>
      </c>
      <c r="I372" s="303" t="str">
        <f t="shared" si="42"/>
        <v>0</v>
      </c>
      <c r="J372" s="306">
        <f t="shared" si="43"/>
        <v>44216</v>
      </c>
      <c r="K372" s="303" t="str">
        <f t="shared" si="44"/>
        <v>KK 097</v>
      </c>
      <c r="L372" s="61"/>
      <c r="M372" s="271"/>
      <c r="N372" s="6"/>
      <c r="O372" s="10"/>
      <c r="P372" s="6"/>
      <c r="Q372" s="77" t="str">
        <f t="shared" si="38"/>
        <v/>
      </c>
      <c r="R372" s="333"/>
      <c r="S372" s="23"/>
      <c r="T372" s="271"/>
      <c r="U372" s="5"/>
      <c r="V372" s="5"/>
      <c r="W372" s="61"/>
      <c r="X372" s="61"/>
    </row>
    <row r="373" spans="1:24" ht="18.75" customHeight="1" x14ac:dyDescent="0.25">
      <c r="A373" s="61"/>
      <c r="B373" s="303">
        <f>IF(P373="",0,COUNTIF($P$7:P373,P373))</f>
        <v>0</v>
      </c>
      <c r="C373" s="303" t="str">
        <f t="shared" si="40"/>
        <v>0</v>
      </c>
      <c r="D373" s="303">
        <f>IF(S373="",0,COUNTIF($S$7:S373,S373))</f>
        <v>0</v>
      </c>
      <c r="E373" s="303" t="str">
        <f t="shared" si="41"/>
        <v>0</v>
      </c>
      <c r="F373" s="303">
        <f>IF(T373="",0,COUNTIF($T$7:T373,T373))</f>
        <v>0</v>
      </c>
      <c r="G373" s="303" t="str">
        <f t="shared" si="39"/>
        <v>0</v>
      </c>
      <c r="H373" s="303">
        <f>IF(R373="",0,COUNTIF($R$7:R373,R373))</f>
        <v>0</v>
      </c>
      <c r="I373" s="303" t="str">
        <f t="shared" si="42"/>
        <v>0</v>
      </c>
      <c r="J373" s="306">
        <f t="shared" si="43"/>
        <v>44216</v>
      </c>
      <c r="K373" s="303" t="str">
        <f t="shared" si="44"/>
        <v>KK 097</v>
      </c>
      <c r="L373" s="61"/>
      <c r="M373" s="271"/>
      <c r="N373" s="6"/>
      <c r="O373" s="10"/>
      <c r="P373" s="6"/>
      <c r="Q373" s="77" t="str">
        <f t="shared" si="38"/>
        <v/>
      </c>
      <c r="R373" s="333"/>
      <c r="S373" s="23"/>
      <c r="T373" s="271"/>
      <c r="U373" s="5"/>
      <c r="V373" s="5"/>
      <c r="W373" s="61"/>
      <c r="X373" s="61"/>
    </row>
    <row r="374" spans="1:24" ht="18.75" customHeight="1" x14ac:dyDescent="0.25">
      <c r="A374" s="61"/>
      <c r="B374" s="303">
        <f>IF(P374="",0,COUNTIF($P$7:P374,P374))</f>
        <v>0</v>
      </c>
      <c r="C374" s="303" t="str">
        <f t="shared" si="40"/>
        <v>0</v>
      </c>
      <c r="D374" s="303">
        <f>IF(S374="",0,COUNTIF($S$7:S374,S374))</f>
        <v>0</v>
      </c>
      <c r="E374" s="303" t="str">
        <f t="shared" si="41"/>
        <v>0</v>
      </c>
      <c r="F374" s="303">
        <f>IF(T374="",0,COUNTIF($T$7:T374,T374))</f>
        <v>0</v>
      </c>
      <c r="G374" s="303" t="str">
        <f t="shared" si="39"/>
        <v>0</v>
      </c>
      <c r="H374" s="303">
        <f>IF(R374="",0,COUNTIF($R$7:R374,R374))</f>
        <v>0</v>
      </c>
      <c r="I374" s="303" t="str">
        <f t="shared" si="42"/>
        <v>0</v>
      </c>
      <c r="J374" s="306">
        <f t="shared" si="43"/>
        <v>44216</v>
      </c>
      <c r="K374" s="303" t="str">
        <f t="shared" si="44"/>
        <v>KK 097</v>
      </c>
      <c r="L374" s="61"/>
      <c r="M374" s="271"/>
      <c r="N374" s="6"/>
      <c r="O374" s="10"/>
      <c r="P374" s="6"/>
      <c r="Q374" s="77" t="str">
        <f t="shared" si="38"/>
        <v/>
      </c>
      <c r="R374" s="333"/>
      <c r="S374" s="23"/>
      <c r="T374" s="271"/>
      <c r="U374" s="5"/>
      <c r="V374" s="5"/>
      <c r="W374" s="61"/>
      <c r="X374" s="61"/>
    </row>
    <row r="375" spans="1:24" ht="18.75" customHeight="1" x14ac:dyDescent="0.25">
      <c r="A375" s="61"/>
      <c r="B375" s="303">
        <f>IF(P375="",0,COUNTIF($P$7:P375,P375))</f>
        <v>0</v>
      </c>
      <c r="C375" s="303" t="str">
        <f t="shared" si="40"/>
        <v>0</v>
      </c>
      <c r="D375" s="303">
        <f>IF(S375="",0,COUNTIF($S$7:S375,S375))</f>
        <v>0</v>
      </c>
      <c r="E375" s="303" t="str">
        <f t="shared" si="41"/>
        <v>0</v>
      </c>
      <c r="F375" s="303">
        <f>IF(T375="",0,COUNTIF($T$7:T375,T375))</f>
        <v>0</v>
      </c>
      <c r="G375" s="303" t="str">
        <f t="shared" si="39"/>
        <v>0</v>
      </c>
      <c r="H375" s="303">
        <f>IF(R375="",0,COUNTIF($R$7:R375,R375))</f>
        <v>0</v>
      </c>
      <c r="I375" s="303" t="str">
        <f t="shared" si="42"/>
        <v>0</v>
      </c>
      <c r="J375" s="306">
        <f t="shared" si="43"/>
        <v>44216</v>
      </c>
      <c r="K375" s="303" t="str">
        <f t="shared" si="44"/>
        <v>KK 097</v>
      </c>
      <c r="L375" s="61"/>
      <c r="M375" s="271"/>
      <c r="N375" s="6"/>
      <c r="O375" s="10"/>
      <c r="P375" s="6"/>
      <c r="Q375" s="77" t="str">
        <f t="shared" si="38"/>
        <v/>
      </c>
      <c r="R375" s="333"/>
      <c r="S375" s="23"/>
      <c r="T375" s="271"/>
      <c r="U375" s="5"/>
      <c r="V375" s="5"/>
      <c r="W375" s="61"/>
      <c r="X375" s="61"/>
    </row>
    <row r="376" spans="1:24" ht="18.75" customHeight="1" x14ac:dyDescent="0.25">
      <c r="A376" s="61"/>
      <c r="B376" s="303">
        <f>IF(P376="",0,COUNTIF($P$7:P376,P376))</f>
        <v>0</v>
      </c>
      <c r="C376" s="303" t="str">
        <f t="shared" si="40"/>
        <v>0</v>
      </c>
      <c r="D376" s="303">
        <f>IF(S376="",0,COUNTIF($S$7:S376,S376))</f>
        <v>0</v>
      </c>
      <c r="E376" s="303" t="str">
        <f t="shared" si="41"/>
        <v>0</v>
      </c>
      <c r="F376" s="303">
        <f>IF(T376="",0,COUNTIF($T$7:T376,T376))</f>
        <v>0</v>
      </c>
      <c r="G376" s="303" t="str">
        <f t="shared" si="39"/>
        <v>0</v>
      </c>
      <c r="H376" s="303">
        <f>IF(R376="",0,COUNTIF($R$7:R376,R376))</f>
        <v>0</v>
      </c>
      <c r="I376" s="303" t="str">
        <f t="shared" si="42"/>
        <v>0</v>
      </c>
      <c r="J376" s="306">
        <f t="shared" si="43"/>
        <v>44216</v>
      </c>
      <c r="K376" s="303" t="str">
        <f t="shared" si="44"/>
        <v>KK 097</v>
      </c>
      <c r="L376" s="61"/>
      <c r="M376" s="271"/>
      <c r="N376" s="6"/>
      <c r="O376" s="10"/>
      <c r="P376" s="6"/>
      <c r="Q376" s="77" t="str">
        <f t="shared" si="38"/>
        <v/>
      </c>
      <c r="R376" s="333"/>
      <c r="S376" s="23"/>
      <c r="T376" s="271"/>
      <c r="U376" s="5"/>
      <c r="V376" s="5"/>
      <c r="W376" s="61"/>
      <c r="X376" s="61"/>
    </row>
    <row r="377" spans="1:24" ht="18.75" customHeight="1" x14ac:dyDescent="0.25">
      <c r="A377" s="61"/>
      <c r="B377" s="303">
        <f>IF(P377="",0,COUNTIF($P$7:P377,P377))</f>
        <v>0</v>
      </c>
      <c r="C377" s="303" t="str">
        <f t="shared" si="40"/>
        <v>0</v>
      </c>
      <c r="D377" s="303">
        <f>IF(S377="",0,COUNTIF($S$7:S377,S377))</f>
        <v>0</v>
      </c>
      <c r="E377" s="303" t="str">
        <f t="shared" si="41"/>
        <v>0</v>
      </c>
      <c r="F377" s="303">
        <f>IF(T377="",0,COUNTIF($T$7:T377,T377))</f>
        <v>0</v>
      </c>
      <c r="G377" s="303" t="str">
        <f t="shared" si="39"/>
        <v>0</v>
      </c>
      <c r="H377" s="303">
        <f>IF(R377="",0,COUNTIF($R$7:R377,R377))</f>
        <v>0</v>
      </c>
      <c r="I377" s="303" t="str">
        <f t="shared" si="42"/>
        <v>0</v>
      </c>
      <c r="J377" s="306">
        <f t="shared" si="43"/>
        <v>44216</v>
      </c>
      <c r="K377" s="303" t="str">
        <f t="shared" si="44"/>
        <v>KK 097</v>
      </c>
      <c r="L377" s="61"/>
      <c r="M377" s="271"/>
      <c r="N377" s="6"/>
      <c r="O377" s="10"/>
      <c r="P377" s="6"/>
      <c r="Q377" s="77" t="str">
        <f t="shared" si="38"/>
        <v/>
      </c>
      <c r="R377" s="333"/>
      <c r="S377" s="23"/>
      <c r="T377" s="271"/>
      <c r="U377" s="5"/>
      <c r="V377" s="5"/>
      <c r="W377" s="61"/>
      <c r="X377" s="61"/>
    </row>
    <row r="378" spans="1:24" ht="18.75" customHeight="1" x14ac:dyDescent="0.25">
      <c r="A378" s="61"/>
      <c r="B378" s="303">
        <f>IF(P378="",0,COUNTIF($P$7:P378,P378))</f>
        <v>0</v>
      </c>
      <c r="C378" s="303" t="str">
        <f t="shared" si="40"/>
        <v>0</v>
      </c>
      <c r="D378" s="303">
        <f>IF(S378="",0,COUNTIF($S$7:S378,S378))</f>
        <v>0</v>
      </c>
      <c r="E378" s="303" t="str">
        <f t="shared" si="41"/>
        <v>0</v>
      </c>
      <c r="F378" s="303">
        <f>IF(T378="",0,COUNTIF($T$7:T378,T378))</f>
        <v>0</v>
      </c>
      <c r="G378" s="303" t="str">
        <f t="shared" si="39"/>
        <v>0</v>
      </c>
      <c r="H378" s="303">
        <f>IF(R378="",0,COUNTIF($R$7:R378,R378))</f>
        <v>0</v>
      </c>
      <c r="I378" s="303" t="str">
        <f t="shared" si="42"/>
        <v>0</v>
      </c>
      <c r="J378" s="306">
        <f t="shared" si="43"/>
        <v>44216</v>
      </c>
      <c r="K378" s="303" t="str">
        <f t="shared" si="44"/>
        <v>KK 097</v>
      </c>
      <c r="L378" s="61"/>
      <c r="M378" s="271"/>
      <c r="N378" s="6"/>
      <c r="O378" s="10"/>
      <c r="P378" s="6"/>
      <c r="Q378" s="77" t="str">
        <f t="shared" si="38"/>
        <v/>
      </c>
      <c r="R378" s="333"/>
      <c r="S378" s="23"/>
      <c r="T378" s="271"/>
      <c r="U378" s="5"/>
      <c r="V378" s="5"/>
      <c r="W378" s="61"/>
      <c r="X378" s="61"/>
    </row>
    <row r="379" spans="1:24" ht="18.75" customHeight="1" x14ac:dyDescent="0.25">
      <c r="A379" s="61"/>
      <c r="B379" s="303">
        <f>IF(P379="",0,COUNTIF($P$7:P379,P379))</f>
        <v>0</v>
      </c>
      <c r="C379" s="303" t="str">
        <f t="shared" si="40"/>
        <v>0</v>
      </c>
      <c r="D379" s="303">
        <f>IF(S379="",0,COUNTIF($S$7:S379,S379))</f>
        <v>0</v>
      </c>
      <c r="E379" s="303" t="str">
        <f t="shared" si="41"/>
        <v>0</v>
      </c>
      <c r="F379" s="303">
        <f>IF(T379="",0,COUNTIF($T$7:T379,T379))</f>
        <v>0</v>
      </c>
      <c r="G379" s="303" t="str">
        <f t="shared" si="39"/>
        <v>0</v>
      </c>
      <c r="H379" s="303">
        <f>IF(R379="",0,COUNTIF($R$7:R379,R379))</f>
        <v>0</v>
      </c>
      <c r="I379" s="303" t="str">
        <f t="shared" si="42"/>
        <v>0</v>
      </c>
      <c r="J379" s="306">
        <f t="shared" si="43"/>
        <v>44216</v>
      </c>
      <c r="K379" s="303" t="str">
        <f t="shared" si="44"/>
        <v>KK 097</v>
      </c>
      <c r="L379" s="61"/>
      <c r="M379" s="271"/>
      <c r="N379" s="6"/>
      <c r="O379" s="10"/>
      <c r="P379" s="6"/>
      <c r="Q379" s="77" t="str">
        <f t="shared" si="38"/>
        <v/>
      </c>
      <c r="R379" s="333"/>
      <c r="S379" s="23"/>
      <c r="T379" s="271"/>
      <c r="U379" s="5"/>
      <c r="V379" s="5"/>
      <c r="W379" s="61"/>
      <c r="X379" s="61"/>
    </row>
    <row r="380" spans="1:24" ht="18.75" customHeight="1" x14ac:dyDescent="0.25">
      <c r="A380" s="61"/>
      <c r="B380" s="303">
        <f>IF(P380="",0,COUNTIF($P$7:P380,P380))</f>
        <v>0</v>
      </c>
      <c r="C380" s="303" t="str">
        <f t="shared" si="40"/>
        <v>0</v>
      </c>
      <c r="D380" s="303">
        <f>IF(S380="",0,COUNTIF($S$7:S380,S380))</f>
        <v>0</v>
      </c>
      <c r="E380" s="303" t="str">
        <f t="shared" si="41"/>
        <v>0</v>
      </c>
      <c r="F380" s="303">
        <f>IF(T380="",0,COUNTIF($T$7:T380,T380))</f>
        <v>0</v>
      </c>
      <c r="G380" s="303" t="str">
        <f t="shared" si="39"/>
        <v>0</v>
      </c>
      <c r="H380" s="303">
        <f>IF(R380="",0,COUNTIF($R$7:R380,R380))</f>
        <v>0</v>
      </c>
      <c r="I380" s="303" t="str">
        <f t="shared" si="42"/>
        <v>0</v>
      </c>
      <c r="J380" s="306">
        <f t="shared" si="43"/>
        <v>44216</v>
      </c>
      <c r="K380" s="303" t="str">
        <f t="shared" si="44"/>
        <v>KK 097</v>
      </c>
      <c r="L380" s="61"/>
      <c r="M380" s="271"/>
      <c r="N380" s="6"/>
      <c r="O380" s="10"/>
      <c r="P380" s="6"/>
      <c r="Q380" s="77" t="str">
        <f t="shared" si="38"/>
        <v/>
      </c>
      <c r="R380" s="333"/>
      <c r="S380" s="23"/>
      <c r="T380" s="271"/>
      <c r="U380" s="5"/>
      <c r="V380" s="5"/>
      <c r="W380" s="61"/>
      <c r="X380" s="61"/>
    </row>
    <row r="381" spans="1:24" ht="18.75" customHeight="1" x14ac:dyDescent="0.25">
      <c r="A381" s="61"/>
      <c r="B381" s="303">
        <f>IF(P381="",0,COUNTIF($P$7:P381,P381))</f>
        <v>0</v>
      </c>
      <c r="C381" s="303" t="str">
        <f t="shared" si="40"/>
        <v>0</v>
      </c>
      <c r="D381" s="303">
        <f>IF(S381="",0,COUNTIF($S$7:S381,S381))</f>
        <v>0</v>
      </c>
      <c r="E381" s="303" t="str">
        <f t="shared" si="41"/>
        <v>0</v>
      </c>
      <c r="F381" s="303">
        <f>IF(T381="",0,COUNTIF($T$7:T381,T381))</f>
        <v>0</v>
      </c>
      <c r="G381" s="303" t="str">
        <f t="shared" si="39"/>
        <v>0</v>
      </c>
      <c r="H381" s="303">
        <f>IF(R381="",0,COUNTIF($R$7:R381,R381))</f>
        <v>0</v>
      </c>
      <c r="I381" s="303" t="str">
        <f t="shared" si="42"/>
        <v>0</v>
      </c>
      <c r="J381" s="306">
        <f t="shared" si="43"/>
        <v>44216</v>
      </c>
      <c r="K381" s="303" t="str">
        <f t="shared" si="44"/>
        <v>KK 097</v>
      </c>
      <c r="L381" s="61"/>
      <c r="M381" s="271"/>
      <c r="N381" s="6"/>
      <c r="O381" s="10"/>
      <c r="P381" s="6"/>
      <c r="Q381" s="77" t="str">
        <f t="shared" si="38"/>
        <v/>
      </c>
      <c r="R381" s="333"/>
      <c r="S381" s="23"/>
      <c r="T381" s="271"/>
      <c r="U381" s="5"/>
      <c r="V381" s="5"/>
      <c r="W381" s="61"/>
      <c r="X381" s="61"/>
    </row>
    <row r="382" spans="1:24" ht="18.75" customHeight="1" x14ac:dyDescent="0.25">
      <c r="A382" s="61"/>
      <c r="B382" s="303">
        <f>IF(P382="",0,COUNTIF($P$7:P382,P382))</f>
        <v>0</v>
      </c>
      <c r="C382" s="303" t="str">
        <f t="shared" si="40"/>
        <v>0</v>
      </c>
      <c r="D382" s="303">
        <f>IF(S382="",0,COUNTIF($S$7:S382,S382))</f>
        <v>0</v>
      </c>
      <c r="E382" s="303" t="str">
        <f t="shared" si="41"/>
        <v>0</v>
      </c>
      <c r="F382" s="303">
        <f>IF(T382="",0,COUNTIF($T$7:T382,T382))</f>
        <v>0</v>
      </c>
      <c r="G382" s="303" t="str">
        <f t="shared" si="39"/>
        <v>0</v>
      </c>
      <c r="H382" s="303">
        <f>IF(R382="",0,COUNTIF($R$7:R382,R382))</f>
        <v>0</v>
      </c>
      <c r="I382" s="303" t="str">
        <f t="shared" si="42"/>
        <v>0</v>
      </c>
      <c r="J382" s="306">
        <f t="shared" si="43"/>
        <v>44216</v>
      </c>
      <c r="K382" s="303" t="str">
        <f t="shared" si="44"/>
        <v>KK 097</v>
      </c>
      <c r="L382" s="61"/>
      <c r="M382" s="271"/>
      <c r="N382" s="6"/>
      <c r="O382" s="10"/>
      <c r="P382" s="6"/>
      <c r="Q382" s="77" t="str">
        <f t="shared" si="38"/>
        <v/>
      </c>
      <c r="R382" s="333"/>
      <c r="S382" s="23"/>
      <c r="T382" s="271"/>
      <c r="U382" s="5"/>
      <c r="V382" s="5"/>
      <c r="W382" s="61"/>
      <c r="X382" s="61"/>
    </row>
    <row r="383" spans="1:24" ht="18.75" customHeight="1" x14ac:dyDescent="0.25">
      <c r="A383" s="61"/>
      <c r="B383" s="303">
        <f>IF(P383="",0,COUNTIF($P$7:P383,P383))</f>
        <v>0</v>
      </c>
      <c r="C383" s="303" t="str">
        <f t="shared" si="40"/>
        <v>0</v>
      </c>
      <c r="D383" s="303">
        <f>IF(S383="",0,COUNTIF($S$7:S383,S383))</f>
        <v>0</v>
      </c>
      <c r="E383" s="303" t="str">
        <f t="shared" si="41"/>
        <v>0</v>
      </c>
      <c r="F383" s="303">
        <f>IF(T383="",0,COUNTIF($T$7:T383,T383))</f>
        <v>0</v>
      </c>
      <c r="G383" s="303" t="str">
        <f t="shared" si="39"/>
        <v>0</v>
      </c>
      <c r="H383" s="303">
        <f>IF(R383="",0,COUNTIF($R$7:R383,R383))</f>
        <v>0</v>
      </c>
      <c r="I383" s="303" t="str">
        <f t="shared" si="42"/>
        <v>0</v>
      </c>
      <c r="J383" s="306">
        <f t="shared" si="43"/>
        <v>44216</v>
      </c>
      <c r="K383" s="303" t="str">
        <f t="shared" si="44"/>
        <v>KK 097</v>
      </c>
      <c r="L383" s="61"/>
      <c r="M383" s="271"/>
      <c r="N383" s="6"/>
      <c r="O383" s="10"/>
      <c r="P383" s="6"/>
      <c r="Q383" s="77" t="str">
        <f t="shared" si="38"/>
        <v/>
      </c>
      <c r="R383" s="333"/>
      <c r="S383" s="23"/>
      <c r="T383" s="271"/>
      <c r="U383" s="5"/>
      <c r="V383" s="5"/>
      <c r="W383" s="61"/>
      <c r="X383" s="61"/>
    </row>
    <row r="384" spans="1:24" ht="18.75" customHeight="1" x14ac:dyDescent="0.25">
      <c r="A384" s="61"/>
      <c r="B384" s="303">
        <f>IF(P384="",0,COUNTIF($P$7:P384,P384))</f>
        <v>0</v>
      </c>
      <c r="C384" s="303" t="str">
        <f t="shared" si="40"/>
        <v>0</v>
      </c>
      <c r="D384" s="303">
        <f>IF(S384="",0,COUNTIF($S$7:S384,S384))</f>
        <v>0</v>
      </c>
      <c r="E384" s="303" t="str">
        <f t="shared" si="41"/>
        <v>0</v>
      </c>
      <c r="F384" s="303">
        <f>IF(T384="",0,COUNTIF($T$7:T384,T384))</f>
        <v>0</v>
      </c>
      <c r="G384" s="303" t="str">
        <f t="shared" si="39"/>
        <v>0</v>
      </c>
      <c r="H384" s="303">
        <f>IF(R384="",0,COUNTIF($R$7:R384,R384))</f>
        <v>0</v>
      </c>
      <c r="I384" s="303" t="str">
        <f t="shared" si="42"/>
        <v>0</v>
      </c>
      <c r="J384" s="306">
        <f t="shared" si="43"/>
        <v>44216</v>
      </c>
      <c r="K384" s="303" t="str">
        <f t="shared" si="44"/>
        <v>KK 097</v>
      </c>
      <c r="L384" s="61"/>
      <c r="M384" s="271"/>
      <c r="N384" s="6"/>
      <c r="O384" s="10"/>
      <c r="P384" s="6"/>
      <c r="Q384" s="77" t="str">
        <f t="shared" si="38"/>
        <v/>
      </c>
      <c r="R384" s="333"/>
      <c r="S384" s="23"/>
      <c r="T384" s="271"/>
      <c r="U384" s="5"/>
      <c r="V384" s="5"/>
      <c r="W384" s="61"/>
      <c r="X384" s="61"/>
    </row>
    <row r="385" spans="1:24" ht="18.75" customHeight="1" x14ac:dyDescent="0.25">
      <c r="A385" s="61"/>
      <c r="B385" s="303">
        <f>IF(P385="",0,COUNTIF($P$7:P385,P385))</f>
        <v>0</v>
      </c>
      <c r="C385" s="303" t="str">
        <f t="shared" si="40"/>
        <v>0</v>
      </c>
      <c r="D385" s="303">
        <f>IF(S385="",0,COUNTIF($S$7:S385,S385))</f>
        <v>0</v>
      </c>
      <c r="E385" s="303" t="str">
        <f t="shared" si="41"/>
        <v>0</v>
      </c>
      <c r="F385" s="303">
        <f>IF(T385="",0,COUNTIF($T$7:T385,T385))</f>
        <v>0</v>
      </c>
      <c r="G385" s="303" t="str">
        <f t="shared" si="39"/>
        <v>0</v>
      </c>
      <c r="H385" s="303">
        <f>IF(R385="",0,COUNTIF($R$7:R385,R385))</f>
        <v>0</v>
      </c>
      <c r="I385" s="303" t="str">
        <f t="shared" si="42"/>
        <v>0</v>
      </c>
      <c r="J385" s="306">
        <f t="shared" si="43"/>
        <v>44216</v>
      </c>
      <c r="K385" s="303" t="str">
        <f t="shared" si="44"/>
        <v>KK 097</v>
      </c>
      <c r="L385" s="61"/>
      <c r="M385" s="271"/>
      <c r="N385" s="6"/>
      <c r="O385" s="10"/>
      <c r="P385" s="6"/>
      <c r="Q385" s="77" t="str">
        <f t="shared" si="38"/>
        <v/>
      </c>
      <c r="R385" s="333"/>
      <c r="S385" s="23"/>
      <c r="T385" s="271"/>
      <c r="U385" s="5"/>
      <c r="V385" s="5"/>
      <c r="W385" s="61"/>
      <c r="X385" s="61"/>
    </row>
    <row r="386" spans="1:24" ht="18.75" customHeight="1" x14ac:dyDescent="0.25">
      <c r="A386" s="61"/>
      <c r="B386" s="303">
        <f>IF(P386="",0,COUNTIF($P$7:P386,P386))</f>
        <v>0</v>
      </c>
      <c r="C386" s="303" t="str">
        <f t="shared" si="40"/>
        <v>0</v>
      </c>
      <c r="D386" s="303">
        <f>IF(S386="",0,COUNTIF($S$7:S386,S386))</f>
        <v>0</v>
      </c>
      <c r="E386" s="303" t="str">
        <f t="shared" si="41"/>
        <v>0</v>
      </c>
      <c r="F386" s="303">
        <f>IF(T386="",0,COUNTIF($T$7:T386,T386))</f>
        <v>0</v>
      </c>
      <c r="G386" s="303" t="str">
        <f t="shared" si="39"/>
        <v>0</v>
      </c>
      <c r="H386" s="303">
        <f>IF(R386="",0,COUNTIF($R$7:R386,R386))</f>
        <v>0</v>
      </c>
      <c r="I386" s="303" t="str">
        <f t="shared" si="42"/>
        <v>0</v>
      </c>
      <c r="J386" s="306">
        <f t="shared" si="43"/>
        <v>44216</v>
      </c>
      <c r="K386" s="303" t="str">
        <f t="shared" si="44"/>
        <v>KK 097</v>
      </c>
      <c r="L386" s="61"/>
      <c r="M386" s="271"/>
      <c r="N386" s="6"/>
      <c r="O386" s="10"/>
      <c r="P386" s="6"/>
      <c r="Q386" s="77" t="str">
        <f t="shared" si="38"/>
        <v/>
      </c>
      <c r="R386" s="333"/>
      <c r="S386" s="23"/>
      <c r="T386" s="271"/>
      <c r="U386" s="5"/>
      <c r="V386" s="5"/>
      <c r="W386" s="61"/>
      <c r="X386" s="61"/>
    </row>
    <row r="387" spans="1:24" ht="18.75" customHeight="1" x14ac:dyDescent="0.25">
      <c r="A387" s="61"/>
      <c r="B387" s="303">
        <f>IF(P387="",0,COUNTIF($P$7:P387,P387))</f>
        <v>0</v>
      </c>
      <c r="C387" s="303" t="str">
        <f t="shared" si="40"/>
        <v>0</v>
      </c>
      <c r="D387" s="303">
        <f>IF(S387="",0,COUNTIF($S$7:S387,S387))</f>
        <v>0</v>
      </c>
      <c r="E387" s="303" t="str">
        <f t="shared" si="41"/>
        <v>0</v>
      </c>
      <c r="F387" s="303">
        <f>IF(T387="",0,COUNTIF($T$7:T387,T387))</f>
        <v>0</v>
      </c>
      <c r="G387" s="303" t="str">
        <f t="shared" si="39"/>
        <v>0</v>
      </c>
      <c r="H387" s="303">
        <f>IF(R387="",0,COUNTIF($R$7:R387,R387))</f>
        <v>0</v>
      </c>
      <c r="I387" s="303" t="str">
        <f t="shared" si="42"/>
        <v>0</v>
      </c>
      <c r="J387" s="306">
        <f t="shared" si="43"/>
        <v>44216</v>
      </c>
      <c r="K387" s="303" t="str">
        <f t="shared" si="44"/>
        <v>KK 097</v>
      </c>
      <c r="L387" s="61"/>
      <c r="M387" s="271"/>
      <c r="N387" s="6"/>
      <c r="O387" s="10"/>
      <c r="P387" s="6"/>
      <c r="Q387" s="77" t="str">
        <f t="shared" si="38"/>
        <v/>
      </c>
      <c r="R387" s="333"/>
      <c r="S387" s="23"/>
      <c r="T387" s="271"/>
      <c r="U387" s="5"/>
      <c r="V387" s="5"/>
      <c r="W387" s="61"/>
      <c r="X387" s="61"/>
    </row>
    <row r="388" spans="1:24" ht="18.75" customHeight="1" x14ac:dyDescent="0.25">
      <c r="A388" s="61"/>
      <c r="B388" s="303">
        <f>IF(P388="",0,COUNTIF($P$7:P388,P388))</f>
        <v>0</v>
      </c>
      <c r="C388" s="303" t="str">
        <f t="shared" si="40"/>
        <v>0</v>
      </c>
      <c r="D388" s="303">
        <f>IF(S388="",0,COUNTIF($S$7:S388,S388))</f>
        <v>0</v>
      </c>
      <c r="E388" s="303" t="str">
        <f t="shared" si="41"/>
        <v>0</v>
      </c>
      <c r="F388" s="303">
        <f>IF(T388="",0,COUNTIF($T$7:T388,T388))</f>
        <v>0</v>
      </c>
      <c r="G388" s="303" t="str">
        <f t="shared" si="39"/>
        <v>0</v>
      </c>
      <c r="H388" s="303">
        <f>IF(R388="",0,COUNTIF($R$7:R388,R388))</f>
        <v>0</v>
      </c>
      <c r="I388" s="303" t="str">
        <f t="shared" si="42"/>
        <v>0</v>
      </c>
      <c r="J388" s="306">
        <f t="shared" si="43"/>
        <v>44216</v>
      </c>
      <c r="K388" s="303" t="str">
        <f t="shared" si="44"/>
        <v>KK 097</v>
      </c>
      <c r="L388" s="61"/>
      <c r="M388" s="271"/>
      <c r="N388" s="6"/>
      <c r="O388" s="10"/>
      <c r="P388" s="6"/>
      <c r="Q388" s="77" t="str">
        <f t="shared" si="38"/>
        <v/>
      </c>
      <c r="R388" s="333"/>
      <c r="S388" s="23"/>
      <c r="T388" s="271"/>
      <c r="U388" s="5"/>
      <c r="V388" s="5"/>
      <c r="W388" s="61"/>
      <c r="X388" s="61"/>
    </row>
    <row r="389" spans="1:24" ht="18.75" customHeight="1" x14ac:dyDescent="0.25">
      <c r="A389" s="61"/>
      <c r="B389" s="303">
        <f>IF(P389="",0,COUNTIF($P$7:P389,P389))</f>
        <v>0</v>
      </c>
      <c r="C389" s="303" t="str">
        <f t="shared" si="40"/>
        <v>0</v>
      </c>
      <c r="D389" s="303">
        <f>IF(S389="",0,COUNTIF($S$7:S389,S389))</f>
        <v>0</v>
      </c>
      <c r="E389" s="303" t="str">
        <f t="shared" si="41"/>
        <v>0</v>
      </c>
      <c r="F389" s="303">
        <f>IF(T389="",0,COUNTIF($T$7:T389,T389))</f>
        <v>0</v>
      </c>
      <c r="G389" s="303" t="str">
        <f t="shared" si="39"/>
        <v>0</v>
      </c>
      <c r="H389" s="303">
        <f>IF(R389="",0,COUNTIF($R$7:R389,R389))</f>
        <v>0</v>
      </c>
      <c r="I389" s="303" t="str">
        <f t="shared" si="42"/>
        <v>0</v>
      </c>
      <c r="J389" s="306">
        <f t="shared" si="43"/>
        <v>44216</v>
      </c>
      <c r="K389" s="303" t="str">
        <f t="shared" si="44"/>
        <v>KK 097</v>
      </c>
      <c r="L389" s="61"/>
      <c r="M389" s="271"/>
      <c r="N389" s="6"/>
      <c r="O389" s="10"/>
      <c r="P389" s="6"/>
      <c r="Q389" s="77" t="str">
        <f t="shared" si="38"/>
        <v/>
      </c>
      <c r="R389" s="333"/>
      <c r="S389" s="23"/>
      <c r="T389" s="271"/>
      <c r="U389" s="5"/>
      <c r="V389" s="5"/>
      <c r="W389" s="61"/>
      <c r="X389" s="61"/>
    </row>
    <row r="390" spans="1:24" ht="18.75" customHeight="1" x14ac:dyDescent="0.25">
      <c r="A390" s="61"/>
      <c r="B390" s="303">
        <f>IF(P390="",0,COUNTIF($P$7:P390,P390))</f>
        <v>0</v>
      </c>
      <c r="C390" s="303" t="str">
        <f t="shared" si="40"/>
        <v>0</v>
      </c>
      <c r="D390" s="303">
        <f>IF(S390="",0,COUNTIF($S$7:S390,S390))</f>
        <v>0</v>
      </c>
      <c r="E390" s="303" t="str">
        <f t="shared" si="41"/>
        <v>0</v>
      </c>
      <c r="F390" s="303">
        <f>IF(T390="",0,COUNTIF($T$7:T390,T390))</f>
        <v>0</v>
      </c>
      <c r="G390" s="303" t="str">
        <f t="shared" si="39"/>
        <v>0</v>
      </c>
      <c r="H390" s="303">
        <f>IF(R390="",0,COUNTIF($R$7:R390,R390))</f>
        <v>0</v>
      </c>
      <c r="I390" s="303" t="str">
        <f t="shared" si="42"/>
        <v>0</v>
      </c>
      <c r="J390" s="306">
        <f t="shared" si="43"/>
        <v>44216</v>
      </c>
      <c r="K390" s="303" t="str">
        <f t="shared" si="44"/>
        <v>KK 097</v>
      </c>
      <c r="L390" s="61"/>
      <c r="M390" s="271"/>
      <c r="N390" s="6"/>
      <c r="O390" s="10"/>
      <c r="P390" s="6"/>
      <c r="Q390" s="77" t="str">
        <f t="shared" si="38"/>
        <v/>
      </c>
      <c r="R390" s="333"/>
      <c r="S390" s="23"/>
      <c r="T390" s="271"/>
      <c r="U390" s="5"/>
      <c r="V390" s="5"/>
      <c r="W390" s="61"/>
      <c r="X390" s="61"/>
    </row>
    <row r="391" spans="1:24" ht="18.75" customHeight="1" x14ac:dyDescent="0.25">
      <c r="A391" s="61"/>
      <c r="B391" s="303">
        <f>IF(P391="",0,COUNTIF($P$7:P391,P391))</f>
        <v>0</v>
      </c>
      <c r="C391" s="303" t="str">
        <f t="shared" si="40"/>
        <v>0</v>
      </c>
      <c r="D391" s="303">
        <f>IF(S391="",0,COUNTIF($S$7:S391,S391))</f>
        <v>0</v>
      </c>
      <c r="E391" s="303" t="str">
        <f t="shared" si="41"/>
        <v>0</v>
      </c>
      <c r="F391" s="303">
        <f>IF(T391="",0,COUNTIF($T$7:T391,T391))</f>
        <v>0</v>
      </c>
      <c r="G391" s="303" t="str">
        <f t="shared" si="39"/>
        <v>0</v>
      </c>
      <c r="H391" s="303">
        <f>IF(R391="",0,COUNTIF($R$7:R391,R391))</f>
        <v>0</v>
      </c>
      <c r="I391" s="303" t="str">
        <f t="shared" si="42"/>
        <v>0</v>
      </c>
      <c r="J391" s="306">
        <f t="shared" si="43"/>
        <v>44216</v>
      </c>
      <c r="K391" s="303" t="str">
        <f t="shared" si="44"/>
        <v>KK 097</v>
      </c>
      <c r="L391" s="61"/>
      <c r="M391" s="271"/>
      <c r="N391" s="6"/>
      <c r="O391" s="10"/>
      <c r="P391" s="6"/>
      <c r="Q391" s="77" t="str">
        <f t="shared" ref="Q391:Q454" si="45">IF(P391&lt;&gt;"",VLOOKUP(P391,DA,2,FALSE),"")</f>
        <v/>
      </c>
      <c r="R391" s="333"/>
      <c r="S391" s="23"/>
      <c r="T391" s="271"/>
      <c r="U391" s="5"/>
      <c r="V391" s="5"/>
      <c r="W391" s="61"/>
      <c r="X391" s="61"/>
    </row>
    <row r="392" spans="1:24" ht="18.75" customHeight="1" x14ac:dyDescent="0.25">
      <c r="A392" s="61"/>
      <c r="B392" s="303">
        <f>IF(P392="",0,COUNTIF($P$7:P392,P392))</f>
        <v>0</v>
      </c>
      <c r="C392" s="303" t="str">
        <f t="shared" si="40"/>
        <v>0</v>
      </c>
      <c r="D392" s="303">
        <f>IF(S392="",0,COUNTIF($S$7:S392,S392))</f>
        <v>0</v>
      </c>
      <c r="E392" s="303" t="str">
        <f t="shared" si="41"/>
        <v>0</v>
      </c>
      <c r="F392" s="303">
        <f>IF(T392="",0,COUNTIF($T$7:T392,T392))</f>
        <v>0</v>
      </c>
      <c r="G392" s="303" t="str">
        <f t="shared" ref="G392:G455" si="46">F392&amp;T392</f>
        <v>0</v>
      </c>
      <c r="H392" s="303">
        <f>IF(R392="",0,COUNTIF($R$7:R392,R392))</f>
        <v>0</v>
      </c>
      <c r="I392" s="303" t="str">
        <f t="shared" si="42"/>
        <v>0</v>
      </c>
      <c r="J392" s="306">
        <f t="shared" si="43"/>
        <v>44216</v>
      </c>
      <c r="K392" s="303" t="str">
        <f t="shared" si="44"/>
        <v>KK 097</v>
      </c>
      <c r="L392" s="61"/>
      <c r="M392" s="271"/>
      <c r="N392" s="6"/>
      <c r="O392" s="10"/>
      <c r="P392" s="6"/>
      <c r="Q392" s="77" t="str">
        <f t="shared" si="45"/>
        <v/>
      </c>
      <c r="R392" s="333"/>
      <c r="S392" s="23"/>
      <c r="T392" s="271"/>
      <c r="U392" s="5"/>
      <c r="V392" s="5"/>
      <c r="W392" s="61"/>
      <c r="X392" s="61"/>
    </row>
    <row r="393" spans="1:24" ht="18.75" customHeight="1" x14ac:dyDescent="0.25">
      <c r="A393" s="61"/>
      <c r="B393" s="303">
        <f>IF(P393="",0,COUNTIF($P$7:P393,P393))</f>
        <v>0</v>
      </c>
      <c r="C393" s="303" t="str">
        <f t="shared" ref="C393:C456" si="47">B393&amp;P393</f>
        <v>0</v>
      </c>
      <c r="D393" s="303">
        <f>IF(S393="",0,COUNTIF($S$7:S393,S393))</f>
        <v>0</v>
      </c>
      <c r="E393" s="303" t="str">
        <f t="shared" ref="E393:E456" si="48">D393&amp;S393</f>
        <v>0</v>
      </c>
      <c r="F393" s="303">
        <f>IF(T393="",0,COUNTIF($T$7:T393,T393))</f>
        <v>0</v>
      </c>
      <c r="G393" s="303" t="str">
        <f t="shared" si="46"/>
        <v>0</v>
      </c>
      <c r="H393" s="303">
        <f>IF(R393="",0,COUNTIF($R$7:R393,R393))</f>
        <v>0</v>
      </c>
      <c r="I393" s="303" t="str">
        <f t="shared" ref="I393:I456" si="49">H393&amp;R393</f>
        <v>0</v>
      </c>
      <c r="J393" s="306">
        <f t="shared" ref="J393:J456" si="50">IF(M393&lt;&gt;"",M393,J392)</f>
        <v>44216</v>
      </c>
      <c r="K393" s="303" t="str">
        <f t="shared" ref="K393:K456" si="51">IF(N393&lt;&gt;"",N393,K392)</f>
        <v>KK 097</v>
      </c>
      <c r="L393" s="61"/>
      <c r="M393" s="271"/>
      <c r="N393" s="6"/>
      <c r="O393" s="10"/>
      <c r="P393" s="6"/>
      <c r="Q393" s="77" t="str">
        <f t="shared" si="45"/>
        <v/>
      </c>
      <c r="R393" s="333"/>
      <c r="S393" s="23"/>
      <c r="T393" s="271"/>
      <c r="U393" s="5"/>
      <c r="V393" s="5"/>
      <c r="W393" s="61"/>
      <c r="X393" s="61"/>
    </row>
    <row r="394" spans="1:24" ht="18.75" customHeight="1" x14ac:dyDescent="0.25">
      <c r="A394" s="61"/>
      <c r="B394" s="303">
        <f>IF(P394="",0,COUNTIF($P$7:P394,P394))</f>
        <v>0</v>
      </c>
      <c r="C394" s="303" t="str">
        <f t="shared" si="47"/>
        <v>0</v>
      </c>
      <c r="D394" s="303">
        <f>IF(S394="",0,COUNTIF($S$7:S394,S394))</f>
        <v>0</v>
      </c>
      <c r="E394" s="303" t="str">
        <f t="shared" si="48"/>
        <v>0</v>
      </c>
      <c r="F394" s="303">
        <f>IF(T394="",0,COUNTIF($T$7:T394,T394))</f>
        <v>0</v>
      </c>
      <c r="G394" s="303" t="str">
        <f t="shared" si="46"/>
        <v>0</v>
      </c>
      <c r="H394" s="303">
        <f>IF(R394="",0,COUNTIF($R$7:R394,R394))</f>
        <v>0</v>
      </c>
      <c r="I394" s="303" t="str">
        <f t="shared" si="49"/>
        <v>0</v>
      </c>
      <c r="J394" s="306">
        <f t="shared" si="50"/>
        <v>44216</v>
      </c>
      <c r="K394" s="303" t="str">
        <f t="shared" si="51"/>
        <v>KK 097</v>
      </c>
      <c r="L394" s="61"/>
      <c r="M394" s="271"/>
      <c r="N394" s="6"/>
      <c r="O394" s="10"/>
      <c r="P394" s="6"/>
      <c r="Q394" s="77" t="str">
        <f t="shared" si="45"/>
        <v/>
      </c>
      <c r="R394" s="333"/>
      <c r="S394" s="23"/>
      <c r="T394" s="271"/>
      <c r="U394" s="5"/>
      <c r="V394" s="5"/>
      <c r="W394" s="61"/>
      <c r="X394" s="61"/>
    </row>
    <row r="395" spans="1:24" ht="18.75" customHeight="1" x14ac:dyDescent="0.25">
      <c r="A395" s="61"/>
      <c r="B395" s="303">
        <f>IF(P395="",0,COUNTIF($P$7:P395,P395))</f>
        <v>0</v>
      </c>
      <c r="C395" s="303" t="str">
        <f t="shared" si="47"/>
        <v>0</v>
      </c>
      <c r="D395" s="303">
        <f>IF(S395="",0,COUNTIF($S$7:S395,S395))</f>
        <v>0</v>
      </c>
      <c r="E395" s="303" t="str">
        <f t="shared" si="48"/>
        <v>0</v>
      </c>
      <c r="F395" s="303">
        <f>IF(T395="",0,COUNTIF($T$7:T395,T395))</f>
        <v>0</v>
      </c>
      <c r="G395" s="303" t="str">
        <f t="shared" si="46"/>
        <v>0</v>
      </c>
      <c r="H395" s="303">
        <f>IF(R395="",0,COUNTIF($R$7:R395,R395))</f>
        <v>0</v>
      </c>
      <c r="I395" s="303" t="str">
        <f t="shared" si="49"/>
        <v>0</v>
      </c>
      <c r="J395" s="306">
        <f t="shared" si="50"/>
        <v>44216</v>
      </c>
      <c r="K395" s="303" t="str">
        <f t="shared" si="51"/>
        <v>KK 097</v>
      </c>
      <c r="L395" s="61"/>
      <c r="M395" s="271"/>
      <c r="N395" s="6"/>
      <c r="O395" s="10"/>
      <c r="P395" s="6"/>
      <c r="Q395" s="77" t="str">
        <f t="shared" si="45"/>
        <v/>
      </c>
      <c r="R395" s="333"/>
      <c r="S395" s="23"/>
      <c r="T395" s="271"/>
      <c r="U395" s="5"/>
      <c r="V395" s="5"/>
      <c r="W395" s="61"/>
      <c r="X395" s="61"/>
    </row>
    <row r="396" spans="1:24" ht="18.75" customHeight="1" x14ac:dyDescent="0.25">
      <c r="A396" s="61"/>
      <c r="B396" s="303">
        <f>IF(P396="",0,COUNTIF($P$7:P396,P396))</f>
        <v>0</v>
      </c>
      <c r="C396" s="303" t="str">
        <f t="shared" si="47"/>
        <v>0</v>
      </c>
      <c r="D396" s="303">
        <f>IF(S396="",0,COUNTIF($S$7:S396,S396))</f>
        <v>0</v>
      </c>
      <c r="E396" s="303" t="str">
        <f t="shared" si="48"/>
        <v>0</v>
      </c>
      <c r="F396" s="303">
        <f>IF(T396="",0,COUNTIF($T$7:T396,T396))</f>
        <v>0</v>
      </c>
      <c r="G396" s="303" t="str">
        <f t="shared" si="46"/>
        <v>0</v>
      </c>
      <c r="H396" s="303">
        <f>IF(R396="",0,COUNTIF($R$7:R396,R396))</f>
        <v>0</v>
      </c>
      <c r="I396" s="303" t="str">
        <f t="shared" si="49"/>
        <v>0</v>
      </c>
      <c r="J396" s="306">
        <f t="shared" si="50"/>
        <v>44216</v>
      </c>
      <c r="K396" s="303" t="str">
        <f t="shared" si="51"/>
        <v>KK 097</v>
      </c>
      <c r="L396" s="61"/>
      <c r="M396" s="271"/>
      <c r="N396" s="6"/>
      <c r="O396" s="10"/>
      <c r="P396" s="6"/>
      <c r="Q396" s="77" t="str">
        <f t="shared" si="45"/>
        <v/>
      </c>
      <c r="R396" s="333"/>
      <c r="S396" s="23"/>
      <c r="T396" s="271"/>
      <c r="U396" s="5"/>
      <c r="V396" s="5"/>
      <c r="W396" s="61"/>
      <c r="X396" s="61"/>
    </row>
    <row r="397" spans="1:24" ht="18.75" customHeight="1" x14ac:dyDescent="0.25">
      <c r="A397" s="61"/>
      <c r="B397" s="303">
        <f>IF(P397="",0,COUNTIF($P$7:P397,P397))</f>
        <v>0</v>
      </c>
      <c r="C397" s="303" t="str">
        <f t="shared" si="47"/>
        <v>0</v>
      </c>
      <c r="D397" s="303">
        <f>IF(S397="",0,COUNTIF($S$7:S397,S397))</f>
        <v>0</v>
      </c>
      <c r="E397" s="303" t="str">
        <f t="shared" si="48"/>
        <v>0</v>
      </c>
      <c r="F397" s="303">
        <f>IF(T397="",0,COUNTIF($T$7:T397,T397))</f>
        <v>0</v>
      </c>
      <c r="G397" s="303" t="str">
        <f t="shared" si="46"/>
        <v>0</v>
      </c>
      <c r="H397" s="303">
        <f>IF(R397="",0,COUNTIF($R$7:R397,R397))</f>
        <v>0</v>
      </c>
      <c r="I397" s="303" t="str">
        <f t="shared" si="49"/>
        <v>0</v>
      </c>
      <c r="J397" s="306">
        <f t="shared" si="50"/>
        <v>44216</v>
      </c>
      <c r="K397" s="303" t="str">
        <f t="shared" si="51"/>
        <v>KK 097</v>
      </c>
      <c r="L397" s="61"/>
      <c r="M397" s="271"/>
      <c r="N397" s="6"/>
      <c r="O397" s="10"/>
      <c r="P397" s="6"/>
      <c r="Q397" s="77" t="str">
        <f t="shared" si="45"/>
        <v/>
      </c>
      <c r="R397" s="333"/>
      <c r="S397" s="23"/>
      <c r="T397" s="271"/>
      <c r="U397" s="5"/>
      <c r="V397" s="5"/>
      <c r="W397" s="61"/>
      <c r="X397" s="61"/>
    </row>
    <row r="398" spans="1:24" ht="18.75" customHeight="1" x14ac:dyDescent="0.25">
      <c r="A398" s="61"/>
      <c r="B398" s="303">
        <f>IF(P398="",0,COUNTIF($P$7:P398,P398))</f>
        <v>0</v>
      </c>
      <c r="C398" s="303" t="str">
        <f t="shared" si="47"/>
        <v>0</v>
      </c>
      <c r="D398" s="303">
        <f>IF(S398="",0,COUNTIF($S$7:S398,S398))</f>
        <v>0</v>
      </c>
      <c r="E398" s="303" t="str">
        <f t="shared" si="48"/>
        <v>0</v>
      </c>
      <c r="F398" s="303">
        <f>IF(T398="",0,COUNTIF($T$7:T398,T398))</f>
        <v>0</v>
      </c>
      <c r="G398" s="303" t="str">
        <f t="shared" si="46"/>
        <v>0</v>
      </c>
      <c r="H398" s="303">
        <f>IF(R398="",0,COUNTIF($R$7:R398,R398))</f>
        <v>0</v>
      </c>
      <c r="I398" s="303" t="str">
        <f t="shared" si="49"/>
        <v>0</v>
      </c>
      <c r="J398" s="306">
        <f t="shared" si="50"/>
        <v>44216</v>
      </c>
      <c r="K398" s="303" t="str">
        <f t="shared" si="51"/>
        <v>KK 097</v>
      </c>
      <c r="L398" s="61"/>
      <c r="M398" s="271"/>
      <c r="N398" s="6"/>
      <c r="O398" s="10"/>
      <c r="P398" s="6"/>
      <c r="Q398" s="77" t="str">
        <f t="shared" si="45"/>
        <v/>
      </c>
      <c r="R398" s="333"/>
      <c r="S398" s="23"/>
      <c r="T398" s="271"/>
      <c r="U398" s="5"/>
      <c r="V398" s="5"/>
      <c r="W398" s="61"/>
      <c r="X398" s="61"/>
    </row>
    <row r="399" spans="1:24" ht="18.75" customHeight="1" x14ac:dyDescent="0.25">
      <c r="A399" s="61"/>
      <c r="B399" s="303">
        <f>IF(P399="",0,COUNTIF($P$7:P399,P399))</f>
        <v>0</v>
      </c>
      <c r="C399" s="303" t="str">
        <f t="shared" si="47"/>
        <v>0</v>
      </c>
      <c r="D399" s="303">
        <f>IF(S399="",0,COUNTIF($S$7:S399,S399))</f>
        <v>0</v>
      </c>
      <c r="E399" s="303" t="str">
        <f t="shared" si="48"/>
        <v>0</v>
      </c>
      <c r="F399" s="303">
        <f>IF(T399="",0,COUNTIF($T$7:T399,T399))</f>
        <v>0</v>
      </c>
      <c r="G399" s="303" t="str">
        <f t="shared" si="46"/>
        <v>0</v>
      </c>
      <c r="H399" s="303">
        <f>IF(R399="",0,COUNTIF($R$7:R399,R399))</f>
        <v>0</v>
      </c>
      <c r="I399" s="303" t="str">
        <f t="shared" si="49"/>
        <v>0</v>
      </c>
      <c r="J399" s="306">
        <f t="shared" si="50"/>
        <v>44216</v>
      </c>
      <c r="K399" s="303" t="str">
        <f t="shared" si="51"/>
        <v>KK 097</v>
      </c>
      <c r="L399" s="61"/>
      <c r="M399" s="271"/>
      <c r="N399" s="6"/>
      <c r="O399" s="10"/>
      <c r="P399" s="6"/>
      <c r="Q399" s="77" t="str">
        <f t="shared" si="45"/>
        <v/>
      </c>
      <c r="R399" s="333"/>
      <c r="S399" s="23"/>
      <c r="T399" s="271"/>
      <c r="U399" s="5"/>
      <c r="V399" s="5"/>
      <c r="W399" s="61"/>
      <c r="X399" s="61"/>
    </row>
    <row r="400" spans="1:24" ht="18.75" customHeight="1" x14ac:dyDescent="0.25">
      <c r="A400" s="61"/>
      <c r="B400" s="303">
        <f>IF(P400="",0,COUNTIF($P$7:P400,P400))</f>
        <v>0</v>
      </c>
      <c r="C400" s="303" t="str">
        <f t="shared" si="47"/>
        <v>0</v>
      </c>
      <c r="D400" s="303">
        <f>IF(S400="",0,COUNTIF($S$7:S400,S400))</f>
        <v>0</v>
      </c>
      <c r="E400" s="303" t="str">
        <f t="shared" si="48"/>
        <v>0</v>
      </c>
      <c r="F400" s="303">
        <f>IF(T400="",0,COUNTIF($T$7:T400,T400))</f>
        <v>0</v>
      </c>
      <c r="G400" s="303" t="str">
        <f t="shared" si="46"/>
        <v>0</v>
      </c>
      <c r="H400" s="303">
        <f>IF(R400="",0,COUNTIF($R$7:R400,R400))</f>
        <v>0</v>
      </c>
      <c r="I400" s="303" t="str">
        <f t="shared" si="49"/>
        <v>0</v>
      </c>
      <c r="J400" s="306">
        <f t="shared" si="50"/>
        <v>44216</v>
      </c>
      <c r="K400" s="303" t="str">
        <f t="shared" si="51"/>
        <v>KK 097</v>
      </c>
      <c r="L400" s="61"/>
      <c r="M400" s="271"/>
      <c r="N400" s="6"/>
      <c r="O400" s="10"/>
      <c r="P400" s="6"/>
      <c r="Q400" s="77" t="str">
        <f t="shared" si="45"/>
        <v/>
      </c>
      <c r="R400" s="333"/>
      <c r="S400" s="23"/>
      <c r="T400" s="271"/>
      <c r="U400" s="5"/>
      <c r="V400" s="5"/>
      <c r="W400" s="61"/>
      <c r="X400" s="61"/>
    </row>
    <row r="401" spans="1:24" ht="18.75" customHeight="1" x14ac:dyDescent="0.25">
      <c r="A401" s="61"/>
      <c r="B401" s="303">
        <f>IF(P401="",0,COUNTIF($P$7:P401,P401))</f>
        <v>0</v>
      </c>
      <c r="C401" s="303" t="str">
        <f t="shared" si="47"/>
        <v>0</v>
      </c>
      <c r="D401" s="303">
        <f>IF(S401="",0,COUNTIF($S$7:S401,S401))</f>
        <v>0</v>
      </c>
      <c r="E401" s="303" t="str">
        <f t="shared" si="48"/>
        <v>0</v>
      </c>
      <c r="F401" s="303">
        <f>IF(T401="",0,COUNTIF($T$7:T401,T401))</f>
        <v>0</v>
      </c>
      <c r="G401" s="303" t="str">
        <f t="shared" si="46"/>
        <v>0</v>
      </c>
      <c r="H401" s="303">
        <f>IF(R401="",0,COUNTIF($R$7:R401,R401))</f>
        <v>0</v>
      </c>
      <c r="I401" s="303" t="str">
        <f t="shared" si="49"/>
        <v>0</v>
      </c>
      <c r="J401" s="306">
        <f t="shared" si="50"/>
        <v>44216</v>
      </c>
      <c r="K401" s="303" t="str">
        <f t="shared" si="51"/>
        <v>KK 097</v>
      </c>
      <c r="L401" s="61"/>
      <c r="M401" s="271"/>
      <c r="N401" s="6"/>
      <c r="O401" s="10"/>
      <c r="P401" s="6"/>
      <c r="Q401" s="77" t="str">
        <f t="shared" si="45"/>
        <v/>
      </c>
      <c r="R401" s="333"/>
      <c r="S401" s="23"/>
      <c r="T401" s="271"/>
      <c r="U401" s="5"/>
      <c r="V401" s="5"/>
      <c r="W401" s="61"/>
      <c r="X401" s="61"/>
    </row>
    <row r="402" spans="1:24" ht="18.75" customHeight="1" x14ac:dyDescent="0.25">
      <c r="A402" s="61"/>
      <c r="B402" s="303">
        <f>IF(P402="",0,COUNTIF($P$7:P402,P402))</f>
        <v>0</v>
      </c>
      <c r="C402" s="303" t="str">
        <f t="shared" si="47"/>
        <v>0</v>
      </c>
      <c r="D402" s="303">
        <f>IF(S402="",0,COUNTIF($S$7:S402,S402))</f>
        <v>0</v>
      </c>
      <c r="E402" s="303" t="str">
        <f t="shared" si="48"/>
        <v>0</v>
      </c>
      <c r="F402" s="303">
        <f>IF(T402="",0,COUNTIF($T$7:T402,T402))</f>
        <v>0</v>
      </c>
      <c r="G402" s="303" t="str">
        <f t="shared" si="46"/>
        <v>0</v>
      </c>
      <c r="H402" s="303">
        <f>IF(R402="",0,COUNTIF($R$7:R402,R402))</f>
        <v>0</v>
      </c>
      <c r="I402" s="303" t="str">
        <f t="shared" si="49"/>
        <v>0</v>
      </c>
      <c r="J402" s="306">
        <f t="shared" si="50"/>
        <v>44216</v>
      </c>
      <c r="K402" s="303" t="str">
        <f t="shared" si="51"/>
        <v>KK 097</v>
      </c>
      <c r="L402" s="61"/>
      <c r="M402" s="271"/>
      <c r="N402" s="6"/>
      <c r="O402" s="10"/>
      <c r="P402" s="6"/>
      <c r="Q402" s="77" t="str">
        <f t="shared" si="45"/>
        <v/>
      </c>
      <c r="R402" s="333"/>
      <c r="S402" s="23"/>
      <c r="T402" s="271"/>
      <c r="U402" s="5"/>
      <c r="V402" s="5"/>
      <c r="W402" s="61"/>
      <c r="X402" s="61"/>
    </row>
    <row r="403" spans="1:24" ht="18.75" customHeight="1" x14ac:dyDescent="0.25">
      <c r="A403" s="61"/>
      <c r="B403" s="303">
        <f>IF(P403="",0,COUNTIF($P$7:P403,P403))</f>
        <v>0</v>
      </c>
      <c r="C403" s="303" t="str">
        <f t="shared" si="47"/>
        <v>0</v>
      </c>
      <c r="D403" s="303">
        <f>IF(S403="",0,COUNTIF($S$7:S403,S403))</f>
        <v>0</v>
      </c>
      <c r="E403" s="303" t="str">
        <f t="shared" si="48"/>
        <v>0</v>
      </c>
      <c r="F403" s="303">
        <f>IF(T403="",0,COUNTIF($T$7:T403,T403))</f>
        <v>0</v>
      </c>
      <c r="G403" s="303" t="str">
        <f t="shared" si="46"/>
        <v>0</v>
      </c>
      <c r="H403" s="303">
        <f>IF(R403="",0,COUNTIF($R$7:R403,R403))</f>
        <v>0</v>
      </c>
      <c r="I403" s="303" t="str">
        <f t="shared" si="49"/>
        <v>0</v>
      </c>
      <c r="J403" s="306">
        <f t="shared" si="50"/>
        <v>44216</v>
      </c>
      <c r="K403" s="303" t="str">
        <f t="shared" si="51"/>
        <v>KK 097</v>
      </c>
      <c r="L403" s="61"/>
      <c r="M403" s="271"/>
      <c r="N403" s="6"/>
      <c r="O403" s="10"/>
      <c r="P403" s="6"/>
      <c r="Q403" s="77" t="str">
        <f t="shared" si="45"/>
        <v/>
      </c>
      <c r="R403" s="333"/>
      <c r="S403" s="23"/>
      <c r="T403" s="271"/>
      <c r="U403" s="5"/>
      <c r="V403" s="5"/>
      <c r="W403" s="61"/>
      <c r="X403" s="61"/>
    </row>
    <row r="404" spans="1:24" ht="18.75" customHeight="1" x14ac:dyDescent="0.25">
      <c r="A404" s="61"/>
      <c r="B404" s="303">
        <f>IF(P404="",0,COUNTIF($P$7:P404,P404))</f>
        <v>0</v>
      </c>
      <c r="C404" s="303" t="str">
        <f t="shared" si="47"/>
        <v>0</v>
      </c>
      <c r="D404" s="303">
        <f>IF(S404="",0,COUNTIF($S$7:S404,S404))</f>
        <v>0</v>
      </c>
      <c r="E404" s="303" t="str">
        <f t="shared" si="48"/>
        <v>0</v>
      </c>
      <c r="F404" s="303">
        <f>IF(T404="",0,COUNTIF($T$7:T404,T404))</f>
        <v>0</v>
      </c>
      <c r="G404" s="303" t="str">
        <f t="shared" si="46"/>
        <v>0</v>
      </c>
      <c r="H404" s="303">
        <f>IF(R404="",0,COUNTIF($R$7:R404,R404))</f>
        <v>0</v>
      </c>
      <c r="I404" s="303" t="str">
        <f t="shared" si="49"/>
        <v>0</v>
      </c>
      <c r="J404" s="306">
        <f t="shared" si="50"/>
        <v>44216</v>
      </c>
      <c r="K404" s="303" t="str">
        <f t="shared" si="51"/>
        <v>KK 097</v>
      </c>
      <c r="L404" s="61"/>
      <c r="M404" s="271"/>
      <c r="N404" s="6"/>
      <c r="O404" s="10"/>
      <c r="P404" s="6"/>
      <c r="Q404" s="77" t="str">
        <f t="shared" si="45"/>
        <v/>
      </c>
      <c r="R404" s="333"/>
      <c r="S404" s="23"/>
      <c r="T404" s="271"/>
      <c r="U404" s="5"/>
      <c r="V404" s="5"/>
      <c r="W404" s="61"/>
      <c r="X404" s="61"/>
    </row>
    <row r="405" spans="1:24" ht="18.75" customHeight="1" x14ac:dyDescent="0.25">
      <c r="A405" s="61"/>
      <c r="B405" s="303">
        <f>IF(P405="",0,COUNTIF($P$7:P405,P405))</f>
        <v>0</v>
      </c>
      <c r="C405" s="303" t="str">
        <f t="shared" si="47"/>
        <v>0</v>
      </c>
      <c r="D405" s="303">
        <f>IF(S405="",0,COUNTIF($S$7:S405,S405))</f>
        <v>0</v>
      </c>
      <c r="E405" s="303" t="str">
        <f t="shared" si="48"/>
        <v>0</v>
      </c>
      <c r="F405" s="303">
        <f>IF(T405="",0,COUNTIF($T$7:T405,T405))</f>
        <v>0</v>
      </c>
      <c r="G405" s="303" t="str">
        <f t="shared" si="46"/>
        <v>0</v>
      </c>
      <c r="H405" s="303">
        <f>IF(R405="",0,COUNTIF($R$7:R405,R405))</f>
        <v>0</v>
      </c>
      <c r="I405" s="303" t="str">
        <f t="shared" si="49"/>
        <v>0</v>
      </c>
      <c r="J405" s="306">
        <f t="shared" si="50"/>
        <v>44216</v>
      </c>
      <c r="K405" s="303" t="str">
        <f t="shared" si="51"/>
        <v>KK 097</v>
      </c>
      <c r="L405" s="61"/>
      <c r="M405" s="271"/>
      <c r="N405" s="6"/>
      <c r="O405" s="10"/>
      <c r="P405" s="6"/>
      <c r="Q405" s="77" t="str">
        <f t="shared" si="45"/>
        <v/>
      </c>
      <c r="R405" s="333"/>
      <c r="S405" s="23"/>
      <c r="T405" s="271"/>
      <c r="U405" s="5"/>
      <c r="V405" s="5"/>
      <c r="W405" s="61"/>
      <c r="X405" s="61"/>
    </row>
    <row r="406" spans="1:24" ht="18.75" customHeight="1" x14ac:dyDescent="0.25">
      <c r="A406" s="61"/>
      <c r="B406" s="303">
        <f>IF(P406="",0,COUNTIF($P$7:P406,P406))</f>
        <v>0</v>
      </c>
      <c r="C406" s="303" t="str">
        <f t="shared" si="47"/>
        <v>0</v>
      </c>
      <c r="D406" s="303">
        <f>IF(S406="",0,COUNTIF($S$7:S406,S406))</f>
        <v>0</v>
      </c>
      <c r="E406" s="303" t="str">
        <f t="shared" si="48"/>
        <v>0</v>
      </c>
      <c r="F406" s="303">
        <f>IF(T406="",0,COUNTIF($T$7:T406,T406))</f>
        <v>0</v>
      </c>
      <c r="G406" s="303" t="str">
        <f t="shared" si="46"/>
        <v>0</v>
      </c>
      <c r="H406" s="303">
        <f>IF(R406="",0,COUNTIF($R$7:R406,R406))</f>
        <v>0</v>
      </c>
      <c r="I406" s="303" t="str">
        <f t="shared" si="49"/>
        <v>0</v>
      </c>
      <c r="J406" s="306">
        <f t="shared" si="50"/>
        <v>44216</v>
      </c>
      <c r="K406" s="303" t="str">
        <f t="shared" si="51"/>
        <v>KK 097</v>
      </c>
      <c r="L406" s="61"/>
      <c r="M406" s="271"/>
      <c r="N406" s="6"/>
      <c r="O406" s="10"/>
      <c r="P406" s="6"/>
      <c r="Q406" s="77" t="str">
        <f t="shared" si="45"/>
        <v/>
      </c>
      <c r="R406" s="333"/>
      <c r="S406" s="23"/>
      <c r="T406" s="271"/>
      <c r="U406" s="5"/>
      <c r="V406" s="5"/>
      <c r="W406" s="61"/>
      <c r="X406" s="61"/>
    </row>
    <row r="407" spans="1:24" ht="18.75" customHeight="1" x14ac:dyDescent="0.25">
      <c r="A407" s="61"/>
      <c r="B407" s="303">
        <f>IF(P407="",0,COUNTIF($P$7:P407,P407))</f>
        <v>0</v>
      </c>
      <c r="C407" s="303" t="str">
        <f t="shared" si="47"/>
        <v>0</v>
      </c>
      <c r="D407" s="303">
        <f>IF(S407="",0,COUNTIF($S$7:S407,S407))</f>
        <v>0</v>
      </c>
      <c r="E407" s="303" t="str">
        <f t="shared" si="48"/>
        <v>0</v>
      </c>
      <c r="F407" s="303">
        <f>IF(T407="",0,COUNTIF($T$7:T407,T407))</f>
        <v>0</v>
      </c>
      <c r="G407" s="303" t="str">
        <f t="shared" si="46"/>
        <v>0</v>
      </c>
      <c r="H407" s="303">
        <f>IF(R407="",0,COUNTIF($R$7:R407,R407))</f>
        <v>0</v>
      </c>
      <c r="I407" s="303" t="str">
        <f t="shared" si="49"/>
        <v>0</v>
      </c>
      <c r="J407" s="306">
        <f t="shared" si="50"/>
        <v>44216</v>
      </c>
      <c r="K407" s="303" t="str">
        <f t="shared" si="51"/>
        <v>KK 097</v>
      </c>
      <c r="L407" s="61"/>
      <c r="M407" s="271"/>
      <c r="N407" s="6"/>
      <c r="O407" s="10"/>
      <c r="P407" s="6"/>
      <c r="Q407" s="77" t="str">
        <f t="shared" si="45"/>
        <v/>
      </c>
      <c r="R407" s="333"/>
      <c r="S407" s="23"/>
      <c r="T407" s="271"/>
      <c r="U407" s="5"/>
      <c r="V407" s="5"/>
      <c r="W407" s="61"/>
      <c r="X407" s="61"/>
    </row>
    <row r="408" spans="1:24" ht="18.75" customHeight="1" x14ac:dyDescent="0.25">
      <c r="A408" s="61"/>
      <c r="B408" s="303">
        <f>IF(P408="",0,COUNTIF($P$7:P408,P408))</f>
        <v>0</v>
      </c>
      <c r="C408" s="303" t="str">
        <f t="shared" si="47"/>
        <v>0</v>
      </c>
      <c r="D408" s="303">
        <f>IF(S408="",0,COUNTIF($S$7:S408,S408))</f>
        <v>0</v>
      </c>
      <c r="E408" s="303" t="str">
        <f t="shared" si="48"/>
        <v>0</v>
      </c>
      <c r="F408" s="303">
        <f>IF(T408="",0,COUNTIF($T$7:T408,T408))</f>
        <v>0</v>
      </c>
      <c r="G408" s="303" t="str">
        <f t="shared" si="46"/>
        <v>0</v>
      </c>
      <c r="H408" s="303">
        <f>IF(R408="",0,COUNTIF($R$7:R408,R408))</f>
        <v>0</v>
      </c>
      <c r="I408" s="303" t="str">
        <f t="shared" si="49"/>
        <v>0</v>
      </c>
      <c r="J408" s="306">
        <f t="shared" si="50"/>
        <v>44216</v>
      </c>
      <c r="K408" s="303" t="str">
        <f t="shared" si="51"/>
        <v>KK 097</v>
      </c>
      <c r="L408" s="61"/>
      <c r="M408" s="271"/>
      <c r="N408" s="6"/>
      <c r="O408" s="10"/>
      <c r="P408" s="6"/>
      <c r="Q408" s="77" t="str">
        <f t="shared" si="45"/>
        <v/>
      </c>
      <c r="R408" s="333"/>
      <c r="S408" s="23"/>
      <c r="T408" s="271"/>
      <c r="U408" s="5"/>
      <c r="V408" s="5"/>
      <c r="W408" s="61"/>
      <c r="X408" s="61"/>
    </row>
    <row r="409" spans="1:24" ht="18.75" customHeight="1" x14ac:dyDescent="0.25">
      <c r="A409" s="61"/>
      <c r="B409" s="303">
        <f>IF(P409="",0,COUNTIF($P$7:P409,P409))</f>
        <v>0</v>
      </c>
      <c r="C409" s="303" t="str">
        <f t="shared" si="47"/>
        <v>0</v>
      </c>
      <c r="D409" s="303">
        <f>IF(S409="",0,COUNTIF($S$7:S409,S409))</f>
        <v>0</v>
      </c>
      <c r="E409" s="303" t="str">
        <f t="shared" si="48"/>
        <v>0</v>
      </c>
      <c r="F409" s="303">
        <f>IF(T409="",0,COUNTIF($T$7:T409,T409))</f>
        <v>0</v>
      </c>
      <c r="G409" s="303" t="str">
        <f t="shared" si="46"/>
        <v>0</v>
      </c>
      <c r="H409" s="303">
        <f>IF(R409="",0,COUNTIF($R$7:R409,R409))</f>
        <v>0</v>
      </c>
      <c r="I409" s="303" t="str">
        <f t="shared" si="49"/>
        <v>0</v>
      </c>
      <c r="J409" s="306">
        <f t="shared" si="50"/>
        <v>44216</v>
      </c>
      <c r="K409" s="303" t="str">
        <f t="shared" si="51"/>
        <v>KK 097</v>
      </c>
      <c r="L409" s="61"/>
      <c r="M409" s="271"/>
      <c r="N409" s="6"/>
      <c r="O409" s="10"/>
      <c r="P409" s="6"/>
      <c r="Q409" s="77" t="str">
        <f t="shared" si="45"/>
        <v/>
      </c>
      <c r="R409" s="333"/>
      <c r="S409" s="23"/>
      <c r="T409" s="271"/>
      <c r="U409" s="5"/>
      <c r="V409" s="5"/>
      <c r="W409" s="61"/>
      <c r="X409" s="61"/>
    </row>
    <row r="410" spans="1:24" ht="18.75" customHeight="1" x14ac:dyDescent="0.25">
      <c r="A410" s="61"/>
      <c r="B410" s="303">
        <f>IF(P410="",0,COUNTIF($P$7:P410,P410))</f>
        <v>0</v>
      </c>
      <c r="C410" s="303" t="str">
        <f t="shared" si="47"/>
        <v>0</v>
      </c>
      <c r="D410" s="303">
        <f>IF(S410="",0,COUNTIF($S$7:S410,S410))</f>
        <v>0</v>
      </c>
      <c r="E410" s="303" t="str">
        <f t="shared" si="48"/>
        <v>0</v>
      </c>
      <c r="F410" s="303">
        <f>IF(T410="",0,COUNTIF($T$7:T410,T410))</f>
        <v>0</v>
      </c>
      <c r="G410" s="303" t="str">
        <f t="shared" si="46"/>
        <v>0</v>
      </c>
      <c r="H410" s="303">
        <f>IF(R410="",0,COUNTIF($R$7:R410,R410))</f>
        <v>0</v>
      </c>
      <c r="I410" s="303" t="str">
        <f t="shared" si="49"/>
        <v>0</v>
      </c>
      <c r="J410" s="306">
        <f t="shared" si="50"/>
        <v>44216</v>
      </c>
      <c r="K410" s="303" t="str">
        <f t="shared" si="51"/>
        <v>KK 097</v>
      </c>
      <c r="L410" s="61"/>
      <c r="M410" s="271"/>
      <c r="N410" s="6"/>
      <c r="O410" s="10"/>
      <c r="P410" s="6"/>
      <c r="Q410" s="77" t="str">
        <f t="shared" si="45"/>
        <v/>
      </c>
      <c r="R410" s="333"/>
      <c r="S410" s="23"/>
      <c r="T410" s="271"/>
      <c r="U410" s="5"/>
      <c r="V410" s="5"/>
      <c r="W410" s="61"/>
      <c r="X410" s="61"/>
    </row>
    <row r="411" spans="1:24" ht="18.75" customHeight="1" x14ac:dyDescent="0.25">
      <c r="A411" s="61"/>
      <c r="B411" s="303">
        <f>IF(P411="",0,COUNTIF($P$7:P411,P411))</f>
        <v>0</v>
      </c>
      <c r="C411" s="303" t="str">
        <f t="shared" si="47"/>
        <v>0</v>
      </c>
      <c r="D411" s="303">
        <f>IF(S411="",0,COUNTIF($S$7:S411,S411))</f>
        <v>0</v>
      </c>
      <c r="E411" s="303" t="str">
        <f t="shared" si="48"/>
        <v>0</v>
      </c>
      <c r="F411" s="303">
        <f>IF(T411="",0,COUNTIF($T$7:T411,T411))</f>
        <v>0</v>
      </c>
      <c r="G411" s="303" t="str">
        <f t="shared" si="46"/>
        <v>0</v>
      </c>
      <c r="H411" s="303">
        <f>IF(R411="",0,COUNTIF($R$7:R411,R411))</f>
        <v>0</v>
      </c>
      <c r="I411" s="303" t="str">
        <f t="shared" si="49"/>
        <v>0</v>
      </c>
      <c r="J411" s="306">
        <f t="shared" si="50"/>
        <v>44216</v>
      </c>
      <c r="K411" s="303" t="str">
        <f t="shared" si="51"/>
        <v>KK 097</v>
      </c>
      <c r="L411" s="61"/>
      <c r="M411" s="271"/>
      <c r="N411" s="6"/>
      <c r="O411" s="10"/>
      <c r="P411" s="6"/>
      <c r="Q411" s="77" t="str">
        <f t="shared" si="45"/>
        <v/>
      </c>
      <c r="R411" s="333"/>
      <c r="S411" s="23"/>
      <c r="T411" s="271"/>
      <c r="U411" s="5"/>
      <c r="V411" s="5"/>
      <c r="W411" s="61"/>
      <c r="X411" s="61"/>
    </row>
    <row r="412" spans="1:24" ht="18.75" customHeight="1" x14ac:dyDescent="0.25">
      <c r="A412" s="61"/>
      <c r="B412" s="303">
        <f>IF(P412="",0,COUNTIF($P$7:P412,P412))</f>
        <v>0</v>
      </c>
      <c r="C412" s="303" t="str">
        <f t="shared" si="47"/>
        <v>0</v>
      </c>
      <c r="D412" s="303">
        <f>IF(S412="",0,COUNTIF($S$7:S412,S412))</f>
        <v>0</v>
      </c>
      <c r="E412" s="303" t="str">
        <f t="shared" si="48"/>
        <v>0</v>
      </c>
      <c r="F412" s="303">
        <f>IF(T412="",0,COUNTIF($T$7:T412,T412))</f>
        <v>0</v>
      </c>
      <c r="G412" s="303" t="str">
        <f t="shared" si="46"/>
        <v>0</v>
      </c>
      <c r="H412" s="303">
        <f>IF(R412="",0,COUNTIF($R$7:R412,R412))</f>
        <v>0</v>
      </c>
      <c r="I412" s="303" t="str">
        <f t="shared" si="49"/>
        <v>0</v>
      </c>
      <c r="J412" s="306">
        <f t="shared" si="50"/>
        <v>44216</v>
      </c>
      <c r="K412" s="303" t="str">
        <f t="shared" si="51"/>
        <v>KK 097</v>
      </c>
      <c r="L412" s="61"/>
      <c r="M412" s="271"/>
      <c r="N412" s="6"/>
      <c r="O412" s="10"/>
      <c r="P412" s="6"/>
      <c r="Q412" s="77" t="str">
        <f t="shared" si="45"/>
        <v/>
      </c>
      <c r="R412" s="333"/>
      <c r="S412" s="23"/>
      <c r="T412" s="271"/>
      <c r="U412" s="5"/>
      <c r="V412" s="5"/>
      <c r="W412" s="61"/>
      <c r="X412" s="61"/>
    </row>
    <row r="413" spans="1:24" ht="18.75" customHeight="1" x14ac:dyDescent="0.25">
      <c r="A413" s="61"/>
      <c r="B413" s="303">
        <f>IF(P413="",0,COUNTIF($P$7:P413,P413))</f>
        <v>0</v>
      </c>
      <c r="C413" s="303" t="str">
        <f t="shared" si="47"/>
        <v>0</v>
      </c>
      <c r="D413" s="303">
        <f>IF(S413="",0,COUNTIF($S$7:S413,S413))</f>
        <v>0</v>
      </c>
      <c r="E413" s="303" t="str">
        <f t="shared" si="48"/>
        <v>0</v>
      </c>
      <c r="F413" s="303">
        <f>IF(T413="",0,COUNTIF($T$7:T413,T413))</f>
        <v>0</v>
      </c>
      <c r="G413" s="303" t="str">
        <f t="shared" si="46"/>
        <v>0</v>
      </c>
      <c r="H413" s="303">
        <f>IF(R413="",0,COUNTIF($R$7:R413,R413))</f>
        <v>0</v>
      </c>
      <c r="I413" s="303" t="str">
        <f t="shared" si="49"/>
        <v>0</v>
      </c>
      <c r="J413" s="306">
        <f t="shared" si="50"/>
        <v>44216</v>
      </c>
      <c r="K413" s="303" t="str">
        <f t="shared" si="51"/>
        <v>KK 097</v>
      </c>
      <c r="L413" s="61"/>
      <c r="M413" s="271"/>
      <c r="N413" s="6"/>
      <c r="O413" s="10"/>
      <c r="P413" s="6"/>
      <c r="Q413" s="77" t="str">
        <f t="shared" si="45"/>
        <v/>
      </c>
      <c r="R413" s="333"/>
      <c r="S413" s="23"/>
      <c r="T413" s="271"/>
      <c r="U413" s="5"/>
      <c r="V413" s="5"/>
      <c r="W413" s="61"/>
      <c r="X413" s="61"/>
    </row>
    <row r="414" spans="1:24" ht="18.75" customHeight="1" x14ac:dyDescent="0.25">
      <c r="A414" s="61"/>
      <c r="B414" s="303">
        <f>IF(P414="",0,COUNTIF($P$7:P414,P414))</f>
        <v>0</v>
      </c>
      <c r="C414" s="303" t="str">
        <f t="shared" si="47"/>
        <v>0</v>
      </c>
      <c r="D414" s="303">
        <f>IF(S414="",0,COUNTIF($S$7:S414,S414))</f>
        <v>0</v>
      </c>
      <c r="E414" s="303" t="str">
        <f t="shared" si="48"/>
        <v>0</v>
      </c>
      <c r="F414" s="303">
        <f>IF(T414="",0,COUNTIF($T$7:T414,T414))</f>
        <v>0</v>
      </c>
      <c r="G414" s="303" t="str">
        <f t="shared" si="46"/>
        <v>0</v>
      </c>
      <c r="H414" s="303">
        <f>IF(R414="",0,COUNTIF($R$7:R414,R414))</f>
        <v>0</v>
      </c>
      <c r="I414" s="303" t="str">
        <f t="shared" si="49"/>
        <v>0</v>
      </c>
      <c r="J414" s="306">
        <f t="shared" si="50"/>
        <v>44216</v>
      </c>
      <c r="K414" s="303" t="str">
        <f t="shared" si="51"/>
        <v>KK 097</v>
      </c>
      <c r="L414" s="61"/>
      <c r="M414" s="271"/>
      <c r="N414" s="6"/>
      <c r="O414" s="10"/>
      <c r="P414" s="6"/>
      <c r="Q414" s="77" t="str">
        <f t="shared" si="45"/>
        <v/>
      </c>
      <c r="R414" s="333"/>
      <c r="S414" s="23"/>
      <c r="T414" s="271"/>
      <c r="U414" s="5"/>
      <c r="V414" s="5"/>
      <c r="W414" s="61"/>
      <c r="X414" s="61"/>
    </row>
    <row r="415" spans="1:24" ht="18.75" customHeight="1" x14ac:dyDescent="0.25">
      <c r="A415" s="61"/>
      <c r="B415" s="303">
        <f>IF(P415="",0,COUNTIF($P$7:P415,P415))</f>
        <v>0</v>
      </c>
      <c r="C415" s="303" t="str">
        <f t="shared" si="47"/>
        <v>0</v>
      </c>
      <c r="D415" s="303">
        <f>IF(S415="",0,COUNTIF($S$7:S415,S415))</f>
        <v>0</v>
      </c>
      <c r="E415" s="303" t="str">
        <f t="shared" si="48"/>
        <v>0</v>
      </c>
      <c r="F415" s="303">
        <f>IF(T415="",0,COUNTIF($T$7:T415,T415))</f>
        <v>0</v>
      </c>
      <c r="G415" s="303" t="str">
        <f t="shared" si="46"/>
        <v>0</v>
      </c>
      <c r="H415" s="303">
        <f>IF(R415="",0,COUNTIF($R$7:R415,R415))</f>
        <v>0</v>
      </c>
      <c r="I415" s="303" t="str">
        <f t="shared" si="49"/>
        <v>0</v>
      </c>
      <c r="J415" s="306">
        <f t="shared" si="50"/>
        <v>44216</v>
      </c>
      <c r="K415" s="303" t="str">
        <f t="shared" si="51"/>
        <v>KK 097</v>
      </c>
      <c r="L415" s="61"/>
      <c r="M415" s="271"/>
      <c r="N415" s="6"/>
      <c r="O415" s="10"/>
      <c r="P415" s="6"/>
      <c r="Q415" s="77" t="str">
        <f t="shared" si="45"/>
        <v/>
      </c>
      <c r="R415" s="333"/>
      <c r="S415" s="23"/>
      <c r="T415" s="271"/>
      <c r="U415" s="5"/>
      <c r="V415" s="5"/>
      <c r="W415" s="61"/>
      <c r="X415" s="61"/>
    </row>
    <row r="416" spans="1:24" ht="18.75" customHeight="1" x14ac:dyDescent="0.25">
      <c r="A416" s="61"/>
      <c r="B416" s="303">
        <f>IF(P416="",0,COUNTIF($P$7:P416,P416))</f>
        <v>0</v>
      </c>
      <c r="C416" s="303" t="str">
        <f t="shared" si="47"/>
        <v>0</v>
      </c>
      <c r="D416" s="303">
        <f>IF(S416="",0,COUNTIF($S$7:S416,S416))</f>
        <v>0</v>
      </c>
      <c r="E416" s="303" t="str">
        <f t="shared" si="48"/>
        <v>0</v>
      </c>
      <c r="F416" s="303">
        <f>IF(T416="",0,COUNTIF($T$7:T416,T416))</f>
        <v>0</v>
      </c>
      <c r="G416" s="303" t="str">
        <f t="shared" si="46"/>
        <v>0</v>
      </c>
      <c r="H416" s="303">
        <f>IF(R416="",0,COUNTIF($R$7:R416,R416))</f>
        <v>0</v>
      </c>
      <c r="I416" s="303" t="str">
        <f t="shared" si="49"/>
        <v>0</v>
      </c>
      <c r="J416" s="306">
        <f t="shared" si="50"/>
        <v>44216</v>
      </c>
      <c r="K416" s="303" t="str">
        <f t="shared" si="51"/>
        <v>KK 097</v>
      </c>
      <c r="L416" s="61"/>
      <c r="M416" s="271"/>
      <c r="N416" s="6"/>
      <c r="O416" s="10"/>
      <c r="P416" s="6"/>
      <c r="Q416" s="77" t="str">
        <f t="shared" si="45"/>
        <v/>
      </c>
      <c r="R416" s="333"/>
      <c r="S416" s="23"/>
      <c r="T416" s="271"/>
      <c r="U416" s="5"/>
      <c r="V416" s="5"/>
      <c r="W416" s="61"/>
      <c r="X416" s="61"/>
    </row>
    <row r="417" spans="1:24" ht="18.75" customHeight="1" x14ac:dyDescent="0.25">
      <c r="A417" s="61"/>
      <c r="B417" s="303">
        <f>IF(P417="",0,COUNTIF($P$7:P417,P417))</f>
        <v>0</v>
      </c>
      <c r="C417" s="303" t="str">
        <f t="shared" si="47"/>
        <v>0</v>
      </c>
      <c r="D417" s="303">
        <f>IF(S417="",0,COUNTIF($S$7:S417,S417))</f>
        <v>0</v>
      </c>
      <c r="E417" s="303" t="str">
        <f t="shared" si="48"/>
        <v>0</v>
      </c>
      <c r="F417" s="303">
        <f>IF(T417="",0,COUNTIF($T$7:T417,T417))</f>
        <v>0</v>
      </c>
      <c r="G417" s="303" t="str">
        <f t="shared" si="46"/>
        <v>0</v>
      </c>
      <c r="H417" s="303">
        <f>IF(R417="",0,COUNTIF($R$7:R417,R417))</f>
        <v>0</v>
      </c>
      <c r="I417" s="303" t="str">
        <f t="shared" si="49"/>
        <v>0</v>
      </c>
      <c r="J417" s="306">
        <f t="shared" si="50"/>
        <v>44216</v>
      </c>
      <c r="K417" s="303" t="str">
        <f t="shared" si="51"/>
        <v>KK 097</v>
      </c>
      <c r="L417" s="61"/>
      <c r="M417" s="271"/>
      <c r="N417" s="6"/>
      <c r="O417" s="10"/>
      <c r="P417" s="6"/>
      <c r="Q417" s="77" t="str">
        <f t="shared" si="45"/>
        <v/>
      </c>
      <c r="R417" s="333"/>
      <c r="S417" s="23"/>
      <c r="T417" s="271"/>
      <c r="U417" s="5"/>
      <c r="V417" s="5"/>
      <c r="W417" s="61"/>
      <c r="X417" s="61"/>
    </row>
    <row r="418" spans="1:24" ht="18.75" customHeight="1" x14ac:dyDescent="0.25">
      <c r="A418" s="61"/>
      <c r="B418" s="303">
        <f>IF(P418="",0,COUNTIF($P$7:P418,P418))</f>
        <v>0</v>
      </c>
      <c r="C418" s="303" t="str">
        <f t="shared" si="47"/>
        <v>0</v>
      </c>
      <c r="D418" s="303">
        <f>IF(S418="",0,COUNTIF($S$7:S418,S418))</f>
        <v>0</v>
      </c>
      <c r="E418" s="303" t="str">
        <f t="shared" si="48"/>
        <v>0</v>
      </c>
      <c r="F418" s="303">
        <f>IF(T418="",0,COUNTIF($T$7:T418,T418))</f>
        <v>0</v>
      </c>
      <c r="G418" s="303" t="str">
        <f t="shared" si="46"/>
        <v>0</v>
      </c>
      <c r="H418" s="303">
        <f>IF(R418="",0,COUNTIF($R$7:R418,R418))</f>
        <v>0</v>
      </c>
      <c r="I418" s="303" t="str">
        <f t="shared" si="49"/>
        <v>0</v>
      </c>
      <c r="J418" s="306">
        <f t="shared" si="50"/>
        <v>44216</v>
      </c>
      <c r="K418" s="303" t="str">
        <f t="shared" si="51"/>
        <v>KK 097</v>
      </c>
      <c r="L418" s="61"/>
      <c r="M418" s="271"/>
      <c r="N418" s="6"/>
      <c r="O418" s="10"/>
      <c r="P418" s="6"/>
      <c r="Q418" s="77" t="str">
        <f t="shared" si="45"/>
        <v/>
      </c>
      <c r="R418" s="333"/>
      <c r="S418" s="23"/>
      <c r="T418" s="271"/>
      <c r="U418" s="5"/>
      <c r="V418" s="5"/>
      <c r="W418" s="61"/>
      <c r="X418" s="61"/>
    </row>
    <row r="419" spans="1:24" ht="18.75" customHeight="1" x14ac:dyDescent="0.25">
      <c r="A419" s="61"/>
      <c r="B419" s="303">
        <f>IF(P419="",0,COUNTIF($P$7:P419,P419))</f>
        <v>0</v>
      </c>
      <c r="C419" s="303" t="str">
        <f t="shared" si="47"/>
        <v>0</v>
      </c>
      <c r="D419" s="303">
        <f>IF(S419="",0,COUNTIF($S$7:S419,S419))</f>
        <v>0</v>
      </c>
      <c r="E419" s="303" t="str">
        <f t="shared" si="48"/>
        <v>0</v>
      </c>
      <c r="F419" s="303">
        <f>IF(T419="",0,COUNTIF($T$7:T419,T419))</f>
        <v>0</v>
      </c>
      <c r="G419" s="303" t="str">
        <f t="shared" si="46"/>
        <v>0</v>
      </c>
      <c r="H419" s="303">
        <f>IF(R419="",0,COUNTIF($R$7:R419,R419))</f>
        <v>0</v>
      </c>
      <c r="I419" s="303" t="str">
        <f t="shared" si="49"/>
        <v>0</v>
      </c>
      <c r="J419" s="306">
        <f t="shared" si="50"/>
        <v>44216</v>
      </c>
      <c r="K419" s="303" t="str">
        <f t="shared" si="51"/>
        <v>KK 097</v>
      </c>
      <c r="L419" s="61"/>
      <c r="M419" s="271"/>
      <c r="N419" s="6"/>
      <c r="O419" s="10"/>
      <c r="P419" s="6"/>
      <c r="Q419" s="77" t="str">
        <f t="shared" si="45"/>
        <v/>
      </c>
      <c r="R419" s="333"/>
      <c r="S419" s="23"/>
      <c r="T419" s="271"/>
      <c r="U419" s="5"/>
      <c r="V419" s="5"/>
      <c r="W419" s="61"/>
      <c r="X419" s="61"/>
    </row>
    <row r="420" spans="1:24" ht="18.75" customHeight="1" x14ac:dyDescent="0.25">
      <c r="A420" s="61"/>
      <c r="B420" s="303">
        <f>IF(P420="",0,COUNTIF($P$7:P420,P420))</f>
        <v>0</v>
      </c>
      <c r="C420" s="303" t="str">
        <f t="shared" si="47"/>
        <v>0</v>
      </c>
      <c r="D420" s="303">
        <f>IF(S420="",0,COUNTIF($S$7:S420,S420))</f>
        <v>0</v>
      </c>
      <c r="E420" s="303" t="str">
        <f t="shared" si="48"/>
        <v>0</v>
      </c>
      <c r="F420" s="303">
        <f>IF(T420="",0,COUNTIF($T$7:T420,T420))</f>
        <v>0</v>
      </c>
      <c r="G420" s="303" t="str">
        <f t="shared" si="46"/>
        <v>0</v>
      </c>
      <c r="H420" s="303">
        <f>IF(R420="",0,COUNTIF($R$7:R420,R420))</f>
        <v>0</v>
      </c>
      <c r="I420" s="303" t="str">
        <f t="shared" si="49"/>
        <v>0</v>
      </c>
      <c r="J420" s="306">
        <f t="shared" si="50"/>
        <v>44216</v>
      </c>
      <c r="K420" s="303" t="str">
        <f t="shared" si="51"/>
        <v>KK 097</v>
      </c>
      <c r="L420" s="61"/>
      <c r="M420" s="271"/>
      <c r="N420" s="6"/>
      <c r="O420" s="10"/>
      <c r="P420" s="6"/>
      <c r="Q420" s="77" t="str">
        <f t="shared" si="45"/>
        <v/>
      </c>
      <c r="R420" s="333"/>
      <c r="S420" s="23"/>
      <c r="T420" s="271"/>
      <c r="U420" s="5"/>
      <c r="V420" s="5"/>
      <c r="W420" s="61"/>
      <c r="X420" s="61"/>
    </row>
    <row r="421" spans="1:24" ht="18.75" customHeight="1" x14ac:dyDescent="0.25">
      <c r="A421" s="61"/>
      <c r="B421" s="303">
        <f>IF(P421="",0,COUNTIF($P$7:P421,P421))</f>
        <v>0</v>
      </c>
      <c r="C421" s="303" t="str">
        <f t="shared" si="47"/>
        <v>0</v>
      </c>
      <c r="D421" s="303">
        <f>IF(S421="",0,COUNTIF($S$7:S421,S421))</f>
        <v>0</v>
      </c>
      <c r="E421" s="303" t="str">
        <f t="shared" si="48"/>
        <v>0</v>
      </c>
      <c r="F421" s="303">
        <f>IF(T421="",0,COUNTIF($T$7:T421,T421))</f>
        <v>0</v>
      </c>
      <c r="G421" s="303" t="str">
        <f t="shared" si="46"/>
        <v>0</v>
      </c>
      <c r="H421" s="303">
        <f>IF(R421="",0,COUNTIF($R$7:R421,R421))</f>
        <v>0</v>
      </c>
      <c r="I421" s="303" t="str">
        <f t="shared" si="49"/>
        <v>0</v>
      </c>
      <c r="J421" s="306">
        <f t="shared" si="50"/>
        <v>44216</v>
      </c>
      <c r="K421" s="303" t="str">
        <f t="shared" si="51"/>
        <v>KK 097</v>
      </c>
      <c r="L421" s="61"/>
      <c r="M421" s="271"/>
      <c r="N421" s="6"/>
      <c r="O421" s="10"/>
      <c r="P421" s="6"/>
      <c r="Q421" s="77" t="str">
        <f t="shared" si="45"/>
        <v/>
      </c>
      <c r="R421" s="333"/>
      <c r="S421" s="23"/>
      <c r="T421" s="271"/>
      <c r="U421" s="5"/>
      <c r="V421" s="5"/>
      <c r="W421" s="61"/>
      <c r="X421" s="61"/>
    </row>
    <row r="422" spans="1:24" ht="18.75" customHeight="1" x14ac:dyDescent="0.25">
      <c r="A422" s="61"/>
      <c r="B422" s="303">
        <f>IF(P422="",0,COUNTIF($P$7:P422,P422))</f>
        <v>0</v>
      </c>
      <c r="C422" s="303" t="str">
        <f t="shared" si="47"/>
        <v>0</v>
      </c>
      <c r="D422" s="303">
        <f>IF(S422="",0,COUNTIF($S$7:S422,S422))</f>
        <v>0</v>
      </c>
      <c r="E422" s="303" t="str">
        <f t="shared" si="48"/>
        <v>0</v>
      </c>
      <c r="F422" s="303">
        <f>IF(T422="",0,COUNTIF($T$7:T422,T422))</f>
        <v>0</v>
      </c>
      <c r="G422" s="303" t="str">
        <f t="shared" si="46"/>
        <v>0</v>
      </c>
      <c r="H422" s="303">
        <f>IF(R422="",0,COUNTIF($R$7:R422,R422))</f>
        <v>0</v>
      </c>
      <c r="I422" s="303" t="str">
        <f t="shared" si="49"/>
        <v>0</v>
      </c>
      <c r="J422" s="306">
        <f t="shared" si="50"/>
        <v>44216</v>
      </c>
      <c r="K422" s="303" t="str">
        <f t="shared" si="51"/>
        <v>KK 097</v>
      </c>
      <c r="L422" s="61"/>
      <c r="M422" s="271"/>
      <c r="N422" s="6"/>
      <c r="O422" s="10"/>
      <c r="P422" s="6"/>
      <c r="Q422" s="77" t="str">
        <f t="shared" si="45"/>
        <v/>
      </c>
      <c r="R422" s="333"/>
      <c r="S422" s="23"/>
      <c r="T422" s="271"/>
      <c r="U422" s="5"/>
      <c r="V422" s="5"/>
      <c r="W422" s="61"/>
      <c r="X422" s="61"/>
    </row>
    <row r="423" spans="1:24" ht="18.75" customHeight="1" x14ac:dyDescent="0.25">
      <c r="A423" s="61"/>
      <c r="B423" s="303">
        <f>IF(P423="",0,COUNTIF($P$7:P423,P423))</f>
        <v>0</v>
      </c>
      <c r="C423" s="303" t="str">
        <f t="shared" si="47"/>
        <v>0</v>
      </c>
      <c r="D423" s="303">
        <f>IF(S423="",0,COUNTIF($S$7:S423,S423))</f>
        <v>0</v>
      </c>
      <c r="E423" s="303" t="str">
        <f t="shared" si="48"/>
        <v>0</v>
      </c>
      <c r="F423" s="303">
        <f>IF(T423="",0,COUNTIF($T$7:T423,T423))</f>
        <v>0</v>
      </c>
      <c r="G423" s="303" t="str">
        <f t="shared" si="46"/>
        <v>0</v>
      </c>
      <c r="H423" s="303">
        <f>IF(R423="",0,COUNTIF($R$7:R423,R423))</f>
        <v>0</v>
      </c>
      <c r="I423" s="303" t="str">
        <f t="shared" si="49"/>
        <v>0</v>
      </c>
      <c r="J423" s="306">
        <f t="shared" si="50"/>
        <v>44216</v>
      </c>
      <c r="K423" s="303" t="str">
        <f t="shared" si="51"/>
        <v>KK 097</v>
      </c>
      <c r="L423" s="61"/>
      <c r="M423" s="271"/>
      <c r="N423" s="6"/>
      <c r="O423" s="10"/>
      <c r="P423" s="6"/>
      <c r="Q423" s="77" t="str">
        <f t="shared" si="45"/>
        <v/>
      </c>
      <c r="R423" s="333"/>
      <c r="S423" s="23"/>
      <c r="T423" s="271"/>
      <c r="U423" s="5"/>
      <c r="V423" s="5"/>
      <c r="W423" s="61"/>
      <c r="X423" s="61"/>
    </row>
    <row r="424" spans="1:24" ht="18.75" customHeight="1" x14ac:dyDescent="0.25">
      <c r="A424" s="61"/>
      <c r="B424" s="303">
        <f>IF(P424="",0,COUNTIF($P$7:P424,P424))</f>
        <v>0</v>
      </c>
      <c r="C424" s="303" t="str">
        <f t="shared" si="47"/>
        <v>0</v>
      </c>
      <c r="D424" s="303">
        <f>IF(S424="",0,COUNTIF($S$7:S424,S424))</f>
        <v>0</v>
      </c>
      <c r="E424" s="303" t="str">
        <f t="shared" si="48"/>
        <v>0</v>
      </c>
      <c r="F424" s="303">
        <f>IF(T424="",0,COUNTIF($T$7:T424,T424))</f>
        <v>0</v>
      </c>
      <c r="G424" s="303" t="str">
        <f t="shared" si="46"/>
        <v>0</v>
      </c>
      <c r="H424" s="303">
        <f>IF(R424="",0,COUNTIF($R$7:R424,R424))</f>
        <v>0</v>
      </c>
      <c r="I424" s="303" t="str">
        <f t="shared" si="49"/>
        <v>0</v>
      </c>
      <c r="J424" s="306">
        <f t="shared" si="50"/>
        <v>44216</v>
      </c>
      <c r="K424" s="303" t="str">
        <f t="shared" si="51"/>
        <v>KK 097</v>
      </c>
      <c r="L424" s="61"/>
      <c r="M424" s="271"/>
      <c r="N424" s="6"/>
      <c r="O424" s="10"/>
      <c r="P424" s="6"/>
      <c r="Q424" s="77" t="str">
        <f t="shared" si="45"/>
        <v/>
      </c>
      <c r="R424" s="333"/>
      <c r="S424" s="23"/>
      <c r="T424" s="271"/>
      <c r="U424" s="5"/>
      <c r="V424" s="5"/>
      <c r="W424" s="61"/>
      <c r="X424" s="61"/>
    </row>
    <row r="425" spans="1:24" ht="18.75" customHeight="1" x14ac:dyDescent="0.25">
      <c r="A425" s="61"/>
      <c r="B425" s="303">
        <f>IF(P425="",0,COUNTIF($P$7:P425,P425))</f>
        <v>0</v>
      </c>
      <c r="C425" s="303" t="str">
        <f t="shared" si="47"/>
        <v>0</v>
      </c>
      <c r="D425" s="303">
        <f>IF(S425="",0,COUNTIF($S$7:S425,S425))</f>
        <v>0</v>
      </c>
      <c r="E425" s="303" t="str">
        <f t="shared" si="48"/>
        <v>0</v>
      </c>
      <c r="F425" s="303">
        <f>IF(T425="",0,COUNTIF($T$7:T425,T425))</f>
        <v>0</v>
      </c>
      <c r="G425" s="303" t="str">
        <f t="shared" si="46"/>
        <v>0</v>
      </c>
      <c r="H425" s="303">
        <f>IF(R425="",0,COUNTIF($R$7:R425,R425))</f>
        <v>0</v>
      </c>
      <c r="I425" s="303" t="str">
        <f t="shared" si="49"/>
        <v>0</v>
      </c>
      <c r="J425" s="306">
        <f t="shared" si="50"/>
        <v>44216</v>
      </c>
      <c r="K425" s="303" t="str">
        <f t="shared" si="51"/>
        <v>KK 097</v>
      </c>
      <c r="L425" s="61"/>
      <c r="M425" s="271"/>
      <c r="N425" s="6"/>
      <c r="O425" s="10"/>
      <c r="P425" s="6"/>
      <c r="Q425" s="77" t="str">
        <f t="shared" si="45"/>
        <v/>
      </c>
      <c r="R425" s="333"/>
      <c r="S425" s="23"/>
      <c r="T425" s="271"/>
      <c r="U425" s="5"/>
      <c r="V425" s="5"/>
      <c r="W425" s="61"/>
      <c r="X425" s="61"/>
    </row>
    <row r="426" spans="1:24" ht="18.75" customHeight="1" x14ac:dyDescent="0.25">
      <c r="A426" s="61"/>
      <c r="B426" s="303">
        <f>IF(P426="",0,COUNTIF($P$7:P426,P426))</f>
        <v>0</v>
      </c>
      <c r="C426" s="303" t="str">
        <f t="shared" si="47"/>
        <v>0</v>
      </c>
      <c r="D426" s="303">
        <f>IF(S426="",0,COUNTIF($S$7:S426,S426))</f>
        <v>0</v>
      </c>
      <c r="E426" s="303" t="str">
        <f t="shared" si="48"/>
        <v>0</v>
      </c>
      <c r="F426" s="303">
        <f>IF(T426="",0,COUNTIF($T$7:T426,T426))</f>
        <v>0</v>
      </c>
      <c r="G426" s="303" t="str">
        <f t="shared" si="46"/>
        <v>0</v>
      </c>
      <c r="H426" s="303">
        <f>IF(R426="",0,COUNTIF($R$7:R426,R426))</f>
        <v>0</v>
      </c>
      <c r="I426" s="303" t="str">
        <f t="shared" si="49"/>
        <v>0</v>
      </c>
      <c r="J426" s="306">
        <f t="shared" si="50"/>
        <v>44216</v>
      </c>
      <c r="K426" s="303" t="str">
        <f t="shared" si="51"/>
        <v>KK 097</v>
      </c>
      <c r="L426" s="61"/>
      <c r="M426" s="271"/>
      <c r="N426" s="6"/>
      <c r="O426" s="10"/>
      <c r="P426" s="6"/>
      <c r="Q426" s="77" t="str">
        <f t="shared" si="45"/>
        <v/>
      </c>
      <c r="R426" s="333"/>
      <c r="S426" s="23"/>
      <c r="T426" s="271"/>
      <c r="U426" s="5"/>
      <c r="V426" s="5"/>
      <c r="W426" s="61"/>
      <c r="X426" s="61"/>
    </row>
    <row r="427" spans="1:24" ht="18.75" customHeight="1" x14ac:dyDescent="0.25">
      <c r="A427" s="61"/>
      <c r="B427" s="303">
        <f>IF(P427="",0,COUNTIF($P$7:P427,P427))</f>
        <v>0</v>
      </c>
      <c r="C427" s="303" t="str">
        <f t="shared" si="47"/>
        <v>0</v>
      </c>
      <c r="D427" s="303">
        <f>IF(S427="",0,COUNTIF($S$7:S427,S427))</f>
        <v>0</v>
      </c>
      <c r="E427" s="303" t="str">
        <f t="shared" si="48"/>
        <v>0</v>
      </c>
      <c r="F427" s="303">
        <f>IF(T427="",0,COUNTIF($T$7:T427,T427))</f>
        <v>0</v>
      </c>
      <c r="G427" s="303" t="str">
        <f t="shared" si="46"/>
        <v>0</v>
      </c>
      <c r="H427" s="303">
        <f>IF(R427="",0,COUNTIF($R$7:R427,R427))</f>
        <v>0</v>
      </c>
      <c r="I427" s="303" t="str">
        <f t="shared" si="49"/>
        <v>0</v>
      </c>
      <c r="J427" s="306">
        <f t="shared" si="50"/>
        <v>44216</v>
      </c>
      <c r="K427" s="303" t="str">
        <f t="shared" si="51"/>
        <v>KK 097</v>
      </c>
      <c r="L427" s="61"/>
      <c r="M427" s="271"/>
      <c r="N427" s="6"/>
      <c r="O427" s="10"/>
      <c r="P427" s="6"/>
      <c r="Q427" s="77" t="str">
        <f t="shared" si="45"/>
        <v/>
      </c>
      <c r="R427" s="333"/>
      <c r="S427" s="23"/>
      <c r="T427" s="271"/>
      <c r="U427" s="5"/>
      <c r="V427" s="5"/>
      <c r="W427" s="61"/>
      <c r="X427" s="61"/>
    </row>
    <row r="428" spans="1:24" ht="18.75" customHeight="1" x14ac:dyDescent="0.25">
      <c r="A428" s="61"/>
      <c r="B428" s="303">
        <f>IF(P428="",0,COUNTIF($P$7:P428,P428))</f>
        <v>0</v>
      </c>
      <c r="C428" s="303" t="str">
        <f t="shared" si="47"/>
        <v>0</v>
      </c>
      <c r="D428" s="303">
        <f>IF(S428="",0,COUNTIF($S$7:S428,S428))</f>
        <v>0</v>
      </c>
      <c r="E428" s="303" t="str">
        <f t="shared" si="48"/>
        <v>0</v>
      </c>
      <c r="F428" s="303">
        <f>IF(T428="",0,COUNTIF($T$7:T428,T428))</f>
        <v>0</v>
      </c>
      <c r="G428" s="303" t="str">
        <f t="shared" si="46"/>
        <v>0</v>
      </c>
      <c r="H428" s="303">
        <f>IF(R428="",0,COUNTIF($R$7:R428,R428))</f>
        <v>0</v>
      </c>
      <c r="I428" s="303" t="str">
        <f t="shared" si="49"/>
        <v>0</v>
      </c>
      <c r="J428" s="306">
        <f t="shared" si="50"/>
        <v>44216</v>
      </c>
      <c r="K428" s="303" t="str">
        <f t="shared" si="51"/>
        <v>KK 097</v>
      </c>
      <c r="L428" s="61"/>
      <c r="M428" s="271"/>
      <c r="N428" s="6"/>
      <c r="O428" s="10"/>
      <c r="P428" s="6"/>
      <c r="Q428" s="77" t="str">
        <f t="shared" si="45"/>
        <v/>
      </c>
      <c r="R428" s="333"/>
      <c r="S428" s="23"/>
      <c r="T428" s="271"/>
      <c r="U428" s="5"/>
      <c r="V428" s="5"/>
      <c r="W428" s="61"/>
      <c r="X428" s="61"/>
    </row>
    <row r="429" spans="1:24" ht="18.75" customHeight="1" x14ac:dyDescent="0.25">
      <c r="A429" s="61"/>
      <c r="B429" s="303">
        <f>IF(P429="",0,COUNTIF($P$7:P429,P429))</f>
        <v>0</v>
      </c>
      <c r="C429" s="303" t="str">
        <f t="shared" si="47"/>
        <v>0</v>
      </c>
      <c r="D429" s="303">
        <f>IF(S429="",0,COUNTIF($S$7:S429,S429))</f>
        <v>0</v>
      </c>
      <c r="E429" s="303" t="str">
        <f t="shared" si="48"/>
        <v>0</v>
      </c>
      <c r="F429" s="303">
        <f>IF(T429="",0,COUNTIF($T$7:T429,T429))</f>
        <v>0</v>
      </c>
      <c r="G429" s="303" t="str">
        <f t="shared" si="46"/>
        <v>0</v>
      </c>
      <c r="H429" s="303">
        <f>IF(R429="",0,COUNTIF($R$7:R429,R429))</f>
        <v>0</v>
      </c>
      <c r="I429" s="303" t="str">
        <f t="shared" si="49"/>
        <v>0</v>
      </c>
      <c r="J429" s="306">
        <f t="shared" si="50"/>
        <v>44216</v>
      </c>
      <c r="K429" s="303" t="str">
        <f t="shared" si="51"/>
        <v>KK 097</v>
      </c>
      <c r="L429" s="61"/>
      <c r="M429" s="271"/>
      <c r="N429" s="6"/>
      <c r="O429" s="10"/>
      <c r="P429" s="6"/>
      <c r="Q429" s="77" t="str">
        <f t="shared" si="45"/>
        <v/>
      </c>
      <c r="R429" s="333"/>
      <c r="S429" s="23"/>
      <c r="T429" s="271"/>
      <c r="U429" s="5"/>
      <c r="V429" s="5"/>
      <c r="W429" s="61"/>
      <c r="X429" s="61"/>
    </row>
    <row r="430" spans="1:24" ht="18.75" customHeight="1" x14ac:dyDescent="0.25">
      <c r="A430" s="61"/>
      <c r="B430" s="303">
        <f>IF(P430="",0,COUNTIF($P$7:P430,P430))</f>
        <v>0</v>
      </c>
      <c r="C430" s="303" t="str">
        <f t="shared" si="47"/>
        <v>0</v>
      </c>
      <c r="D430" s="303">
        <f>IF(S430="",0,COUNTIF($S$7:S430,S430))</f>
        <v>0</v>
      </c>
      <c r="E430" s="303" t="str">
        <f t="shared" si="48"/>
        <v>0</v>
      </c>
      <c r="F430" s="303">
        <f>IF(T430="",0,COUNTIF($T$7:T430,T430))</f>
        <v>0</v>
      </c>
      <c r="G430" s="303" t="str">
        <f t="shared" si="46"/>
        <v>0</v>
      </c>
      <c r="H430" s="303">
        <f>IF(R430="",0,COUNTIF($R$7:R430,R430))</f>
        <v>0</v>
      </c>
      <c r="I430" s="303" t="str">
        <f t="shared" si="49"/>
        <v>0</v>
      </c>
      <c r="J430" s="306">
        <f t="shared" si="50"/>
        <v>44216</v>
      </c>
      <c r="K430" s="303" t="str">
        <f t="shared" si="51"/>
        <v>KK 097</v>
      </c>
      <c r="L430" s="61"/>
      <c r="M430" s="271"/>
      <c r="N430" s="6"/>
      <c r="O430" s="10"/>
      <c r="P430" s="6"/>
      <c r="Q430" s="77" t="str">
        <f t="shared" si="45"/>
        <v/>
      </c>
      <c r="R430" s="333"/>
      <c r="S430" s="23"/>
      <c r="T430" s="271"/>
      <c r="U430" s="5"/>
      <c r="V430" s="5"/>
      <c r="W430" s="61"/>
      <c r="X430" s="61"/>
    </row>
    <row r="431" spans="1:24" ht="18.75" customHeight="1" x14ac:dyDescent="0.25">
      <c r="A431" s="61"/>
      <c r="B431" s="303">
        <f>IF(P431="",0,COUNTIF($P$7:P431,P431))</f>
        <v>0</v>
      </c>
      <c r="C431" s="303" t="str">
        <f t="shared" si="47"/>
        <v>0</v>
      </c>
      <c r="D431" s="303">
        <f>IF(S431="",0,COUNTIF($S$7:S431,S431))</f>
        <v>0</v>
      </c>
      <c r="E431" s="303" t="str">
        <f t="shared" si="48"/>
        <v>0</v>
      </c>
      <c r="F431" s="303">
        <f>IF(T431="",0,COUNTIF($T$7:T431,T431))</f>
        <v>0</v>
      </c>
      <c r="G431" s="303" t="str">
        <f t="shared" si="46"/>
        <v>0</v>
      </c>
      <c r="H431" s="303">
        <f>IF(R431="",0,COUNTIF($R$7:R431,R431))</f>
        <v>0</v>
      </c>
      <c r="I431" s="303" t="str">
        <f t="shared" si="49"/>
        <v>0</v>
      </c>
      <c r="J431" s="306">
        <f t="shared" si="50"/>
        <v>44216</v>
      </c>
      <c r="K431" s="303" t="str">
        <f t="shared" si="51"/>
        <v>KK 097</v>
      </c>
      <c r="L431" s="61"/>
      <c r="M431" s="271"/>
      <c r="N431" s="6"/>
      <c r="O431" s="10"/>
      <c r="P431" s="6"/>
      <c r="Q431" s="77" t="str">
        <f t="shared" si="45"/>
        <v/>
      </c>
      <c r="R431" s="333"/>
      <c r="S431" s="23"/>
      <c r="T431" s="271"/>
      <c r="U431" s="5"/>
      <c r="V431" s="5"/>
      <c r="W431" s="61"/>
      <c r="X431" s="61"/>
    </row>
    <row r="432" spans="1:24" ht="18.75" customHeight="1" x14ac:dyDescent="0.25">
      <c r="A432" s="61"/>
      <c r="B432" s="303">
        <f>IF(P432="",0,COUNTIF($P$7:P432,P432))</f>
        <v>0</v>
      </c>
      <c r="C432" s="303" t="str">
        <f t="shared" si="47"/>
        <v>0</v>
      </c>
      <c r="D432" s="303">
        <f>IF(S432="",0,COUNTIF($S$7:S432,S432))</f>
        <v>0</v>
      </c>
      <c r="E432" s="303" t="str">
        <f t="shared" si="48"/>
        <v>0</v>
      </c>
      <c r="F432" s="303">
        <f>IF(T432="",0,COUNTIF($T$7:T432,T432))</f>
        <v>0</v>
      </c>
      <c r="G432" s="303" t="str">
        <f t="shared" si="46"/>
        <v>0</v>
      </c>
      <c r="H432" s="303">
        <f>IF(R432="",0,COUNTIF($R$7:R432,R432))</f>
        <v>0</v>
      </c>
      <c r="I432" s="303" t="str">
        <f t="shared" si="49"/>
        <v>0</v>
      </c>
      <c r="J432" s="306">
        <f t="shared" si="50"/>
        <v>44216</v>
      </c>
      <c r="K432" s="303" t="str">
        <f t="shared" si="51"/>
        <v>KK 097</v>
      </c>
      <c r="L432" s="61"/>
      <c r="M432" s="271"/>
      <c r="N432" s="6"/>
      <c r="O432" s="10"/>
      <c r="P432" s="6"/>
      <c r="Q432" s="77" t="str">
        <f t="shared" si="45"/>
        <v/>
      </c>
      <c r="R432" s="333"/>
      <c r="S432" s="23"/>
      <c r="T432" s="271"/>
      <c r="U432" s="5"/>
      <c r="V432" s="5"/>
      <c r="W432" s="61"/>
      <c r="X432" s="61"/>
    </row>
    <row r="433" spans="1:24" ht="18.75" customHeight="1" x14ac:dyDescent="0.25">
      <c r="A433" s="61"/>
      <c r="B433" s="303">
        <f>IF(P433="",0,COUNTIF($P$7:P433,P433))</f>
        <v>0</v>
      </c>
      <c r="C433" s="303" t="str">
        <f t="shared" si="47"/>
        <v>0</v>
      </c>
      <c r="D433" s="303">
        <f>IF(S433="",0,COUNTIF($S$7:S433,S433))</f>
        <v>0</v>
      </c>
      <c r="E433" s="303" t="str">
        <f t="shared" si="48"/>
        <v>0</v>
      </c>
      <c r="F433" s="303">
        <f>IF(T433="",0,COUNTIF($T$7:T433,T433))</f>
        <v>0</v>
      </c>
      <c r="G433" s="303" t="str">
        <f t="shared" si="46"/>
        <v>0</v>
      </c>
      <c r="H433" s="303">
        <f>IF(R433="",0,COUNTIF($R$7:R433,R433))</f>
        <v>0</v>
      </c>
      <c r="I433" s="303" t="str">
        <f t="shared" si="49"/>
        <v>0</v>
      </c>
      <c r="J433" s="306">
        <f t="shared" si="50"/>
        <v>44216</v>
      </c>
      <c r="K433" s="303" t="str">
        <f t="shared" si="51"/>
        <v>KK 097</v>
      </c>
      <c r="L433" s="61"/>
      <c r="M433" s="271"/>
      <c r="N433" s="6"/>
      <c r="O433" s="10"/>
      <c r="P433" s="6"/>
      <c r="Q433" s="77" t="str">
        <f t="shared" si="45"/>
        <v/>
      </c>
      <c r="R433" s="333"/>
      <c r="S433" s="23"/>
      <c r="T433" s="271"/>
      <c r="U433" s="5"/>
      <c r="V433" s="5"/>
      <c r="W433" s="61"/>
      <c r="X433" s="61"/>
    </row>
    <row r="434" spans="1:24" ht="18.75" customHeight="1" x14ac:dyDescent="0.25">
      <c r="A434" s="61"/>
      <c r="B434" s="303">
        <f>IF(P434="",0,COUNTIF($P$7:P434,P434))</f>
        <v>0</v>
      </c>
      <c r="C434" s="303" t="str">
        <f t="shared" si="47"/>
        <v>0</v>
      </c>
      <c r="D434" s="303">
        <f>IF(S434="",0,COUNTIF($S$7:S434,S434))</f>
        <v>0</v>
      </c>
      <c r="E434" s="303" t="str">
        <f t="shared" si="48"/>
        <v>0</v>
      </c>
      <c r="F434" s="303">
        <f>IF(T434="",0,COUNTIF($T$7:T434,T434))</f>
        <v>0</v>
      </c>
      <c r="G434" s="303" t="str">
        <f t="shared" si="46"/>
        <v>0</v>
      </c>
      <c r="H434" s="303">
        <f>IF(R434="",0,COUNTIF($R$7:R434,R434))</f>
        <v>0</v>
      </c>
      <c r="I434" s="303" t="str">
        <f t="shared" si="49"/>
        <v>0</v>
      </c>
      <c r="J434" s="306">
        <f t="shared" si="50"/>
        <v>44216</v>
      </c>
      <c r="K434" s="303" t="str">
        <f t="shared" si="51"/>
        <v>KK 097</v>
      </c>
      <c r="L434" s="61"/>
      <c r="M434" s="271"/>
      <c r="N434" s="6"/>
      <c r="O434" s="10"/>
      <c r="P434" s="6"/>
      <c r="Q434" s="77" t="str">
        <f t="shared" si="45"/>
        <v/>
      </c>
      <c r="R434" s="333"/>
      <c r="S434" s="23"/>
      <c r="T434" s="271"/>
      <c r="U434" s="5"/>
      <c r="V434" s="5"/>
      <c r="W434" s="61"/>
      <c r="X434" s="61"/>
    </row>
    <row r="435" spans="1:24" ht="18.75" customHeight="1" x14ac:dyDescent="0.25">
      <c r="A435" s="61"/>
      <c r="B435" s="303">
        <f>IF(P435="",0,COUNTIF($P$7:P435,P435))</f>
        <v>0</v>
      </c>
      <c r="C435" s="303" t="str">
        <f t="shared" si="47"/>
        <v>0</v>
      </c>
      <c r="D435" s="303">
        <f>IF(S435="",0,COUNTIF($S$7:S435,S435))</f>
        <v>0</v>
      </c>
      <c r="E435" s="303" t="str">
        <f t="shared" si="48"/>
        <v>0</v>
      </c>
      <c r="F435" s="303">
        <f>IF(T435="",0,COUNTIF($T$7:T435,T435))</f>
        <v>0</v>
      </c>
      <c r="G435" s="303" t="str">
        <f t="shared" si="46"/>
        <v>0</v>
      </c>
      <c r="H435" s="303">
        <f>IF(R435="",0,COUNTIF($R$7:R435,R435))</f>
        <v>0</v>
      </c>
      <c r="I435" s="303" t="str">
        <f t="shared" si="49"/>
        <v>0</v>
      </c>
      <c r="J435" s="306">
        <f t="shared" si="50"/>
        <v>44216</v>
      </c>
      <c r="K435" s="303" t="str">
        <f t="shared" si="51"/>
        <v>KK 097</v>
      </c>
      <c r="L435" s="61"/>
      <c r="M435" s="271"/>
      <c r="N435" s="6"/>
      <c r="O435" s="10"/>
      <c r="P435" s="6"/>
      <c r="Q435" s="77" t="str">
        <f t="shared" si="45"/>
        <v/>
      </c>
      <c r="R435" s="333"/>
      <c r="S435" s="23"/>
      <c r="T435" s="271"/>
      <c r="U435" s="5"/>
      <c r="V435" s="5"/>
      <c r="W435" s="61"/>
      <c r="X435" s="61"/>
    </row>
    <row r="436" spans="1:24" ht="18.75" customHeight="1" x14ac:dyDescent="0.25">
      <c r="A436" s="61"/>
      <c r="B436" s="303">
        <f>IF(P436="",0,COUNTIF($P$7:P436,P436))</f>
        <v>0</v>
      </c>
      <c r="C436" s="303" t="str">
        <f t="shared" si="47"/>
        <v>0</v>
      </c>
      <c r="D436" s="303">
        <f>IF(S436="",0,COUNTIF($S$7:S436,S436))</f>
        <v>0</v>
      </c>
      <c r="E436" s="303" t="str">
        <f t="shared" si="48"/>
        <v>0</v>
      </c>
      <c r="F436" s="303">
        <f>IF(T436="",0,COUNTIF($T$7:T436,T436))</f>
        <v>0</v>
      </c>
      <c r="G436" s="303" t="str">
        <f t="shared" si="46"/>
        <v>0</v>
      </c>
      <c r="H436" s="303">
        <f>IF(R436="",0,COUNTIF($R$7:R436,R436))</f>
        <v>0</v>
      </c>
      <c r="I436" s="303" t="str">
        <f t="shared" si="49"/>
        <v>0</v>
      </c>
      <c r="J436" s="306">
        <f t="shared" si="50"/>
        <v>44216</v>
      </c>
      <c r="K436" s="303" t="str">
        <f t="shared" si="51"/>
        <v>KK 097</v>
      </c>
      <c r="L436" s="61"/>
      <c r="M436" s="271"/>
      <c r="N436" s="6"/>
      <c r="O436" s="10"/>
      <c r="P436" s="6"/>
      <c r="Q436" s="77" t="str">
        <f t="shared" si="45"/>
        <v/>
      </c>
      <c r="R436" s="333"/>
      <c r="S436" s="23"/>
      <c r="T436" s="271"/>
      <c r="U436" s="5"/>
      <c r="V436" s="5"/>
      <c r="W436" s="61"/>
      <c r="X436" s="61"/>
    </row>
    <row r="437" spans="1:24" ht="18.75" customHeight="1" x14ac:dyDescent="0.25">
      <c r="A437" s="61"/>
      <c r="B437" s="303">
        <f>IF(P437="",0,COUNTIF($P$7:P437,P437))</f>
        <v>0</v>
      </c>
      <c r="C437" s="303" t="str">
        <f t="shared" si="47"/>
        <v>0</v>
      </c>
      <c r="D437" s="303">
        <f>IF(S437="",0,COUNTIF($S$7:S437,S437))</f>
        <v>0</v>
      </c>
      <c r="E437" s="303" t="str">
        <f t="shared" si="48"/>
        <v>0</v>
      </c>
      <c r="F437" s="303">
        <f>IF(T437="",0,COUNTIF($T$7:T437,T437))</f>
        <v>0</v>
      </c>
      <c r="G437" s="303" t="str">
        <f t="shared" si="46"/>
        <v>0</v>
      </c>
      <c r="H437" s="303">
        <f>IF(R437="",0,COUNTIF($R$7:R437,R437))</f>
        <v>0</v>
      </c>
      <c r="I437" s="303" t="str">
        <f t="shared" si="49"/>
        <v>0</v>
      </c>
      <c r="J437" s="306">
        <f t="shared" si="50"/>
        <v>44216</v>
      </c>
      <c r="K437" s="303" t="str">
        <f t="shared" si="51"/>
        <v>KK 097</v>
      </c>
      <c r="L437" s="61"/>
      <c r="M437" s="271"/>
      <c r="N437" s="6"/>
      <c r="O437" s="10"/>
      <c r="P437" s="6"/>
      <c r="Q437" s="77" t="str">
        <f t="shared" si="45"/>
        <v/>
      </c>
      <c r="R437" s="333"/>
      <c r="S437" s="23"/>
      <c r="T437" s="271"/>
      <c r="U437" s="5"/>
      <c r="V437" s="5"/>
      <c r="W437" s="61"/>
      <c r="X437" s="61"/>
    </row>
    <row r="438" spans="1:24" ht="18.75" customHeight="1" x14ac:dyDescent="0.25">
      <c r="A438" s="61"/>
      <c r="B438" s="303">
        <f>IF(P438="",0,COUNTIF($P$7:P438,P438))</f>
        <v>0</v>
      </c>
      <c r="C438" s="303" t="str">
        <f t="shared" si="47"/>
        <v>0</v>
      </c>
      <c r="D438" s="303">
        <f>IF(S438="",0,COUNTIF($S$7:S438,S438))</f>
        <v>0</v>
      </c>
      <c r="E438" s="303" t="str">
        <f t="shared" si="48"/>
        <v>0</v>
      </c>
      <c r="F438" s="303">
        <f>IF(T438="",0,COUNTIF($T$7:T438,T438))</f>
        <v>0</v>
      </c>
      <c r="G438" s="303" t="str">
        <f t="shared" si="46"/>
        <v>0</v>
      </c>
      <c r="H438" s="303">
        <f>IF(R438="",0,COUNTIF($R$7:R438,R438))</f>
        <v>0</v>
      </c>
      <c r="I438" s="303" t="str">
        <f t="shared" si="49"/>
        <v>0</v>
      </c>
      <c r="J438" s="306">
        <f t="shared" si="50"/>
        <v>44216</v>
      </c>
      <c r="K438" s="303" t="str">
        <f t="shared" si="51"/>
        <v>KK 097</v>
      </c>
      <c r="L438" s="61"/>
      <c r="M438" s="271"/>
      <c r="N438" s="6"/>
      <c r="O438" s="10"/>
      <c r="P438" s="6"/>
      <c r="Q438" s="77" t="str">
        <f t="shared" si="45"/>
        <v/>
      </c>
      <c r="R438" s="333"/>
      <c r="S438" s="23"/>
      <c r="T438" s="271"/>
      <c r="U438" s="5"/>
      <c r="V438" s="5"/>
      <c r="W438" s="61"/>
      <c r="X438" s="61"/>
    </row>
    <row r="439" spans="1:24" ht="18.75" customHeight="1" x14ac:dyDescent="0.25">
      <c r="A439" s="61"/>
      <c r="B439" s="303">
        <f>IF(P439="",0,COUNTIF($P$7:P439,P439))</f>
        <v>0</v>
      </c>
      <c r="C439" s="303" t="str">
        <f t="shared" si="47"/>
        <v>0</v>
      </c>
      <c r="D439" s="303">
        <f>IF(S439="",0,COUNTIF($S$7:S439,S439))</f>
        <v>0</v>
      </c>
      <c r="E439" s="303" t="str">
        <f t="shared" si="48"/>
        <v>0</v>
      </c>
      <c r="F439" s="303">
        <f>IF(T439="",0,COUNTIF($T$7:T439,T439))</f>
        <v>0</v>
      </c>
      <c r="G439" s="303" t="str">
        <f t="shared" si="46"/>
        <v>0</v>
      </c>
      <c r="H439" s="303">
        <f>IF(R439="",0,COUNTIF($R$7:R439,R439))</f>
        <v>0</v>
      </c>
      <c r="I439" s="303" t="str">
        <f t="shared" si="49"/>
        <v>0</v>
      </c>
      <c r="J439" s="306">
        <f t="shared" si="50"/>
        <v>44216</v>
      </c>
      <c r="K439" s="303" t="str">
        <f t="shared" si="51"/>
        <v>KK 097</v>
      </c>
      <c r="L439" s="61"/>
      <c r="M439" s="271"/>
      <c r="N439" s="6"/>
      <c r="O439" s="10"/>
      <c r="P439" s="6"/>
      <c r="Q439" s="77" t="str">
        <f t="shared" si="45"/>
        <v/>
      </c>
      <c r="R439" s="333"/>
      <c r="S439" s="23"/>
      <c r="T439" s="271"/>
      <c r="U439" s="5"/>
      <c r="V439" s="5"/>
      <c r="W439" s="61"/>
      <c r="X439" s="61"/>
    </row>
    <row r="440" spans="1:24" ht="18.75" customHeight="1" x14ac:dyDescent="0.25">
      <c r="A440" s="61"/>
      <c r="B440" s="303">
        <f>IF(P440="",0,COUNTIF($P$7:P440,P440))</f>
        <v>0</v>
      </c>
      <c r="C440" s="303" t="str">
        <f t="shared" si="47"/>
        <v>0</v>
      </c>
      <c r="D440" s="303">
        <f>IF(S440="",0,COUNTIF($S$7:S440,S440))</f>
        <v>0</v>
      </c>
      <c r="E440" s="303" t="str">
        <f t="shared" si="48"/>
        <v>0</v>
      </c>
      <c r="F440" s="303">
        <f>IF(T440="",0,COUNTIF($T$7:T440,T440))</f>
        <v>0</v>
      </c>
      <c r="G440" s="303" t="str">
        <f t="shared" si="46"/>
        <v>0</v>
      </c>
      <c r="H440" s="303">
        <f>IF(R440="",0,COUNTIF($R$7:R440,R440))</f>
        <v>0</v>
      </c>
      <c r="I440" s="303" t="str">
        <f t="shared" si="49"/>
        <v>0</v>
      </c>
      <c r="J440" s="306">
        <f t="shared" si="50"/>
        <v>44216</v>
      </c>
      <c r="K440" s="303" t="str">
        <f t="shared" si="51"/>
        <v>KK 097</v>
      </c>
      <c r="L440" s="61"/>
      <c r="M440" s="271"/>
      <c r="N440" s="6"/>
      <c r="O440" s="10"/>
      <c r="P440" s="6"/>
      <c r="Q440" s="77" t="str">
        <f t="shared" si="45"/>
        <v/>
      </c>
      <c r="R440" s="333"/>
      <c r="S440" s="23"/>
      <c r="T440" s="271"/>
      <c r="U440" s="5"/>
      <c r="V440" s="5"/>
      <c r="W440" s="61"/>
      <c r="X440" s="61"/>
    </row>
    <row r="441" spans="1:24" ht="18.75" customHeight="1" x14ac:dyDescent="0.25">
      <c r="A441" s="61"/>
      <c r="B441" s="303">
        <f>IF(P441="",0,COUNTIF($P$7:P441,P441))</f>
        <v>0</v>
      </c>
      <c r="C441" s="303" t="str">
        <f t="shared" si="47"/>
        <v>0</v>
      </c>
      <c r="D441" s="303">
        <f>IF(S441="",0,COUNTIF($S$7:S441,S441))</f>
        <v>0</v>
      </c>
      <c r="E441" s="303" t="str">
        <f t="shared" si="48"/>
        <v>0</v>
      </c>
      <c r="F441" s="303">
        <f>IF(T441="",0,COUNTIF($T$7:T441,T441))</f>
        <v>0</v>
      </c>
      <c r="G441" s="303" t="str">
        <f t="shared" si="46"/>
        <v>0</v>
      </c>
      <c r="H441" s="303">
        <f>IF(R441="",0,COUNTIF($R$7:R441,R441))</f>
        <v>0</v>
      </c>
      <c r="I441" s="303" t="str">
        <f t="shared" si="49"/>
        <v>0</v>
      </c>
      <c r="J441" s="306">
        <f t="shared" si="50"/>
        <v>44216</v>
      </c>
      <c r="K441" s="303" t="str">
        <f t="shared" si="51"/>
        <v>KK 097</v>
      </c>
      <c r="L441" s="61"/>
      <c r="M441" s="271"/>
      <c r="N441" s="6"/>
      <c r="O441" s="10"/>
      <c r="P441" s="6"/>
      <c r="Q441" s="77" t="str">
        <f t="shared" si="45"/>
        <v/>
      </c>
      <c r="R441" s="333"/>
      <c r="S441" s="23"/>
      <c r="T441" s="271"/>
      <c r="U441" s="5"/>
      <c r="V441" s="5"/>
      <c r="W441" s="61"/>
      <c r="X441" s="61"/>
    </row>
    <row r="442" spans="1:24" ht="18.75" customHeight="1" x14ac:dyDescent="0.25">
      <c r="A442" s="61"/>
      <c r="B442" s="303">
        <f>IF(P442="",0,COUNTIF($P$7:P442,P442))</f>
        <v>0</v>
      </c>
      <c r="C442" s="303" t="str">
        <f t="shared" si="47"/>
        <v>0</v>
      </c>
      <c r="D442" s="303">
        <f>IF(S442="",0,COUNTIF($S$7:S442,S442))</f>
        <v>0</v>
      </c>
      <c r="E442" s="303" t="str">
        <f t="shared" si="48"/>
        <v>0</v>
      </c>
      <c r="F442" s="303">
        <f>IF(T442="",0,COUNTIF($T$7:T442,T442))</f>
        <v>0</v>
      </c>
      <c r="G442" s="303" t="str">
        <f t="shared" si="46"/>
        <v>0</v>
      </c>
      <c r="H442" s="303">
        <f>IF(R442="",0,COUNTIF($R$7:R442,R442))</f>
        <v>0</v>
      </c>
      <c r="I442" s="303" t="str">
        <f t="shared" si="49"/>
        <v>0</v>
      </c>
      <c r="J442" s="306">
        <f t="shared" si="50"/>
        <v>44216</v>
      </c>
      <c r="K442" s="303" t="str">
        <f t="shared" si="51"/>
        <v>KK 097</v>
      </c>
      <c r="L442" s="61"/>
      <c r="M442" s="271"/>
      <c r="N442" s="6"/>
      <c r="O442" s="10"/>
      <c r="P442" s="6"/>
      <c r="Q442" s="77" t="str">
        <f t="shared" si="45"/>
        <v/>
      </c>
      <c r="R442" s="333"/>
      <c r="S442" s="23"/>
      <c r="T442" s="271"/>
      <c r="U442" s="5"/>
      <c r="V442" s="5"/>
      <c r="W442" s="61"/>
      <c r="X442" s="61"/>
    </row>
    <row r="443" spans="1:24" ht="18.75" customHeight="1" x14ac:dyDescent="0.25">
      <c r="A443" s="61"/>
      <c r="B443" s="303">
        <f>IF(P443="",0,COUNTIF($P$7:P443,P443))</f>
        <v>0</v>
      </c>
      <c r="C443" s="303" t="str">
        <f t="shared" si="47"/>
        <v>0</v>
      </c>
      <c r="D443" s="303">
        <f>IF(S443="",0,COUNTIF($S$7:S443,S443))</f>
        <v>0</v>
      </c>
      <c r="E443" s="303" t="str">
        <f t="shared" si="48"/>
        <v>0</v>
      </c>
      <c r="F443" s="303">
        <f>IF(T443="",0,COUNTIF($T$7:T443,T443))</f>
        <v>0</v>
      </c>
      <c r="G443" s="303" t="str">
        <f t="shared" si="46"/>
        <v>0</v>
      </c>
      <c r="H443" s="303">
        <f>IF(R443="",0,COUNTIF($R$7:R443,R443))</f>
        <v>0</v>
      </c>
      <c r="I443" s="303" t="str">
        <f t="shared" si="49"/>
        <v>0</v>
      </c>
      <c r="J443" s="306">
        <f t="shared" si="50"/>
        <v>44216</v>
      </c>
      <c r="K443" s="303" t="str">
        <f t="shared" si="51"/>
        <v>KK 097</v>
      </c>
      <c r="L443" s="61"/>
      <c r="M443" s="271"/>
      <c r="N443" s="6"/>
      <c r="O443" s="10"/>
      <c r="P443" s="6"/>
      <c r="Q443" s="77" t="str">
        <f t="shared" si="45"/>
        <v/>
      </c>
      <c r="R443" s="333"/>
      <c r="S443" s="23"/>
      <c r="T443" s="271"/>
      <c r="U443" s="5"/>
      <c r="V443" s="5"/>
      <c r="W443" s="61"/>
      <c r="X443" s="61"/>
    </row>
    <row r="444" spans="1:24" ht="18.75" customHeight="1" x14ac:dyDescent="0.25">
      <c r="A444" s="61"/>
      <c r="B444" s="303">
        <f>IF(P444="",0,COUNTIF($P$7:P444,P444))</f>
        <v>0</v>
      </c>
      <c r="C444" s="303" t="str">
        <f t="shared" si="47"/>
        <v>0</v>
      </c>
      <c r="D444" s="303">
        <f>IF(S444="",0,COUNTIF($S$7:S444,S444))</f>
        <v>0</v>
      </c>
      <c r="E444" s="303" t="str">
        <f t="shared" si="48"/>
        <v>0</v>
      </c>
      <c r="F444" s="303">
        <f>IF(T444="",0,COUNTIF($T$7:T444,T444))</f>
        <v>0</v>
      </c>
      <c r="G444" s="303" t="str">
        <f t="shared" si="46"/>
        <v>0</v>
      </c>
      <c r="H444" s="303">
        <f>IF(R444="",0,COUNTIF($R$7:R444,R444))</f>
        <v>0</v>
      </c>
      <c r="I444" s="303" t="str">
        <f t="shared" si="49"/>
        <v>0</v>
      </c>
      <c r="J444" s="306">
        <f t="shared" si="50"/>
        <v>44216</v>
      </c>
      <c r="K444" s="303" t="str">
        <f t="shared" si="51"/>
        <v>KK 097</v>
      </c>
      <c r="L444" s="61"/>
      <c r="M444" s="271"/>
      <c r="N444" s="6"/>
      <c r="O444" s="10"/>
      <c r="P444" s="6"/>
      <c r="Q444" s="77" t="str">
        <f t="shared" si="45"/>
        <v/>
      </c>
      <c r="R444" s="333"/>
      <c r="S444" s="23"/>
      <c r="T444" s="271"/>
      <c r="U444" s="5"/>
      <c r="V444" s="5"/>
      <c r="W444" s="61"/>
      <c r="X444" s="61"/>
    </row>
    <row r="445" spans="1:24" ht="18.75" customHeight="1" x14ac:dyDescent="0.25">
      <c r="A445" s="61"/>
      <c r="B445" s="303">
        <f>IF(P445="",0,COUNTIF($P$7:P445,P445))</f>
        <v>0</v>
      </c>
      <c r="C445" s="303" t="str">
        <f t="shared" si="47"/>
        <v>0</v>
      </c>
      <c r="D445" s="303">
        <f>IF(S445="",0,COUNTIF($S$7:S445,S445))</f>
        <v>0</v>
      </c>
      <c r="E445" s="303" t="str">
        <f t="shared" si="48"/>
        <v>0</v>
      </c>
      <c r="F445" s="303">
        <f>IF(T445="",0,COUNTIF($T$7:T445,T445))</f>
        <v>0</v>
      </c>
      <c r="G445" s="303" t="str">
        <f t="shared" si="46"/>
        <v>0</v>
      </c>
      <c r="H445" s="303">
        <f>IF(R445="",0,COUNTIF($R$7:R445,R445))</f>
        <v>0</v>
      </c>
      <c r="I445" s="303" t="str">
        <f t="shared" si="49"/>
        <v>0</v>
      </c>
      <c r="J445" s="306">
        <f t="shared" si="50"/>
        <v>44216</v>
      </c>
      <c r="K445" s="303" t="str">
        <f t="shared" si="51"/>
        <v>KK 097</v>
      </c>
      <c r="L445" s="61"/>
      <c r="M445" s="271"/>
      <c r="N445" s="6"/>
      <c r="O445" s="10"/>
      <c r="P445" s="6"/>
      <c r="Q445" s="77" t="str">
        <f t="shared" si="45"/>
        <v/>
      </c>
      <c r="R445" s="333"/>
      <c r="S445" s="23"/>
      <c r="T445" s="271"/>
      <c r="U445" s="5"/>
      <c r="V445" s="5"/>
      <c r="W445" s="61"/>
      <c r="X445" s="61"/>
    </row>
    <row r="446" spans="1:24" ht="18.75" customHeight="1" x14ac:dyDescent="0.25">
      <c r="A446" s="61"/>
      <c r="B446" s="303">
        <f>IF(P446="",0,COUNTIF($P$7:P446,P446))</f>
        <v>0</v>
      </c>
      <c r="C446" s="303" t="str">
        <f t="shared" si="47"/>
        <v>0</v>
      </c>
      <c r="D446" s="303">
        <f>IF(S446="",0,COUNTIF($S$7:S446,S446))</f>
        <v>0</v>
      </c>
      <c r="E446" s="303" t="str">
        <f t="shared" si="48"/>
        <v>0</v>
      </c>
      <c r="F446" s="303">
        <f>IF(T446="",0,COUNTIF($T$7:T446,T446))</f>
        <v>0</v>
      </c>
      <c r="G446" s="303" t="str">
        <f t="shared" si="46"/>
        <v>0</v>
      </c>
      <c r="H446" s="303">
        <f>IF(R446="",0,COUNTIF($R$7:R446,R446))</f>
        <v>0</v>
      </c>
      <c r="I446" s="303" t="str">
        <f t="shared" si="49"/>
        <v>0</v>
      </c>
      <c r="J446" s="306">
        <f t="shared" si="50"/>
        <v>44216</v>
      </c>
      <c r="K446" s="303" t="str">
        <f t="shared" si="51"/>
        <v>KK 097</v>
      </c>
      <c r="L446" s="61"/>
      <c r="M446" s="271"/>
      <c r="N446" s="6"/>
      <c r="O446" s="10"/>
      <c r="P446" s="6"/>
      <c r="Q446" s="77" t="str">
        <f t="shared" si="45"/>
        <v/>
      </c>
      <c r="R446" s="333"/>
      <c r="S446" s="23"/>
      <c r="T446" s="271"/>
      <c r="U446" s="5"/>
      <c r="V446" s="5"/>
      <c r="W446" s="61"/>
      <c r="X446" s="61"/>
    </row>
    <row r="447" spans="1:24" ht="18.75" customHeight="1" x14ac:dyDescent="0.25">
      <c r="A447" s="61"/>
      <c r="B447" s="303">
        <f>IF(P447="",0,COUNTIF($P$7:P447,P447))</f>
        <v>0</v>
      </c>
      <c r="C447" s="303" t="str">
        <f t="shared" si="47"/>
        <v>0</v>
      </c>
      <c r="D447" s="303">
        <f>IF(S447="",0,COUNTIF($S$7:S447,S447))</f>
        <v>0</v>
      </c>
      <c r="E447" s="303" t="str">
        <f t="shared" si="48"/>
        <v>0</v>
      </c>
      <c r="F447" s="303">
        <f>IF(T447="",0,COUNTIF($T$7:T447,T447))</f>
        <v>0</v>
      </c>
      <c r="G447" s="303" t="str">
        <f t="shared" si="46"/>
        <v>0</v>
      </c>
      <c r="H447" s="303">
        <f>IF(R447="",0,COUNTIF($R$7:R447,R447))</f>
        <v>0</v>
      </c>
      <c r="I447" s="303" t="str">
        <f t="shared" si="49"/>
        <v>0</v>
      </c>
      <c r="J447" s="306">
        <f t="shared" si="50"/>
        <v>44216</v>
      </c>
      <c r="K447" s="303" t="str">
        <f t="shared" si="51"/>
        <v>KK 097</v>
      </c>
      <c r="L447" s="61"/>
      <c r="M447" s="271"/>
      <c r="N447" s="6"/>
      <c r="O447" s="10"/>
      <c r="P447" s="6"/>
      <c r="Q447" s="77" t="str">
        <f t="shared" si="45"/>
        <v/>
      </c>
      <c r="R447" s="333"/>
      <c r="S447" s="23"/>
      <c r="T447" s="271"/>
      <c r="U447" s="5"/>
      <c r="V447" s="5"/>
      <c r="W447" s="61"/>
      <c r="X447" s="61"/>
    </row>
    <row r="448" spans="1:24" ht="18.75" customHeight="1" x14ac:dyDescent="0.25">
      <c r="A448" s="61"/>
      <c r="B448" s="303">
        <f>IF(P448="",0,COUNTIF($P$7:P448,P448))</f>
        <v>0</v>
      </c>
      <c r="C448" s="303" t="str">
        <f t="shared" si="47"/>
        <v>0</v>
      </c>
      <c r="D448" s="303">
        <f>IF(S448="",0,COUNTIF($S$7:S448,S448))</f>
        <v>0</v>
      </c>
      <c r="E448" s="303" t="str">
        <f t="shared" si="48"/>
        <v>0</v>
      </c>
      <c r="F448" s="303">
        <f>IF(T448="",0,COUNTIF($T$7:T448,T448))</f>
        <v>0</v>
      </c>
      <c r="G448" s="303" t="str">
        <f t="shared" si="46"/>
        <v>0</v>
      </c>
      <c r="H448" s="303">
        <f>IF(R448="",0,COUNTIF($R$7:R448,R448))</f>
        <v>0</v>
      </c>
      <c r="I448" s="303" t="str">
        <f t="shared" si="49"/>
        <v>0</v>
      </c>
      <c r="J448" s="306">
        <f t="shared" si="50"/>
        <v>44216</v>
      </c>
      <c r="K448" s="303" t="str">
        <f t="shared" si="51"/>
        <v>KK 097</v>
      </c>
      <c r="L448" s="61"/>
      <c r="M448" s="271"/>
      <c r="N448" s="6"/>
      <c r="O448" s="10"/>
      <c r="P448" s="6"/>
      <c r="Q448" s="77" t="str">
        <f t="shared" si="45"/>
        <v/>
      </c>
      <c r="R448" s="333"/>
      <c r="S448" s="23"/>
      <c r="T448" s="271"/>
      <c r="U448" s="5"/>
      <c r="V448" s="5"/>
      <c r="W448" s="61"/>
      <c r="X448" s="61"/>
    </row>
    <row r="449" spans="1:24" ht="18.75" customHeight="1" x14ac:dyDescent="0.25">
      <c r="A449" s="61"/>
      <c r="B449" s="303">
        <f>IF(P449="",0,COUNTIF($P$7:P449,P449))</f>
        <v>0</v>
      </c>
      <c r="C449" s="303" t="str">
        <f t="shared" si="47"/>
        <v>0</v>
      </c>
      <c r="D449" s="303">
        <f>IF(S449="",0,COUNTIF($S$7:S449,S449))</f>
        <v>0</v>
      </c>
      <c r="E449" s="303" t="str">
        <f t="shared" si="48"/>
        <v>0</v>
      </c>
      <c r="F449" s="303">
        <f>IF(T449="",0,COUNTIF($T$7:T449,T449))</f>
        <v>0</v>
      </c>
      <c r="G449" s="303" t="str">
        <f t="shared" si="46"/>
        <v>0</v>
      </c>
      <c r="H449" s="303">
        <f>IF(R449="",0,COUNTIF($R$7:R449,R449))</f>
        <v>0</v>
      </c>
      <c r="I449" s="303" t="str">
        <f t="shared" si="49"/>
        <v>0</v>
      </c>
      <c r="J449" s="306">
        <f t="shared" si="50"/>
        <v>44216</v>
      </c>
      <c r="K449" s="303" t="str">
        <f t="shared" si="51"/>
        <v>KK 097</v>
      </c>
      <c r="L449" s="61"/>
      <c r="M449" s="271"/>
      <c r="N449" s="6"/>
      <c r="O449" s="10"/>
      <c r="P449" s="6"/>
      <c r="Q449" s="77" t="str">
        <f t="shared" si="45"/>
        <v/>
      </c>
      <c r="R449" s="333"/>
      <c r="S449" s="23"/>
      <c r="T449" s="271"/>
      <c r="U449" s="5"/>
      <c r="V449" s="5"/>
      <c r="W449" s="61"/>
      <c r="X449" s="61"/>
    </row>
    <row r="450" spans="1:24" ht="18.75" customHeight="1" x14ac:dyDescent="0.25">
      <c r="A450" s="61"/>
      <c r="B450" s="303">
        <f>IF(P450="",0,COUNTIF($P$7:P450,P450))</f>
        <v>0</v>
      </c>
      <c r="C450" s="303" t="str">
        <f t="shared" si="47"/>
        <v>0</v>
      </c>
      <c r="D450" s="303">
        <f>IF(S450="",0,COUNTIF($S$7:S450,S450))</f>
        <v>0</v>
      </c>
      <c r="E450" s="303" t="str">
        <f t="shared" si="48"/>
        <v>0</v>
      </c>
      <c r="F450" s="303">
        <f>IF(T450="",0,COUNTIF($T$7:T450,T450))</f>
        <v>0</v>
      </c>
      <c r="G450" s="303" t="str">
        <f t="shared" si="46"/>
        <v>0</v>
      </c>
      <c r="H450" s="303">
        <f>IF(R450="",0,COUNTIF($R$7:R450,R450))</f>
        <v>0</v>
      </c>
      <c r="I450" s="303" t="str">
        <f t="shared" si="49"/>
        <v>0</v>
      </c>
      <c r="J450" s="306">
        <f t="shared" si="50"/>
        <v>44216</v>
      </c>
      <c r="K450" s="303" t="str">
        <f t="shared" si="51"/>
        <v>KK 097</v>
      </c>
      <c r="L450" s="61"/>
      <c r="M450" s="271"/>
      <c r="N450" s="6"/>
      <c r="O450" s="10"/>
      <c r="P450" s="6"/>
      <c r="Q450" s="77" t="str">
        <f t="shared" si="45"/>
        <v/>
      </c>
      <c r="R450" s="333"/>
      <c r="S450" s="23"/>
      <c r="T450" s="271"/>
      <c r="U450" s="5"/>
      <c r="V450" s="5"/>
      <c r="W450" s="61"/>
      <c r="X450" s="61"/>
    </row>
    <row r="451" spans="1:24" ht="18.75" customHeight="1" x14ac:dyDescent="0.25">
      <c r="A451" s="61"/>
      <c r="B451" s="303">
        <f>IF(P451="",0,COUNTIF($P$7:P451,P451))</f>
        <v>0</v>
      </c>
      <c r="C451" s="303" t="str">
        <f t="shared" si="47"/>
        <v>0</v>
      </c>
      <c r="D451" s="303">
        <f>IF(S451="",0,COUNTIF($S$7:S451,S451))</f>
        <v>0</v>
      </c>
      <c r="E451" s="303" t="str">
        <f t="shared" si="48"/>
        <v>0</v>
      </c>
      <c r="F451" s="303">
        <f>IF(T451="",0,COUNTIF($T$7:T451,T451))</f>
        <v>0</v>
      </c>
      <c r="G451" s="303" t="str">
        <f t="shared" si="46"/>
        <v>0</v>
      </c>
      <c r="H451" s="303">
        <f>IF(R451="",0,COUNTIF($R$7:R451,R451))</f>
        <v>0</v>
      </c>
      <c r="I451" s="303" t="str">
        <f t="shared" si="49"/>
        <v>0</v>
      </c>
      <c r="J451" s="306">
        <f t="shared" si="50"/>
        <v>44216</v>
      </c>
      <c r="K451" s="303" t="str">
        <f t="shared" si="51"/>
        <v>KK 097</v>
      </c>
      <c r="L451" s="61"/>
      <c r="M451" s="271"/>
      <c r="N451" s="6"/>
      <c r="O451" s="10"/>
      <c r="P451" s="6"/>
      <c r="Q451" s="77" t="str">
        <f t="shared" si="45"/>
        <v/>
      </c>
      <c r="R451" s="333"/>
      <c r="S451" s="23"/>
      <c r="T451" s="271"/>
      <c r="U451" s="5"/>
      <c r="V451" s="5"/>
      <c r="W451" s="61"/>
      <c r="X451" s="61"/>
    </row>
    <row r="452" spans="1:24" ht="18.75" customHeight="1" x14ac:dyDescent="0.25">
      <c r="A452" s="61"/>
      <c r="B452" s="303">
        <f>IF(P452="",0,COUNTIF($P$7:P452,P452))</f>
        <v>0</v>
      </c>
      <c r="C452" s="303" t="str">
        <f t="shared" si="47"/>
        <v>0</v>
      </c>
      <c r="D452" s="303">
        <f>IF(S452="",0,COUNTIF($S$7:S452,S452))</f>
        <v>0</v>
      </c>
      <c r="E452" s="303" t="str">
        <f t="shared" si="48"/>
        <v>0</v>
      </c>
      <c r="F452" s="303">
        <f>IF(T452="",0,COUNTIF($T$7:T452,T452))</f>
        <v>0</v>
      </c>
      <c r="G452" s="303" t="str">
        <f t="shared" si="46"/>
        <v>0</v>
      </c>
      <c r="H452" s="303">
        <f>IF(R452="",0,COUNTIF($R$7:R452,R452))</f>
        <v>0</v>
      </c>
      <c r="I452" s="303" t="str">
        <f t="shared" si="49"/>
        <v>0</v>
      </c>
      <c r="J452" s="306">
        <f t="shared" si="50"/>
        <v>44216</v>
      </c>
      <c r="K452" s="303" t="str">
        <f t="shared" si="51"/>
        <v>KK 097</v>
      </c>
      <c r="L452" s="61"/>
      <c r="M452" s="271"/>
      <c r="N452" s="6"/>
      <c r="O452" s="10"/>
      <c r="P452" s="6"/>
      <c r="Q452" s="77" t="str">
        <f t="shared" si="45"/>
        <v/>
      </c>
      <c r="R452" s="333"/>
      <c r="S452" s="23"/>
      <c r="T452" s="271"/>
      <c r="U452" s="5"/>
      <c r="V452" s="5"/>
      <c r="W452" s="61"/>
      <c r="X452" s="61"/>
    </row>
    <row r="453" spans="1:24" ht="18.75" customHeight="1" x14ac:dyDescent="0.25">
      <c r="A453" s="61"/>
      <c r="B453" s="303">
        <f>IF(P453="",0,COUNTIF($P$7:P453,P453))</f>
        <v>0</v>
      </c>
      <c r="C453" s="303" t="str">
        <f t="shared" si="47"/>
        <v>0</v>
      </c>
      <c r="D453" s="303">
        <f>IF(S453="",0,COUNTIF($S$7:S453,S453))</f>
        <v>0</v>
      </c>
      <c r="E453" s="303" t="str">
        <f t="shared" si="48"/>
        <v>0</v>
      </c>
      <c r="F453" s="303">
        <f>IF(T453="",0,COUNTIF($T$7:T453,T453))</f>
        <v>0</v>
      </c>
      <c r="G453" s="303" t="str">
        <f t="shared" si="46"/>
        <v>0</v>
      </c>
      <c r="H453" s="303">
        <f>IF(R453="",0,COUNTIF($R$7:R453,R453))</f>
        <v>0</v>
      </c>
      <c r="I453" s="303" t="str">
        <f t="shared" si="49"/>
        <v>0</v>
      </c>
      <c r="J453" s="306">
        <f t="shared" si="50"/>
        <v>44216</v>
      </c>
      <c r="K453" s="303" t="str">
        <f t="shared" si="51"/>
        <v>KK 097</v>
      </c>
      <c r="L453" s="61"/>
      <c r="M453" s="271"/>
      <c r="N453" s="6"/>
      <c r="O453" s="10"/>
      <c r="P453" s="6"/>
      <c r="Q453" s="77" t="str">
        <f t="shared" si="45"/>
        <v/>
      </c>
      <c r="R453" s="333"/>
      <c r="S453" s="23"/>
      <c r="T453" s="271"/>
      <c r="U453" s="5"/>
      <c r="V453" s="5"/>
      <c r="W453" s="61"/>
      <c r="X453" s="61"/>
    </row>
    <row r="454" spans="1:24" ht="18.75" customHeight="1" x14ac:dyDescent="0.25">
      <c r="A454" s="61"/>
      <c r="B454" s="303">
        <f>IF(P454="",0,COUNTIF($P$7:P454,P454))</f>
        <v>0</v>
      </c>
      <c r="C454" s="303" t="str">
        <f t="shared" si="47"/>
        <v>0</v>
      </c>
      <c r="D454" s="303">
        <f>IF(S454="",0,COUNTIF($S$7:S454,S454))</f>
        <v>0</v>
      </c>
      <c r="E454" s="303" t="str">
        <f t="shared" si="48"/>
        <v>0</v>
      </c>
      <c r="F454" s="303">
        <f>IF(T454="",0,COUNTIF($T$7:T454,T454))</f>
        <v>0</v>
      </c>
      <c r="G454" s="303" t="str">
        <f t="shared" si="46"/>
        <v>0</v>
      </c>
      <c r="H454" s="303">
        <f>IF(R454="",0,COUNTIF($R$7:R454,R454))</f>
        <v>0</v>
      </c>
      <c r="I454" s="303" t="str">
        <f t="shared" si="49"/>
        <v>0</v>
      </c>
      <c r="J454" s="306">
        <f t="shared" si="50"/>
        <v>44216</v>
      </c>
      <c r="K454" s="303" t="str">
        <f t="shared" si="51"/>
        <v>KK 097</v>
      </c>
      <c r="L454" s="61"/>
      <c r="M454" s="271"/>
      <c r="N454" s="6"/>
      <c r="O454" s="10"/>
      <c r="P454" s="6"/>
      <c r="Q454" s="77" t="str">
        <f t="shared" si="45"/>
        <v/>
      </c>
      <c r="R454" s="333"/>
      <c r="S454" s="23"/>
      <c r="T454" s="271"/>
      <c r="U454" s="5"/>
      <c r="V454" s="5"/>
      <c r="W454" s="61"/>
      <c r="X454" s="61"/>
    </row>
    <row r="455" spans="1:24" ht="18.75" customHeight="1" x14ac:dyDescent="0.25">
      <c r="A455" s="61"/>
      <c r="B455" s="303">
        <f>IF(P455="",0,COUNTIF($P$7:P455,P455))</f>
        <v>0</v>
      </c>
      <c r="C455" s="303" t="str">
        <f t="shared" si="47"/>
        <v>0</v>
      </c>
      <c r="D455" s="303">
        <f>IF(S455="",0,COUNTIF($S$7:S455,S455))</f>
        <v>0</v>
      </c>
      <c r="E455" s="303" t="str">
        <f t="shared" si="48"/>
        <v>0</v>
      </c>
      <c r="F455" s="303">
        <f>IF(T455="",0,COUNTIF($T$7:T455,T455))</f>
        <v>0</v>
      </c>
      <c r="G455" s="303" t="str">
        <f t="shared" si="46"/>
        <v>0</v>
      </c>
      <c r="H455" s="303">
        <f>IF(R455="",0,COUNTIF($R$7:R455,R455))</f>
        <v>0</v>
      </c>
      <c r="I455" s="303" t="str">
        <f t="shared" si="49"/>
        <v>0</v>
      </c>
      <c r="J455" s="306">
        <f t="shared" si="50"/>
        <v>44216</v>
      </c>
      <c r="K455" s="303" t="str">
        <f t="shared" si="51"/>
        <v>KK 097</v>
      </c>
      <c r="L455" s="61"/>
      <c r="M455" s="271"/>
      <c r="N455" s="6"/>
      <c r="O455" s="10"/>
      <c r="P455" s="6"/>
      <c r="Q455" s="77" t="str">
        <f t="shared" ref="Q455:Q496" si="52">IF(P455&lt;&gt;"",VLOOKUP(P455,DA,2,FALSE),"")</f>
        <v/>
      </c>
      <c r="R455" s="333"/>
      <c r="S455" s="23"/>
      <c r="T455" s="271"/>
      <c r="U455" s="5"/>
      <c r="V455" s="5"/>
      <c r="W455" s="61"/>
      <c r="X455" s="61"/>
    </row>
    <row r="456" spans="1:24" ht="18.75" customHeight="1" x14ac:dyDescent="0.25">
      <c r="A456" s="61"/>
      <c r="B456" s="303">
        <f>IF(P456="",0,COUNTIF($P$7:P456,P456))</f>
        <v>0</v>
      </c>
      <c r="C456" s="303" t="str">
        <f t="shared" si="47"/>
        <v>0</v>
      </c>
      <c r="D456" s="303">
        <f>IF(S456="",0,COUNTIF($S$7:S456,S456))</f>
        <v>0</v>
      </c>
      <c r="E456" s="303" t="str">
        <f t="shared" si="48"/>
        <v>0</v>
      </c>
      <c r="F456" s="303">
        <f>IF(T456="",0,COUNTIF($T$7:T456,T456))</f>
        <v>0</v>
      </c>
      <c r="G456" s="303" t="str">
        <f t="shared" ref="G456:G496" si="53">F456&amp;T456</f>
        <v>0</v>
      </c>
      <c r="H456" s="303">
        <f>IF(R456="",0,COUNTIF($R$7:R456,R456))</f>
        <v>0</v>
      </c>
      <c r="I456" s="303" t="str">
        <f t="shared" si="49"/>
        <v>0</v>
      </c>
      <c r="J456" s="306">
        <f t="shared" si="50"/>
        <v>44216</v>
      </c>
      <c r="K456" s="303" t="str">
        <f t="shared" si="51"/>
        <v>KK 097</v>
      </c>
      <c r="L456" s="61"/>
      <c r="M456" s="271"/>
      <c r="N456" s="6"/>
      <c r="O456" s="10"/>
      <c r="P456" s="6"/>
      <c r="Q456" s="77" t="str">
        <f t="shared" si="52"/>
        <v/>
      </c>
      <c r="R456" s="333"/>
      <c r="S456" s="23"/>
      <c r="T456" s="271"/>
      <c r="U456" s="5"/>
      <c r="V456" s="5"/>
      <c r="W456" s="61"/>
      <c r="X456" s="61"/>
    </row>
    <row r="457" spans="1:24" ht="18.75" customHeight="1" x14ac:dyDescent="0.25">
      <c r="A457" s="61"/>
      <c r="B457" s="303">
        <f>IF(P457="",0,COUNTIF($P$7:P457,P457))</f>
        <v>0</v>
      </c>
      <c r="C457" s="303" t="str">
        <f t="shared" ref="C457:C496" si="54">B457&amp;P457</f>
        <v>0</v>
      </c>
      <c r="D457" s="303">
        <f>IF(S457="",0,COUNTIF($S$7:S457,S457))</f>
        <v>0</v>
      </c>
      <c r="E457" s="303" t="str">
        <f t="shared" ref="E457:E496" si="55">D457&amp;S457</f>
        <v>0</v>
      </c>
      <c r="F457" s="303">
        <f>IF(T457="",0,COUNTIF($T$7:T457,T457))</f>
        <v>0</v>
      </c>
      <c r="G457" s="303" t="str">
        <f t="shared" si="53"/>
        <v>0</v>
      </c>
      <c r="H457" s="303">
        <f>IF(R457="",0,COUNTIF($R$7:R457,R457))</f>
        <v>0</v>
      </c>
      <c r="I457" s="303" t="str">
        <f t="shared" ref="I457:I496" si="56">H457&amp;R457</f>
        <v>0</v>
      </c>
      <c r="J457" s="306">
        <f t="shared" ref="J457:J496" si="57">IF(M457&lt;&gt;"",M457,J456)</f>
        <v>44216</v>
      </c>
      <c r="K457" s="303" t="str">
        <f t="shared" ref="K457:K496" si="58">IF(N457&lt;&gt;"",N457,K456)</f>
        <v>KK 097</v>
      </c>
      <c r="L457" s="61"/>
      <c r="M457" s="271"/>
      <c r="N457" s="6"/>
      <c r="O457" s="10"/>
      <c r="P457" s="6"/>
      <c r="Q457" s="77" t="str">
        <f t="shared" si="52"/>
        <v/>
      </c>
      <c r="R457" s="333"/>
      <c r="S457" s="23"/>
      <c r="T457" s="271"/>
      <c r="U457" s="5"/>
      <c r="V457" s="5"/>
      <c r="W457" s="61"/>
      <c r="X457" s="61"/>
    </row>
    <row r="458" spans="1:24" ht="18.75" customHeight="1" x14ac:dyDescent="0.25">
      <c r="A458" s="61"/>
      <c r="B458" s="303">
        <f>IF(P458="",0,COUNTIF($P$7:P458,P458))</f>
        <v>0</v>
      </c>
      <c r="C458" s="303" t="str">
        <f t="shared" si="54"/>
        <v>0</v>
      </c>
      <c r="D458" s="303">
        <f>IF(S458="",0,COUNTIF($S$7:S458,S458))</f>
        <v>0</v>
      </c>
      <c r="E458" s="303" t="str">
        <f t="shared" si="55"/>
        <v>0</v>
      </c>
      <c r="F458" s="303">
        <f>IF(T458="",0,COUNTIF($T$7:T458,T458))</f>
        <v>0</v>
      </c>
      <c r="G458" s="303" t="str">
        <f t="shared" si="53"/>
        <v>0</v>
      </c>
      <c r="H458" s="303">
        <f>IF(R458="",0,COUNTIF($R$7:R458,R458))</f>
        <v>0</v>
      </c>
      <c r="I458" s="303" t="str">
        <f t="shared" si="56"/>
        <v>0</v>
      </c>
      <c r="J458" s="306">
        <f t="shared" si="57"/>
        <v>44216</v>
      </c>
      <c r="K458" s="303" t="str">
        <f t="shared" si="58"/>
        <v>KK 097</v>
      </c>
      <c r="L458" s="61"/>
      <c r="M458" s="271"/>
      <c r="N458" s="6"/>
      <c r="O458" s="10"/>
      <c r="P458" s="6"/>
      <c r="Q458" s="77" t="str">
        <f t="shared" si="52"/>
        <v/>
      </c>
      <c r="R458" s="333"/>
      <c r="S458" s="23"/>
      <c r="T458" s="271"/>
      <c r="U458" s="5"/>
      <c r="V458" s="5"/>
      <c r="W458" s="61"/>
      <c r="X458" s="61"/>
    </row>
    <row r="459" spans="1:24" ht="18.75" customHeight="1" x14ac:dyDescent="0.25">
      <c r="A459" s="61"/>
      <c r="B459" s="303">
        <f>IF(P459="",0,COUNTIF($P$7:P459,P459))</f>
        <v>0</v>
      </c>
      <c r="C459" s="303" t="str">
        <f t="shared" si="54"/>
        <v>0</v>
      </c>
      <c r="D459" s="303">
        <f>IF(S459="",0,COUNTIF($S$7:S459,S459))</f>
        <v>0</v>
      </c>
      <c r="E459" s="303" t="str">
        <f t="shared" si="55"/>
        <v>0</v>
      </c>
      <c r="F459" s="303">
        <f>IF(T459="",0,COUNTIF($T$7:T459,T459))</f>
        <v>0</v>
      </c>
      <c r="G459" s="303" t="str">
        <f t="shared" si="53"/>
        <v>0</v>
      </c>
      <c r="H459" s="303">
        <f>IF(R459="",0,COUNTIF($R$7:R459,R459))</f>
        <v>0</v>
      </c>
      <c r="I459" s="303" t="str">
        <f t="shared" si="56"/>
        <v>0</v>
      </c>
      <c r="J459" s="306">
        <f t="shared" si="57"/>
        <v>44216</v>
      </c>
      <c r="K459" s="303" t="str">
        <f t="shared" si="58"/>
        <v>KK 097</v>
      </c>
      <c r="L459" s="61"/>
      <c r="M459" s="271"/>
      <c r="N459" s="6"/>
      <c r="O459" s="10"/>
      <c r="P459" s="6"/>
      <c r="Q459" s="77" t="str">
        <f t="shared" si="52"/>
        <v/>
      </c>
      <c r="R459" s="333"/>
      <c r="S459" s="23"/>
      <c r="T459" s="271"/>
      <c r="U459" s="5"/>
      <c r="V459" s="5"/>
      <c r="W459" s="61"/>
      <c r="X459" s="61"/>
    </row>
    <row r="460" spans="1:24" ht="18.75" customHeight="1" x14ac:dyDescent="0.25">
      <c r="A460" s="61"/>
      <c r="B460" s="303">
        <f>IF(P460="",0,COUNTIF($P$7:P460,P460))</f>
        <v>0</v>
      </c>
      <c r="C460" s="303" t="str">
        <f t="shared" si="54"/>
        <v>0</v>
      </c>
      <c r="D460" s="303">
        <f>IF(S460="",0,COUNTIF($S$7:S460,S460))</f>
        <v>0</v>
      </c>
      <c r="E460" s="303" t="str">
        <f t="shared" si="55"/>
        <v>0</v>
      </c>
      <c r="F460" s="303">
        <f>IF(T460="",0,COUNTIF($T$7:T460,T460))</f>
        <v>0</v>
      </c>
      <c r="G460" s="303" t="str">
        <f t="shared" si="53"/>
        <v>0</v>
      </c>
      <c r="H460" s="303">
        <f>IF(R460="",0,COUNTIF($R$7:R460,R460))</f>
        <v>0</v>
      </c>
      <c r="I460" s="303" t="str">
        <f t="shared" si="56"/>
        <v>0</v>
      </c>
      <c r="J460" s="306">
        <f t="shared" si="57"/>
        <v>44216</v>
      </c>
      <c r="K460" s="303" t="str">
        <f t="shared" si="58"/>
        <v>KK 097</v>
      </c>
      <c r="L460" s="61"/>
      <c r="M460" s="271"/>
      <c r="N460" s="6"/>
      <c r="O460" s="10"/>
      <c r="P460" s="6"/>
      <c r="Q460" s="77" t="str">
        <f t="shared" si="52"/>
        <v/>
      </c>
      <c r="R460" s="333"/>
      <c r="S460" s="23"/>
      <c r="T460" s="271"/>
      <c r="U460" s="5"/>
      <c r="V460" s="5"/>
      <c r="W460" s="61"/>
      <c r="X460" s="61"/>
    </row>
    <row r="461" spans="1:24" ht="18.75" customHeight="1" x14ac:dyDescent="0.25">
      <c r="A461" s="61"/>
      <c r="B461" s="303">
        <f>IF(P461="",0,COUNTIF($P$7:P461,P461))</f>
        <v>0</v>
      </c>
      <c r="C461" s="303" t="str">
        <f t="shared" si="54"/>
        <v>0</v>
      </c>
      <c r="D461" s="303">
        <f>IF(S461="",0,COUNTIF($S$7:S461,S461))</f>
        <v>0</v>
      </c>
      <c r="E461" s="303" t="str">
        <f t="shared" si="55"/>
        <v>0</v>
      </c>
      <c r="F461" s="303">
        <f>IF(T461="",0,COUNTIF($T$7:T461,T461))</f>
        <v>0</v>
      </c>
      <c r="G461" s="303" t="str">
        <f t="shared" si="53"/>
        <v>0</v>
      </c>
      <c r="H461" s="303">
        <f>IF(R461="",0,COUNTIF($R$7:R461,R461))</f>
        <v>0</v>
      </c>
      <c r="I461" s="303" t="str">
        <f t="shared" si="56"/>
        <v>0</v>
      </c>
      <c r="J461" s="306">
        <f t="shared" si="57"/>
        <v>44216</v>
      </c>
      <c r="K461" s="303" t="str">
        <f t="shared" si="58"/>
        <v>KK 097</v>
      </c>
      <c r="L461" s="61"/>
      <c r="M461" s="271"/>
      <c r="N461" s="6"/>
      <c r="O461" s="10"/>
      <c r="P461" s="6"/>
      <c r="Q461" s="77" t="str">
        <f t="shared" si="52"/>
        <v/>
      </c>
      <c r="R461" s="333"/>
      <c r="S461" s="23"/>
      <c r="T461" s="271"/>
      <c r="U461" s="5"/>
      <c r="V461" s="5"/>
      <c r="W461" s="61"/>
      <c r="X461" s="61"/>
    </row>
    <row r="462" spans="1:24" ht="18.75" customHeight="1" x14ac:dyDescent="0.25">
      <c r="A462" s="61"/>
      <c r="B462" s="303">
        <f>IF(P462="",0,COUNTIF($P$7:P462,P462))</f>
        <v>0</v>
      </c>
      <c r="C462" s="303" t="str">
        <f t="shared" si="54"/>
        <v>0</v>
      </c>
      <c r="D462" s="303">
        <f>IF(S462="",0,COUNTIF($S$7:S462,S462))</f>
        <v>0</v>
      </c>
      <c r="E462" s="303" t="str">
        <f t="shared" si="55"/>
        <v>0</v>
      </c>
      <c r="F462" s="303">
        <f>IF(T462="",0,COUNTIF($T$7:T462,T462))</f>
        <v>0</v>
      </c>
      <c r="G462" s="303" t="str">
        <f t="shared" si="53"/>
        <v>0</v>
      </c>
      <c r="H462" s="303">
        <f>IF(R462="",0,COUNTIF($R$7:R462,R462))</f>
        <v>0</v>
      </c>
      <c r="I462" s="303" t="str">
        <f t="shared" si="56"/>
        <v>0</v>
      </c>
      <c r="J462" s="306">
        <f t="shared" si="57"/>
        <v>44216</v>
      </c>
      <c r="K462" s="303" t="str">
        <f t="shared" si="58"/>
        <v>KK 097</v>
      </c>
      <c r="L462" s="61"/>
      <c r="M462" s="271"/>
      <c r="N462" s="6"/>
      <c r="O462" s="10"/>
      <c r="P462" s="6"/>
      <c r="Q462" s="77" t="str">
        <f t="shared" si="52"/>
        <v/>
      </c>
      <c r="R462" s="333"/>
      <c r="S462" s="23"/>
      <c r="T462" s="271"/>
      <c r="U462" s="5"/>
      <c r="V462" s="5"/>
      <c r="W462" s="61"/>
      <c r="X462" s="61"/>
    </row>
    <row r="463" spans="1:24" ht="18.75" customHeight="1" x14ac:dyDescent="0.25">
      <c r="A463" s="61"/>
      <c r="B463" s="303">
        <f>IF(P463="",0,COUNTIF($P$7:P463,P463))</f>
        <v>0</v>
      </c>
      <c r="C463" s="303" t="str">
        <f t="shared" si="54"/>
        <v>0</v>
      </c>
      <c r="D463" s="303">
        <f>IF(S463="",0,COUNTIF($S$7:S463,S463))</f>
        <v>0</v>
      </c>
      <c r="E463" s="303" t="str">
        <f t="shared" si="55"/>
        <v>0</v>
      </c>
      <c r="F463" s="303">
        <f>IF(T463="",0,COUNTIF($T$7:T463,T463))</f>
        <v>0</v>
      </c>
      <c r="G463" s="303" t="str">
        <f t="shared" si="53"/>
        <v>0</v>
      </c>
      <c r="H463" s="303">
        <f>IF(R463="",0,COUNTIF($R$7:R463,R463))</f>
        <v>0</v>
      </c>
      <c r="I463" s="303" t="str">
        <f t="shared" si="56"/>
        <v>0</v>
      </c>
      <c r="J463" s="306">
        <f t="shared" si="57"/>
        <v>44216</v>
      </c>
      <c r="K463" s="303" t="str">
        <f t="shared" si="58"/>
        <v>KK 097</v>
      </c>
      <c r="L463" s="61"/>
      <c r="M463" s="271"/>
      <c r="N463" s="6"/>
      <c r="O463" s="10"/>
      <c r="P463" s="6"/>
      <c r="Q463" s="77" t="str">
        <f t="shared" si="52"/>
        <v/>
      </c>
      <c r="R463" s="333"/>
      <c r="S463" s="23"/>
      <c r="T463" s="271"/>
      <c r="U463" s="5"/>
      <c r="V463" s="5"/>
      <c r="W463" s="61"/>
      <c r="X463" s="61"/>
    </row>
    <row r="464" spans="1:24" ht="18.75" customHeight="1" x14ac:dyDescent="0.25">
      <c r="A464" s="61"/>
      <c r="B464" s="303">
        <f>IF(P464="",0,COUNTIF($P$7:P464,P464))</f>
        <v>0</v>
      </c>
      <c r="C464" s="303" t="str">
        <f t="shared" si="54"/>
        <v>0</v>
      </c>
      <c r="D464" s="303">
        <f>IF(S464="",0,COUNTIF($S$7:S464,S464))</f>
        <v>0</v>
      </c>
      <c r="E464" s="303" t="str">
        <f t="shared" si="55"/>
        <v>0</v>
      </c>
      <c r="F464" s="303">
        <f>IF(T464="",0,COUNTIF($T$7:T464,T464))</f>
        <v>0</v>
      </c>
      <c r="G464" s="303" t="str">
        <f t="shared" si="53"/>
        <v>0</v>
      </c>
      <c r="H464" s="303">
        <f>IF(R464="",0,COUNTIF($R$7:R464,R464))</f>
        <v>0</v>
      </c>
      <c r="I464" s="303" t="str">
        <f t="shared" si="56"/>
        <v>0</v>
      </c>
      <c r="J464" s="306">
        <f t="shared" si="57"/>
        <v>44216</v>
      </c>
      <c r="K464" s="303" t="str">
        <f t="shared" si="58"/>
        <v>KK 097</v>
      </c>
      <c r="L464" s="61"/>
      <c r="M464" s="271"/>
      <c r="N464" s="6"/>
      <c r="O464" s="10"/>
      <c r="P464" s="6"/>
      <c r="Q464" s="77" t="str">
        <f t="shared" si="52"/>
        <v/>
      </c>
      <c r="R464" s="333"/>
      <c r="S464" s="23"/>
      <c r="T464" s="271"/>
      <c r="U464" s="5"/>
      <c r="V464" s="5"/>
      <c r="W464" s="61"/>
      <c r="X464" s="61"/>
    </row>
    <row r="465" spans="1:24" ht="18.75" customHeight="1" x14ac:dyDescent="0.25">
      <c r="A465" s="61"/>
      <c r="B465" s="303">
        <f>IF(P465="",0,COUNTIF($P$7:P465,P465))</f>
        <v>0</v>
      </c>
      <c r="C465" s="303" t="str">
        <f t="shared" si="54"/>
        <v>0</v>
      </c>
      <c r="D465" s="303">
        <f>IF(S465="",0,COUNTIF($S$7:S465,S465))</f>
        <v>0</v>
      </c>
      <c r="E465" s="303" t="str">
        <f t="shared" si="55"/>
        <v>0</v>
      </c>
      <c r="F465" s="303">
        <f>IF(T465="",0,COUNTIF($T$7:T465,T465))</f>
        <v>0</v>
      </c>
      <c r="G465" s="303" t="str">
        <f t="shared" si="53"/>
        <v>0</v>
      </c>
      <c r="H465" s="303">
        <f>IF(R465="",0,COUNTIF($R$7:R465,R465))</f>
        <v>0</v>
      </c>
      <c r="I465" s="303" t="str">
        <f t="shared" si="56"/>
        <v>0</v>
      </c>
      <c r="J465" s="306">
        <f t="shared" si="57"/>
        <v>44216</v>
      </c>
      <c r="K465" s="303" t="str">
        <f t="shared" si="58"/>
        <v>KK 097</v>
      </c>
      <c r="L465" s="61"/>
      <c r="M465" s="271"/>
      <c r="N465" s="6"/>
      <c r="O465" s="10"/>
      <c r="P465" s="6"/>
      <c r="Q465" s="77" t="str">
        <f t="shared" si="52"/>
        <v/>
      </c>
      <c r="R465" s="333"/>
      <c r="S465" s="23"/>
      <c r="T465" s="271"/>
      <c r="U465" s="5"/>
      <c r="V465" s="5"/>
      <c r="W465" s="61"/>
      <c r="X465" s="61"/>
    </row>
    <row r="466" spans="1:24" ht="18.75" customHeight="1" x14ac:dyDescent="0.25">
      <c r="A466" s="61"/>
      <c r="B466" s="303">
        <f>IF(P466="",0,COUNTIF($P$7:P466,P466))</f>
        <v>0</v>
      </c>
      <c r="C466" s="303" t="str">
        <f t="shared" si="54"/>
        <v>0</v>
      </c>
      <c r="D466" s="303">
        <f>IF(S466="",0,COUNTIF($S$7:S466,S466))</f>
        <v>0</v>
      </c>
      <c r="E466" s="303" t="str">
        <f t="shared" si="55"/>
        <v>0</v>
      </c>
      <c r="F466" s="303">
        <f>IF(T466="",0,COUNTIF($T$7:T466,T466))</f>
        <v>0</v>
      </c>
      <c r="G466" s="303" t="str">
        <f t="shared" si="53"/>
        <v>0</v>
      </c>
      <c r="H466" s="303">
        <f>IF(R466="",0,COUNTIF($R$7:R466,R466))</f>
        <v>0</v>
      </c>
      <c r="I466" s="303" t="str">
        <f t="shared" si="56"/>
        <v>0</v>
      </c>
      <c r="J466" s="306">
        <f t="shared" si="57"/>
        <v>44216</v>
      </c>
      <c r="K466" s="303" t="str">
        <f t="shared" si="58"/>
        <v>KK 097</v>
      </c>
      <c r="L466" s="61"/>
      <c r="M466" s="271"/>
      <c r="N466" s="6"/>
      <c r="O466" s="10"/>
      <c r="P466" s="6"/>
      <c r="Q466" s="77" t="str">
        <f t="shared" si="52"/>
        <v/>
      </c>
      <c r="R466" s="333"/>
      <c r="S466" s="23"/>
      <c r="T466" s="271"/>
      <c r="U466" s="5"/>
      <c r="V466" s="5"/>
      <c r="W466" s="61"/>
      <c r="X466" s="61"/>
    </row>
    <row r="467" spans="1:24" ht="18.75" customHeight="1" x14ac:dyDescent="0.25">
      <c r="A467" s="61"/>
      <c r="B467" s="303">
        <f>IF(P467="",0,COUNTIF($P$7:P467,P467))</f>
        <v>0</v>
      </c>
      <c r="C467" s="303" t="str">
        <f t="shared" si="54"/>
        <v>0</v>
      </c>
      <c r="D467" s="303">
        <f>IF(S467="",0,COUNTIF($S$7:S467,S467))</f>
        <v>0</v>
      </c>
      <c r="E467" s="303" t="str">
        <f t="shared" si="55"/>
        <v>0</v>
      </c>
      <c r="F467" s="303">
        <f>IF(T467="",0,COUNTIF($T$7:T467,T467))</f>
        <v>0</v>
      </c>
      <c r="G467" s="303" t="str">
        <f t="shared" si="53"/>
        <v>0</v>
      </c>
      <c r="H467" s="303">
        <f>IF(R467="",0,COUNTIF($R$7:R467,R467))</f>
        <v>0</v>
      </c>
      <c r="I467" s="303" t="str">
        <f t="shared" si="56"/>
        <v>0</v>
      </c>
      <c r="J467" s="306">
        <f t="shared" si="57"/>
        <v>44216</v>
      </c>
      <c r="K467" s="303" t="str">
        <f t="shared" si="58"/>
        <v>KK 097</v>
      </c>
      <c r="L467" s="61"/>
      <c r="M467" s="271"/>
      <c r="N467" s="6"/>
      <c r="O467" s="10"/>
      <c r="P467" s="6"/>
      <c r="Q467" s="77" t="str">
        <f t="shared" si="52"/>
        <v/>
      </c>
      <c r="R467" s="333"/>
      <c r="S467" s="23"/>
      <c r="T467" s="271"/>
      <c r="U467" s="5"/>
      <c r="V467" s="5"/>
      <c r="W467" s="61"/>
      <c r="X467" s="61"/>
    </row>
    <row r="468" spans="1:24" ht="18.75" customHeight="1" x14ac:dyDescent="0.25">
      <c r="A468" s="61"/>
      <c r="B468" s="303">
        <f>IF(P468="",0,COUNTIF($P$7:P468,P468))</f>
        <v>0</v>
      </c>
      <c r="C468" s="303" t="str">
        <f t="shared" si="54"/>
        <v>0</v>
      </c>
      <c r="D468" s="303">
        <f>IF(S468="",0,COUNTIF($S$7:S468,S468))</f>
        <v>0</v>
      </c>
      <c r="E468" s="303" t="str">
        <f t="shared" si="55"/>
        <v>0</v>
      </c>
      <c r="F468" s="303">
        <f>IF(T468="",0,COUNTIF($T$7:T468,T468))</f>
        <v>0</v>
      </c>
      <c r="G468" s="303" t="str">
        <f t="shared" si="53"/>
        <v>0</v>
      </c>
      <c r="H468" s="303">
        <f>IF(R468="",0,COUNTIF($R$7:R468,R468))</f>
        <v>0</v>
      </c>
      <c r="I468" s="303" t="str">
        <f t="shared" si="56"/>
        <v>0</v>
      </c>
      <c r="J468" s="306">
        <f t="shared" si="57"/>
        <v>44216</v>
      </c>
      <c r="K468" s="303" t="str">
        <f t="shared" si="58"/>
        <v>KK 097</v>
      </c>
      <c r="L468" s="61"/>
      <c r="M468" s="271"/>
      <c r="N468" s="6"/>
      <c r="O468" s="10"/>
      <c r="P468" s="6"/>
      <c r="Q468" s="77" t="str">
        <f t="shared" si="52"/>
        <v/>
      </c>
      <c r="R468" s="333"/>
      <c r="S468" s="23"/>
      <c r="T468" s="271"/>
      <c r="U468" s="5"/>
      <c r="V468" s="5"/>
      <c r="W468" s="61"/>
      <c r="X468" s="61"/>
    </row>
    <row r="469" spans="1:24" ht="18.75" customHeight="1" x14ac:dyDescent="0.25">
      <c r="A469" s="61"/>
      <c r="B469" s="303">
        <f>IF(P469="",0,COUNTIF($P$7:P469,P469))</f>
        <v>0</v>
      </c>
      <c r="C469" s="303" t="str">
        <f t="shared" si="54"/>
        <v>0</v>
      </c>
      <c r="D469" s="303">
        <f>IF(S469="",0,COUNTIF($S$7:S469,S469))</f>
        <v>0</v>
      </c>
      <c r="E469" s="303" t="str">
        <f t="shared" si="55"/>
        <v>0</v>
      </c>
      <c r="F469" s="303">
        <f>IF(T469="",0,COUNTIF($T$7:T469,T469))</f>
        <v>0</v>
      </c>
      <c r="G469" s="303" t="str">
        <f t="shared" si="53"/>
        <v>0</v>
      </c>
      <c r="H469" s="303">
        <f>IF(R469="",0,COUNTIF($R$7:R469,R469))</f>
        <v>0</v>
      </c>
      <c r="I469" s="303" t="str">
        <f t="shared" si="56"/>
        <v>0</v>
      </c>
      <c r="J469" s="306">
        <f t="shared" si="57"/>
        <v>44216</v>
      </c>
      <c r="K469" s="303" t="str">
        <f t="shared" si="58"/>
        <v>KK 097</v>
      </c>
      <c r="L469" s="61"/>
      <c r="M469" s="271"/>
      <c r="N469" s="6"/>
      <c r="O469" s="10"/>
      <c r="P469" s="6"/>
      <c r="Q469" s="77" t="str">
        <f t="shared" si="52"/>
        <v/>
      </c>
      <c r="R469" s="333"/>
      <c r="S469" s="23"/>
      <c r="T469" s="271"/>
      <c r="U469" s="5"/>
      <c r="V469" s="5"/>
      <c r="W469" s="61"/>
      <c r="X469" s="61"/>
    </row>
    <row r="470" spans="1:24" ht="18.75" customHeight="1" x14ac:dyDescent="0.25">
      <c r="A470" s="61"/>
      <c r="B470" s="303">
        <f>IF(P470="",0,COUNTIF($P$7:P470,P470))</f>
        <v>0</v>
      </c>
      <c r="C470" s="303" t="str">
        <f t="shared" si="54"/>
        <v>0</v>
      </c>
      <c r="D470" s="303">
        <f>IF(S470="",0,COUNTIF($S$7:S470,S470))</f>
        <v>0</v>
      </c>
      <c r="E470" s="303" t="str">
        <f t="shared" si="55"/>
        <v>0</v>
      </c>
      <c r="F470" s="303">
        <f>IF(T470="",0,COUNTIF($T$7:T470,T470))</f>
        <v>0</v>
      </c>
      <c r="G470" s="303" t="str">
        <f t="shared" si="53"/>
        <v>0</v>
      </c>
      <c r="H470" s="303">
        <f>IF(R470="",0,COUNTIF($R$7:R470,R470))</f>
        <v>0</v>
      </c>
      <c r="I470" s="303" t="str">
        <f t="shared" si="56"/>
        <v>0</v>
      </c>
      <c r="J470" s="306">
        <f t="shared" si="57"/>
        <v>44216</v>
      </c>
      <c r="K470" s="303" t="str">
        <f t="shared" si="58"/>
        <v>KK 097</v>
      </c>
      <c r="L470" s="61"/>
      <c r="M470" s="271"/>
      <c r="N470" s="6"/>
      <c r="O470" s="10"/>
      <c r="P470" s="6"/>
      <c r="Q470" s="77" t="str">
        <f t="shared" si="52"/>
        <v/>
      </c>
      <c r="R470" s="333"/>
      <c r="S470" s="23"/>
      <c r="T470" s="271"/>
      <c r="U470" s="5"/>
      <c r="V470" s="5"/>
      <c r="W470" s="61"/>
      <c r="X470" s="61"/>
    </row>
    <row r="471" spans="1:24" ht="18.75" customHeight="1" x14ac:dyDescent="0.25">
      <c r="A471" s="61"/>
      <c r="B471" s="303">
        <f>IF(P471="",0,COUNTIF($P$7:P471,P471))</f>
        <v>0</v>
      </c>
      <c r="C471" s="303" t="str">
        <f t="shared" si="54"/>
        <v>0</v>
      </c>
      <c r="D471" s="303">
        <f>IF(S471="",0,COUNTIF($S$7:S471,S471))</f>
        <v>0</v>
      </c>
      <c r="E471" s="303" t="str">
        <f t="shared" si="55"/>
        <v>0</v>
      </c>
      <c r="F471" s="303">
        <f>IF(T471="",0,COUNTIF($T$7:T471,T471))</f>
        <v>0</v>
      </c>
      <c r="G471" s="303" t="str">
        <f t="shared" si="53"/>
        <v>0</v>
      </c>
      <c r="H471" s="303">
        <f>IF(R471="",0,COUNTIF($R$7:R471,R471))</f>
        <v>0</v>
      </c>
      <c r="I471" s="303" t="str">
        <f t="shared" si="56"/>
        <v>0</v>
      </c>
      <c r="J471" s="306">
        <f t="shared" si="57"/>
        <v>44216</v>
      </c>
      <c r="K471" s="303" t="str">
        <f t="shared" si="58"/>
        <v>KK 097</v>
      </c>
      <c r="L471" s="61"/>
      <c r="M471" s="271"/>
      <c r="N471" s="6"/>
      <c r="O471" s="10"/>
      <c r="P471" s="6"/>
      <c r="Q471" s="77" t="str">
        <f t="shared" si="52"/>
        <v/>
      </c>
      <c r="R471" s="333"/>
      <c r="S471" s="23"/>
      <c r="T471" s="271"/>
      <c r="U471" s="5"/>
      <c r="V471" s="5"/>
      <c r="W471" s="61"/>
      <c r="X471" s="61"/>
    </row>
    <row r="472" spans="1:24" ht="18.75" customHeight="1" x14ac:dyDescent="0.25">
      <c r="A472" s="61"/>
      <c r="B472" s="303">
        <f>IF(P472="",0,COUNTIF($P$7:P472,P472))</f>
        <v>0</v>
      </c>
      <c r="C472" s="303" t="str">
        <f t="shared" si="54"/>
        <v>0</v>
      </c>
      <c r="D472" s="303">
        <f>IF(S472="",0,COUNTIF($S$7:S472,S472))</f>
        <v>0</v>
      </c>
      <c r="E472" s="303" t="str">
        <f t="shared" si="55"/>
        <v>0</v>
      </c>
      <c r="F472" s="303">
        <f>IF(T472="",0,COUNTIF($T$7:T472,T472))</f>
        <v>0</v>
      </c>
      <c r="G472" s="303" t="str">
        <f t="shared" si="53"/>
        <v>0</v>
      </c>
      <c r="H472" s="303">
        <f>IF(R472="",0,COUNTIF($R$7:R472,R472))</f>
        <v>0</v>
      </c>
      <c r="I472" s="303" t="str">
        <f t="shared" si="56"/>
        <v>0</v>
      </c>
      <c r="J472" s="306">
        <f t="shared" si="57"/>
        <v>44216</v>
      </c>
      <c r="K472" s="303" t="str">
        <f t="shared" si="58"/>
        <v>KK 097</v>
      </c>
      <c r="L472" s="61"/>
      <c r="M472" s="271"/>
      <c r="N472" s="6"/>
      <c r="O472" s="10"/>
      <c r="P472" s="6"/>
      <c r="Q472" s="77" t="str">
        <f t="shared" si="52"/>
        <v/>
      </c>
      <c r="R472" s="333"/>
      <c r="S472" s="23"/>
      <c r="T472" s="271"/>
      <c r="U472" s="5"/>
      <c r="V472" s="5"/>
      <c r="W472" s="61"/>
      <c r="X472" s="61"/>
    </row>
    <row r="473" spans="1:24" ht="18.75" customHeight="1" x14ac:dyDescent="0.25">
      <c r="A473" s="61"/>
      <c r="B473" s="303">
        <f>IF(P473="",0,COUNTIF($P$7:P473,P473))</f>
        <v>0</v>
      </c>
      <c r="C473" s="303" t="str">
        <f t="shared" si="54"/>
        <v>0</v>
      </c>
      <c r="D473" s="303">
        <f>IF(S473="",0,COUNTIF($S$7:S473,S473))</f>
        <v>0</v>
      </c>
      <c r="E473" s="303" t="str">
        <f t="shared" si="55"/>
        <v>0</v>
      </c>
      <c r="F473" s="303">
        <f>IF(T473="",0,COUNTIF($T$7:T473,T473))</f>
        <v>0</v>
      </c>
      <c r="G473" s="303" t="str">
        <f t="shared" si="53"/>
        <v>0</v>
      </c>
      <c r="H473" s="303">
        <f>IF(R473="",0,COUNTIF($R$7:R473,R473))</f>
        <v>0</v>
      </c>
      <c r="I473" s="303" t="str">
        <f t="shared" si="56"/>
        <v>0</v>
      </c>
      <c r="J473" s="306">
        <f t="shared" si="57"/>
        <v>44216</v>
      </c>
      <c r="K473" s="303" t="str">
        <f t="shared" si="58"/>
        <v>KK 097</v>
      </c>
      <c r="L473" s="61"/>
      <c r="M473" s="271"/>
      <c r="N473" s="6"/>
      <c r="O473" s="10"/>
      <c r="P473" s="6"/>
      <c r="Q473" s="77" t="str">
        <f t="shared" si="52"/>
        <v/>
      </c>
      <c r="R473" s="333"/>
      <c r="S473" s="23"/>
      <c r="T473" s="271"/>
      <c r="U473" s="5"/>
      <c r="V473" s="5"/>
      <c r="W473" s="61"/>
      <c r="X473" s="61"/>
    </row>
    <row r="474" spans="1:24" ht="18.75" customHeight="1" x14ac:dyDescent="0.25">
      <c r="A474" s="61"/>
      <c r="B474" s="303">
        <f>IF(P474="",0,COUNTIF($P$7:P474,P474))</f>
        <v>0</v>
      </c>
      <c r="C474" s="303" t="str">
        <f t="shared" si="54"/>
        <v>0</v>
      </c>
      <c r="D474" s="303">
        <f>IF(S474="",0,COUNTIF($S$7:S474,S474))</f>
        <v>0</v>
      </c>
      <c r="E474" s="303" t="str">
        <f t="shared" si="55"/>
        <v>0</v>
      </c>
      <c r="F474" s="303">
        <f>IF(T474="",0,COUNTIF($T$7:T474,T474))</f>
        <v>0</v>
      </c>
      <c r="G474" s="303" t="str">
        <f t="shared" si="53"/>
        <v>0</v>
      </c>
      <c r="H474" s="303">
        <f>IF(R474="",0,COUNTIF($R$7:R474,R474))</f>
        <v>0</v>
      </c>
      <c r="I474" s="303" t="str">
        <f t="shared" si="56"/>
        <v>0</v>
      </c>
      <c r="J474" s="306">
        <f t="shared" si="57"/>
        <v>44216</v>
      </c>
      <c r="K474" s="303" t="str">
        <f t="shared" si="58"/>
        <v>KK 097</v>
      </c>
      <c r="L474" s="61"/>
      <c r="M474" s="271"/>
      <c r="N474" s="6"/>
      <c r="O474" s="10"/>
      <c r="P474" s="6"/>
      <c r="Q474" s="77" t="str">
        <f t="shared" si="52"/>
        <v/>
      </c>
      <c r="R474" s="333"/>
      <c r="S474" s="23"/>
      <c r="T474" s="271"/>
      <c r="U474" s="5"/>
      <c r="V474" s="5"/>
      <c r="W474" s="61"/>
      <c r="X474" s="61"/>
    </row>
    <row r="475" spans="1:24" ht="18.75" customHeight="1" x14ac:dyDescent="0.25">
      <c r="A475" s="61"/>
      <c r="B475" s="303">
        <f>IF(P475="",0,COUNTIF($P$7:P475,P475))</f>
        <v>0</v>
      </c>
      <c r="C475" s="303" t="str">
        <f t="shared" si="54"/>
        <v>0</v>
      </c>
      <c r="D475" s="303">
        <f>IF(S475="",0,COUNTIF($S$7:S475,S475))</f>
        <v>0</v>
      </c>
      <c r="E475" s="303" t="str">
        <f t="shared" si="55"/>
        <v>0</v>
      </c>
      <c r="F475" s="303">
        <f>IF(T475="",0,COUNTIF($T$7:T475,T475))</f>
        <v>0</v>
      </c>
      <c r="G475" s="303" t="str">
        <f t="shared" si="53"/>
        <v>0</v>
      </c>
      <c r="H475" s="303">
        <f>IF(R475="",0,COUNTIF($R$7:R475,R475))</f>
        <v>0</v>
      </c>
      <c r="I475" s="303" t="str">
        <f t="shared" si="56"/>
        <v>0</v>
      </c>
      <c r="J475" s="306">
        <f t="shared" si="57"/>
        <v>44216</v>
      </c>
      <c r="K475" s="303" t="str">
        <f t="shared" si="58"/>
        <v>KK 097</v>
      </c>
      <c r="L475" s="61"/>
      <c r="M475" s="271"/>
      <c r="N475" s="6"/>
      <c r="O475" s="10"/>
      <c r="P475" s="6"/>
      <c r="Q475" s="77" t="str">
        <f t="shared" si="52"/>
        <v/>
      </c>
      <c r="R475" s="333"/>
      <c r="S475" s="23"/>
      <c r="T475" s="271"/>
      <c r="U475" s="5"/>
      <c r="V475" s="5"/>
      <c r="W475" s="61"/>
      <c r="X475" s="61"/>
    </row>
    <row r="476" spans="1:24" ht="18.75" customHeight="1" x14ac:dyDescent="0.25">
      <c r="A476" s="61"/>
      <c r="B476" s="303">
        <f>IF(P476="",0,COUNTIF($P$7:P476,P476))</f>
        <v>0</v>
      </c>
      <c r="C476" s="303" t="str">
        <f t="shared" si="54"/>
        <v>0</v>
      </c>
      <c r="D476" s="303">
        <f>IF(S476="",0,COUNTIF($S$7:S476,S476))</f>
        <v>0</v>
      </c>
      <c r="E476" s="303" t="str">
        <f t="shared" si="55"/>
        <v>0</v>
      </c>
      <c r="F476" s="303">
        <f>IF(T476="",0,COUNTIF($T$7:T476,T476))</f>
        <v>0</v>
      </c>
      <c r="G476" s="303" t="str">
        <f t="shared" si="53"/>
        <v>0</v>
      </c>
      <c r="H476" s="303">
        <f>IF(R476="",0,COUNTIF($R$7:R476,R476))</f>
        <v>0</v>
      </c>
      <c r="I476" s="303" t="str">
        <f t="shared" si="56"/>
        <v>0</v>
      </c>
      <c r="J476" s="306">
        <f t="shared" si="57"/>
        <v>44216</v>
      </c>
      <c r="K476" s="303" t="str">
        <f t="shared" si="58"/>
        <v>KK 097</v>
      </c>
      <c r="L476" s="61"/>
      <c r="M476" s="271"/>
      <c r="N476" s="6"/>
      <c r="O476" s="10"/>
      <c r="P476" s="6"/>
      <c r="Q476" s="77" t="str">
        <f t="shared" si="52"/>
        <v/>
      </c>
      <c r="R476" s="333"/>
      <c r="S476" s="23"/>
      <c r="T476" s="271"/>
      <c r="U476" s="5"/>
      <c r="V476" s="5"/>
      <c r="W476" s="61"/>
      <c r="X476" s="61"/>
    </row>
    <row r="477" spans="1:24" ht="18.75" customHeight="1" x14ac:dyDescent="0.25">
      <c r="A477" s="61"/>
      <c r="B477" s="303">
        <f>IF(P477="",0,COUNTIF($P$7:P477,P477))</f>
        <v>0</v>
      </c>
      <c r="C477" s="303" t="str">
        <f t="shared" si="54"/>
        <v>0</v>
      </c>
      <c r="D477" s="303">
        <f>IF(S477="",0,COUNTIF($S$7:S477,S477))</f>
        <v>0</v>
      </c>
      <c r="E477" s="303" t="str">
        <f t="shared" si="55"/>
        <v>0</v>
      </c>
      <c r="F477" s="303">
        <f>IF(T477="",0,COUNTIF($T$7:T477,T477))</f>
        <v>0</v>
      </c>
      <c r="G477" s="303" t="str">
        <f t="shared" si="53"/>
        <v>0</v>
      </c>
      <c r="H477" s="303">
        <f>IF(R477="",0,COUNTIF($R$7:R477,R477))</f>
        <v>0</v>
      </c>
      <c r="I477" s="303" t="str">
        <f t="shared" si="56"/>
        <v>0</v>
      </c>
      <c r="J477" s="306">
        <f t="shared" si="57"/>
        <v>44216</v>
      </c>
      <c r="K477" s="303" t="str">
        <f t="shared" si="58"/>
        <v>KK 097</v>
      </c>
      <c r="L477" s="61"/>
      <c r="M477" s="271"/>
      <c r="N477" s="6"/>
      <c r="O477" s="10"/>
      <c r="P477" s="6"/>
      <c r="Q477" s="77" t="str">
        <f t="shared" si="52"/>
        <v/>
      </c>
      <c r="R477" s="333"/>
      <c r="S477" s="23"/>
      <c r="T477" s="271"/>
      <c r="U477" s="5"/>
      <c r="V477" s="5"/>
      <c r="W477" s="61"/>
      <c r="X477" s="61"/>
    </row>
    <row r="478" spans="1:24" ht="18.75" customHeight="1" x14ac:dyDescent="0.25">
      <c r="A478" s="61"/>
      <c r="B478" s="303">
        <f>IF(P478="",0,COUNTIF($P$7:P478,P478))</f>
        <v>0</v>
      </c>
      <c r="C478" s="303" t="str">
        <f t="shared" si="54"/>
        <v>0</v>
      </c>
      <c r="D478" s="303">
        <f>IF(S478="",0,COUNTIF($S$7:S478,S478))</f>
        <v>0</v>
      </c>
      <c r="E478" s="303" t="str">
        <f t="shared" si="55"/>
        <v>0</v>
      </c>
      <c r="F478" s="303">
        <f>IF(T478="",0,COUNTIF($T$7:T478,T478))</f>
        <v>0</v>
      </c>
      <c r="G478" s="303" t="str">
        <f t="shared" si="53"/>
        <v>0</v>
      </c>
      <c r="H478" s="303">
        <f>IF(R478="",0,COUNTIF($R$7:R478,R478))</f>
        <v>0</v>
      </c>
      <c r="I478" s="303" t="str">
        <f t="shared" si="56"/>
        <v>0</v>
      </c>
      <c r="J478" s="306">
        <f t="shared" si="57"/>
        <v>44216</v>
      </c>
      <c r="K478" s="303" t="str">
        <f t="shared" si="58"/>
        <v>KK 097</v>
      </c>
      <c r="L478" s="61"/>
      <c r="M478" s="271"/>
      <c r="N478" s="6"/>
      <c r="O478" s="10"/>
      <c r="P478" s="6"/>
      <c r="Q478" s="77" t="str">
        <f t="shared" si="52"/>
        <v/>
      </c>
      <c r="R478" s="333"/>
      <c r="S478" s="23"/>
      <c r="T478" s="271"/>
      <c r="U478" s="5"/>
      <c r="V478" s="5"/>
      <c r="W478" s="61"/>
      <c r="X478" s="61"/>
    </row>
    <row r="479" spans="1:24" ht="18.75" customHeight="1" x14ac:dyDescent="0.25">
      <c r="A479" s="61"/>
      <c r="B479" s="303">
        <f>IF(P479="",0,COUNTIF($P$7:P479,P479))</f>
        <v>0</v>
      </c>
      <c r="C479" s="303" t="str">
        <f t="shared" si="54"/>
        <v>0</v>
      </c>
      <c r="D479" s="303">
        <f>IF(S479="",0,COUNTIF($S$7:S479,S479))</f>
        <v>0</v>
      </c>
      <c r="E479" s="303" t="str">
        <f t="shared" si="55"/>
        <v>0</v>
      </c>
      <c r="F479" s="303">
        <f>IF(T479="",0,COUNTIF($T$7:T479,T479))</f>
        <v>0</v>
      </c>
      <c r="G479" s="303" t="str">
        <f t="shared" si="53"/>
        <v>0</v>
      </c>
      <c r="H479" s="303">
        <f>IF(R479="",0,COUNTIF($R$7:R479,R479))</f>
        <v>0</v>
      </c>
      <c r="I479" s="303" t="str">
        <f t="shared" si="56"/>
        <v>0</v>
      </c>
      <c r="J479" s="306">
        <f t="shared" si="57"/>
        <v>44216</v>
      </c>
      <c r="K479" s="303" t="str">
        <f t="shared" si="58"/>
        <v>KK 097</v>
      </c>
      <c r="L479" s="61"/>
      <c r="M479" s="271"/>
      <c r="N479" s="6"/>
      <c r="O479" s="10"/>
      <c r="P479" s="6"/>
      <c r="Q479" s="77" t="str">
        <f t="shared" si="52"/>
        <v/>
      </c>
      <c r="R479" s="333"/>
      <c r="S479" s="23"/>
      <c r="T479" s="271"/>
      <c r="U479" s="5"/>
      <c r="V479" s="5"/>
      <c r="W479" s="61"/>
      <c r="X479" s="61"/>
    </row>
    <row r="480" spans="1:24" ht="18.75" customHeight="1" x14ac:dyDescent="0.25">
      <c r="A480" s="61"/>
      <c r="B480" s="303">
        <f>IF(P480="",0,COUNTIF($P$7:P480,P480))</f>
        <v>0</v>
      </c>
      <c r="C480" s="303" t="str">
        <f t="shared" si="54"/>
        <v>0</v>
      </c>
      <c r="D480" s="303">
        <f>IF(S480="",0,COUNTIF($S$7:S480,S480))</f>
        <v>0</v>
      </c>
      <c r="E480" s="303" t="str">
        <f t="shared" si="55"/>
        <v>0</v>
      </c>
      <c r="F480" s="303">
        <f>IF(T480="",0,COUNTIF($T$7:T480,T480))</f>
        <v>0</v>
      </c>
      <c r="G480" s="303" t="str">
        <f t="shared" si="53"/>
        <v>0</v>
      </c>
      <c r="H480" s="303">
        <f>IF(R480="",0,COUNTIF($R$7:R480,R480))</f>
        <v>0</v>
      </c>
      <c r="I480" s="303" t="str">
        <f t="shared" si="56"/>
        <v>0</v>
      </c>
      <c r="J480" s="306">
        <f t="shared" si="57"/>
        <v>44216</v>
      </c>
      <c r="K480" s="303" t="str">
        <f t="shared" si="58"/>
        <v>KK 097</v>
      </c>
      <c r="L480" s="61"/>
      <c r="M480" s="271"/>
      <c r="N480" s="6"/>
      <c r="O480" s="10"/>
      <c r="P480" s="6"/>
      <c r="Q480" s="77" t="str">
        <f t="shared" si="52"/>
        <v/>
      </c>
      <c r="R480" s="333"/>
      <c r="S480" s="23"/>
      <c r="T480" s="271"/>
      <c r="U480" s="5"/>
      <c r="V480" s="5"/>
      <c r="W480" s="61"/>
      <c r="X480" s="61"/>
    </row>
    <row r="481" spans="1:24" ht="18.75" customHeight="1" x14ac:dyDescent="0.25">
      <c r="A481" s="61"/>
      <c r="B481" s="303">
        <f>IF(P481="",0,COUNTIF($P$7:P481,P481))</f>
        <v>0</v>
      </c>
      <c r="C481" s="303" t="str">
        <f t="shared" si="54"/>
        <v>0</v>
      </c>
      <c r="D481" s="303">
        <f>IF(S481="",0,COUNTIF($S$7:S481,S481))</f>
        <v>0</v>
      </c>
      <c r="E481" s="303" t="str">
        <f t="shared" si="55"/>
        <v>0</v>
      </c>
      <c r="F481" s="303">
        <f>IF(T481="",0,COUNTIF($T$7:T481,T481))</f>
        <v>0</v>
      </c>
      <c r="G481" s="303" t="str">
        <f t="shared" si="53"/>
        <v>0</v>
      </c>
      <c r="H481" s="303">
        <f>IF(R481="",0,COUNTIF($R$7:R481,R481))</f>
        <v>0</v>
      </c>
      <c r="I481" s="303" t="str">
        <f t="shared" si="56"/>
        <v>0</v>
      </c>
      <c r="J481" s="306">
        <f t="shared" si="57"/>
        <v>44216</v>
      </c>
      <c r="K481" s="303" t="str">
        <f t="shared" si="58"/>
        <v>KK 097</v>
      </c>
      <c r="L481" s="61"/>
      <c r="M481" s="271"/>
      <c r="N481" s="6"/>
      <c r="O481" s="10"/>
      <c r="P481" s="6"/>
      <c r="Q481" s="77" t="str">
        <f t="shared" si="52"/>
        <v/>
      </c>
      <c r="R481" s="333"/>
      <c r="S481" s="23"/>
      <c r="T481" s="271"/>
      <c r="U481" s="5"/>
      <c r="V481" s="5"/>
      <c r="W481" s="61"/>
      <c r="X481" s="61"/>
    </row>
    <row r="482" spans="1:24" ht="18.75" customHeight="1" x14ac:dyDescent="0.25">
      <c r="A482" s="61"/>
      <c r="B482" s="303">
        <f>IF(P482="",0,COUNTIF($P$7:P482,P482))</f>
        <v>0</v>
      </c>
      <c r="C482" s="303" t="str">
        <f t="shared" si="54"/>
        <v>0</v>
      </c>
      <c r="D482" s="303">
        <f>IF(S482="",0,COUNTIF($S$7:S482,S482))</f>
        <v>0</v>
      </c>
      <c r="E482" s="303" t="str">
        <f t="shared" si="55"/>
        <v>0</v>
      </c>
      <c r="F482" s="303">
        <f>IF(T482="",0,COUNTIF($T$7:T482,T482))</f>
        <v>0</v>
      </c>
      <c r="G482" s="303" t="str">
        <f t="shared" si="53"/>
        <v>0</v>
      </c>
      <c r="H482" s="303">
        <f>IF(R482="",0,COUNTIF($R$7:R482,R482))</f>
        <v>0</v>
      </c>
      <c r="I482" s="303" t="str">
        <f t="shared" si="56"/>
        <v>0</v>
      </c>
      <c r="J482" s="306">
        <f t="shared" si="57"/>
        <v>44216</v>
      </c>
      <c r="K482" s="303" t="str">
        <f t="shared" si="58"/>
        <v>KK 097</v>
      </c>
      <c r="L482" s="61"/>
      <c r="M482" s="271"/>
      <c r="N482" s="6"/>
      <c r="O482" s="10"/>
      <c r="P482" s="6"/>
      <c r="Q482" s="77" t="str">
        <f t="shared" si="52"/>
        <v/>
      </c>
      <c r="R482" s="333"/>
      <c r="S482" s="23"/>
      <c r="T482" s="271"/>
      <c r="U482" s="5"/>
      <c r="V482" s="5"/>
      <c r="W482" s="61"/>
      <c r="X482" s="61"/>
    </row>
    <row r="483" spans="1:24" ht="18.75" customHeight="1" x14ac:dyDescent="0.25">
      <c r="A483" s="61"/>
      <c r="B483" s="303">
        <f>IF(P483="",0,COUNTIF($P$7:P483,P483))</f>
        <v>0</v>
      </c>
      <c r="C483" s="303" t="str">
        <f t="shared" si="54"/>
        <v>0</v>
      </c>
      <c r="D483" s="303">
        <f>IF(S483="",0,COUNTIF($S$7:S483,S483))</f>
        <v>0</v>
      </c>
      <c r="E483" s="303" t="str">
        <f t="shared" si="55"/>
        <v>0</v>
      </c>
      <c r="F483" s="303">
        <f>IF(T483="",0,COUNTIF($T$7:T483,T483))</f>
        <v>0</v>
      </c>
      <c r="G483" s="303" t="str">
        <f t="shared" si="53"/>
        <v>0</v>
      </c>
      <c r="H483" s="303">
        <f>IF(R483="",0,COUNTIF($R$7:R483,R483))</f>
        <v>0</v>
      </c>
      <c r="I483" s="303" t="str">
        <f t="shared" si="56"/>
        <v>0</v>
      </c>
      <c r="J483" s="306">
        <f t="shared" si="57"/>
        <v>44216</v>
      </c>
      <c r="K483" s="303" t="str">
        <f t="shared" si="58"/>
        <v>KK 097</v>
      </c>
      <c r="L483" s="61"/>
      <c r="M483" s="271"/>
      <c r="N483" s="6"/>
      <c r="O483" s="10"/>
      <c r="P483" s="6"/>
      <c r="Q483" s="77" t="str">
        <f t="shared" si="52"/>
        <v/>
      </c>
      <c r="R483" s="333"/>
      <c r="S483" s="23"/>
      <c r="T483" s="271"/>
      <c r="U483" s="5"/>
      <c r="V483" s="5"/>
      <c r="W483" s="61"/>
      <c r="X483" s="61"/>
    </row>
    <row r="484" spans="1:24" ht="18.75" customHeight="1" x14ac:dyDescent="0.25">
      <c r="A484" s="61"/>
      <c r="B484" s="303">
        <f>IF(P484="",0,COUNTIF($P$7:P484,P484))</f>
        <v>0</v>
      </c>
      <c r="C484" s="303" t="str">
        <f t="shared" si="54"/>
        <v>0</v>
      </c>
      <c r="D484" s="303">
        <f>IF(S484="",0,COUNTIF($S$7:S484,S484))</f>
        <v>0</v>
      </c>
      <c r="E484" s="303" t="str">
        <f t="shared" si="55"/>
        <v>0</v>
      </c>
      <c r="F484" s="303">
        <f>IF(T484="",0,COUNTIF($T$7:T484,T484))</f>
        <v>0</v>
      </c>
      <c r="G484" s="303" t="str">
        <f t="shared" si="53"/>
        <v>0</v>
      </c>
      <c r="H484" s="303">
        <f>IF(R484="",0,COUNTIF($R$7:R484,R484))</f>
        <v>0</v>
      </c>
      <c r="I484" s="303" t="str">
        <f t="shared" si="56"/>
        <v>0</v>
      </c>
      <c r="J484" s="306">
        <f t="shared" si="57"/>
        <v>44216</v>
      </c>
      <c r="K484" s="303" t="str">
        <f t="shared" si="58"/>
        <v>KK 097</v>
      </c>
      <c r="L484" s="61"/>
      <c r="M484" s="271"/>
      <c r="N484" s="6"/>
      <c r="O484" s="10"/>
      <c r="P484" s="6"/>
      <c r="Q484" s="77" t="str">
        <f t="shared" si="52"/>
        <v/>
      </c>
      <c r="R484" s="333"/>
      <c r="S484" s="23"/>
      <c r="T484" s="271"/>
      <c r="U484" s="5"/>
      <c r="V484" s="5"/>
      <c r="W484" s="61"/>
      <c r="X484" s="61"/>
    </row>
    <row r="485" spans="1:24" ht="18.75" customHeight="1" x14ac:dyDescent="0.25">
      <c r="A485" s="61"/>
      <c r="B485" s="303">
        <f>IF(P485="",0,COUNTIF($P$7:P485,P485))</f>
        <v>0</v>
      </c>
      <c r="C485" s="303" t="str">
        <f t="shared" si="54"/>
        <v>0</v>
      </c>
      <c r="D485" s="303">
        <f>IF(S485="",0,COUNTIF($S$7:S485,S485))</f>
        <v>0</v>
      </c>
      <c r="E485" s="303" t="str">
        <f t="shared" si="55"/>
        <v>0</v>
      </c>
      <c r="F485" s="303">
        <f>IF(T485="",0,COUNTIF($T$7:T485,T485))</f>
        <v>0</v>
      </c>
      <c r="G485" s="303" t="str">
        <f t="shared" si="53"/>
        <v>0</v>
      </c>
      <c r="H485" s="303">
        <f>IF(R485="",0,COUNTIF($R$7:R485,R485))</f>
        <v>0</v>
      </c>
      <c r="I485" s="303" t="str">
        <f t="shared" si="56"/>
        <v>0</v>
      </c>
      <c r="J485" s="306">
        <f t="shared" si="57"/>
        <v>44216</v>
      </c>
      <c r="K485" s="303" t="str">
        <f t="shared" si="58"/>
        <v>KK 097</v>
      </c>
      <c r="L485" s="61"/>
      <c r="M485" s="271"/>
      <c r="N485" s="6"/>
      <c r="O485" s="10"/>
      <c r="P485" s="6"/>
      <c r="Q485" s="77" t="str">
        <f t="shared" si="52"/>
        <v/>
      </c>
      <c r="R485" s="333"/>
      <c r="S485" s="23"/>
      <c r="T485" s="271"/>
      <c r="U485" s="5"/>
      <c r="V485" s="5"/>
      <c r="W485" s="61"/>
      <c r="X485" s="61"/>
    </row>
    <row r="486" spans="1:24" ht="18.75" customHeight="1" x14ac:dyDescent="0.25">
      <c r="A486" s="61"/>
      <c r="B486" s="303">
        <f>IF(P486="",0,COUNTIF($P$7:P486,P486))</f>
        <v>0</v>
      </c>
      <c r="C486" s="303" t="str">
        <f t="shared" si="54"/>
        <v>0</v>
      </c>
      <c r="D486" s="303">
        <f>IF(S486="",0,COUNTIF($S$7:S486,S486))</f>
        <v>0</v>
      </c>
      <c r="E486" s="303" t="str">
        <f t="shared" si="55"/>
        <v>0</v>
      </c>
      <c r="F486" s="303">
        <f>IF(T486="",0,COUNTIF($T$7:T486,T486))</f>
        <v>0</v>
      </c>
      <c r="G486" s="303" t="str">
        <f t="shared" si="53"/>
        <v>0</v>
      </c>
      <c r="H486" s="303">
        <f>IF(R486="",0,COUNTIF($R$7:R486,R486))</f>
        <v>0</v>
      </c>
      <c r="I486" s="303" t="str">
        <f t="shared" si="56"/>
        <v>0</v>
      </c>
      <c r="J486" s="306">
        <f t="shared" si="57"/>
        <v>44216</v>
      </c>
      <c r="K486" s="303" t="str">
        <f t="shared" si="58"/>
        <v>KK 097</v>
      </c>
      <c r="L486" s="61"/>
      <c r="M486" s="271"/>
      <c r="N486" s="6"/>
      <c r="O486" s="10"/>
      <c r="P486" s="6"/>
      <c r="Q486" s="77" t="str">
        <f t="shared" si="52"/>
        <v/>
      </c>
      <c r="R486" s="333"/>
      <c r="S486" s="23"/>
      <c r="T486" s="271"/>
      <c r="U486" s="5"/>
      <c r="V486" s="5"/>
      <c r="W486" s="61"/>
      <c r="X486" s="61"/>
    </row>
    <row r="487" spans="1:24" ht="18.75" customHeight="1" x14ac:dyDescent="0.25">
      <c r="A487" s="61"/>
      <c r="B487" s="303">
        <f>IF(P487="",0,COUNTIF($P$7:P487,P487))</f>
        <v>0</v>
      </c>
      <c r="C487" s="303" t="str">
        <f t="shared" si="54"/>
        <v>0</v>
      </c>
      <c r="D487" s="303">
        <f>IF(S487="",0,COUNTIF($S$7:S487,S487))</f>
        <v>0</v>
      </c>
      <c r="E487" s="303" t="str">
        <f t="shared" si="55"/>
        <v>0</v>
      </c>
      <c r="F487" s="303">
        <f>IF(T487="",0,COUNTIF($T$7:T487,T487))</f>
        <v>0</v>
      </c>
      <c r="G487" s="303" t="str">
        <f t="shared" si="53"/>
        <v>0</v>
      </c>
      <c r="H487" s="303">
        <f>IF(R487="",0,COUNTIF($R$7:R487,R487))</f>
        <v>0</v>
      </c>
      <c r="I487" s="303" t="str">
        <f t="shared" si="56"/>
        <v>0</v>
      </c>
      <c r="J487" s="306">
        <f t="shared" si="57"/>
        <v>44216</v>
      </c>
      <c r="K487" s="303" t="str">
        <f t="shared" si="58"/>
        <v>KK 097</v>
      </c>
      <c r="L487" s="61"/>
      <c r="M487" s="271"/>
      <c r="N487" s="6"/>
      <c r="O487" s="10"/>
      <c r="P487" s="6"/>
      <c r="Q487" s="77" t="str">
        <f t="shared" si="52"/>
        <v/>
      </c>
      <c r="R487" s="333"/>
      <c r="S487" s="23"/>
      <c r="T487" s="271"/>
      <c r="U487" s="5"/>
      <c r="V487" s="5"/>
      <c r="W487" s="61"/>
      <c r="X487" s="61"/>
    </row>
    <row r="488" spans="1:24" ht="18.75" customHeight="1" x14ac:dyDescent="0.25">
      <c r="A488" s="61"/>
      <c r="B488" s="303">
        <f>IF(P488="",0,COUNTIF($P$7:P488,P488))</f>
        <v>0</v>
      </c>
      <c r="C488" s="303" t="str">
        <f t="shared" si="54"/>
        <v>0</v>
      </c>
      <c r="D488" s="303">
        <f>IF(S488="",0,COUNTIF($S$7:S488,S488))</f>
        <v>0</v>
      </c>
      <c r="E488" s="303" t="str">
        <f t="shared" si="55"/>
        <v>0</v>
      </c>
      <c r="F488" s="303">
        <f>IF(T488="",0,COUNTIF($T$7:T488,T488))</f>
        <v>0</v>
      </c>
      <c r="G488" s="303" t="str">
        <f t="shared" si="53"/>
        <v>0</v>
      </c>
      <c r="H488" s="303">
        <f>IF(R488="",0,COUNTIF($R$7:R488,R488))</f>
        <v>0</v>
      </c>
      <c r="I488" s="303" t="str">
        <f t="shared" si="56"/>
        <v>0</v>
      </c>
      <c r="J488" s="306">
        <f t="shared" si="57"/>
        <v>44216</v>
      </c>
      <c r="K488" s="303" t="str">
        <f t="shared" si="58"/>
        <v>KK 097</v>
      </c>
      <c r="L488" s="61"/>
      <c r="M488" s="271"/>
      <c r="N488" s="6"/>
      <c r="O488" s="10"/>
      <c r="P488" s="6"/>
      <c r="Q488" s="77" t="str">
        <f t="shared" si="52"/>
        <v/>
      </c>
      <c r="R488" s="333"/>
      <c r="S488" s="23"/>
      <c r="T488" s="271"/>
      <c r="U488" s="5"/>
      <c r="V488" s="5"/>
      <c r="W488" s="61"/>
      <c r="X488" s="61"/>
    </row>
    <row r="489" spans="1:24" ht="18.75" customHeight="1" x14ac:dyDescent="0.25">
      <c r="A489" s="61"/>
      <c r="B489" s="303">
        <f>IF(P489="",0,COUNTIF($P$7:P489,P489))</f>
        <v>0</v>
      </c>
      <c r="C489" s="303" t="str">
        <f t="shared" si="54"/>
        <v>0</v>
      </c>
      <c r="D489" s="303">
        <f>IF(S489="",0,COUNTIF($S$7:S489,S489))</f>
        <v>0</v>
      </c>
      <c r="E489" s="303" t="str">
        <f t="shared" si="55"/>
        <v>0</v>
      </c>
      <c r="F489" s="303">
        <f>IF(T489="",0,COUNTIF($T$7:T489,T489))</f>
        <v>0</v>
      </c>
      <c r="G489" s="303" t="str">
        <f t="shared" si="53"/>
        <v>0</v>
      </c>
      <c r="H489" s="303">
        <f>IF(R489="",0,COUNTIF($R$7:R489,R489))</f>
        <v>0</v>
      </c>
      <c r="I489" s="303" t="str">
        <f t="shared" si="56"/>
        <v>0</v>
      </c>
      <c r="J489" s="306">
        <f t="shared" si="57"/>
        <v>44216</v>
      </c>
      <c r="K489" s="303" t="str">
        <f t="shared" si="58"/>
        <v>KK 097</v>
      </c>
      <c r="L489" s="61"/>
      <c r="M489" s="271"/>
      <c r="N489" s="6"/>
      <c r="O489" s="10"/>
      <c r="P489" s="6"/>
      <c r="Q489" s="77" t="str">
        <f t="shared" si="52"/>
        <v/>
      </c>
      <c r="R489" s="333"/>
      <c r="S489" s="23"/>
      <c r="T489" s="271"/>
      <c r="U489" s="5"/>
      <c r="V489" s="5"/>
      <c r="W489" s="61"/>
      <c r="X489" s="61"/>
    </row>
    <row r="490" spans="1:24" ht="18.75" customHeight="1" x14ac:dyDescent="0.25">
      <c r="A490" s="61"/>
      <c r="B490" s="303">
        <f>IF(P490="",0,COUNTIF($P$7:P490,P490))</f>
        <v>0</v>
      </c>
      <c r="C490" s="303" t="str">
        <f t="shared" si="54"/>
        <v>0</v>
      </c>
      <c r="D490" s="303">
        <f>IF(S490="",0,COUNTIF($S$7:S490,S490))</f>
        <v>0</v>
      </c>
      <c r="E490" s="303" t="str">
        <f t="shared" si="55"/>
        <v>0</v>
      </c>
      <c r="F490" s="303">
        <f>IF(T490="",0,COUNTIF($T$7:T490,T490))</f>
        <v>0</v>
      </c>
      <c r="G490" s="303" t="str">
        <f t="shared" si="53"/>
        <v>0</v>
      </c>
      <c r="H490" s="303">
        <f>IF(R490="",0,COUNTIF($R$7:R490,R490))</f>
        <v>0</v>
      </c>
      <c r="I490" s="303" t="str">
        <f t="shared" si="56"/>
        <v>0</v>
      </c>
      <c r="J490" s="306">
        <f t="shared" si="57"/>
        <v>44216</v>
      </c>
      <c r="K490" s="303" t="str">
        <f t="shared" si="58"/>
        <v>KK 097</v>
      </c>
      <c r="L490" s="61"/>
      <c r="M490" s="271"/>
      <c r="N490" s="6"/>
      <c r="O490" s="10"/>
      <c r="P490" s="6"/>
      <c r="Q490" s="77" t="str">
        <f t="shared" si="52"/>
        <v/>
      </c>
      <c r="R490" s="333"/>
      <c r="S490" s="23"/>
      <c r="T490" s="271"/>
      <c r="U490" s="5"/>
      <c r="V490" s="5"/>
      <c r="W490" s="61"/>
      <c r="X490" s="61"/>
    </row>
    <row r="491" spans="1:24" ht="18.75" customHeight="1" x14ac:dyDescent="0.25">
      <c r="A491" s="61"/>
      <c r="B491" s="303">
        <f>IF(P491="",0,COUNTIF($P$7:P491,P491))</f>
        <v>0</v>
      </c>
      <c r="C491" s="303" t="str">
        <f t="shared" si="54"/>
        <v>0</v>
      </c>
      <c r="D491" s="303">
        <f>IF(S491="",0,COUNTIF($S$7:S491,S491))</f>
        <v>0</v>
      </c>
      <c r="E491" s="303" t="str">
        <f t="shared" si="55"/>
        <v>0</v>
      </c>
      <c r="F491" s="303">
        <f>IF(T491="",0,COUNTIF($T$7:T491,T491))</f>
        <v>0</v>
      </c>
      <c r="G491" s="303" t="str">
        <f t="shared" si="53"/>
        <v>0</v>
      </c>
      <c r="H491" s="303">
        <f>IF(R491="",0,COUNTIF($R$7:R491,R491))</f>
        <v>0</v>
      </c>
      <c r="I491" s="303" t="str">
        <f t="shared" si="56"/>
        <v>0</v>
      </c>
      <c r="J491" s="306">
        <f t="shared" si="57"/>
        <v>44216</v>
      </c>
      <c r="K491" s="303" t="str">
        <f t="shared" si="58"/>
        <v>KK 097</v>
      </c>
      <c r="L491" s="61"/>
      <c r="M491" s="271"/>
      <c r="N491" s="6"/>
      <c r="O491" s="10"/>
      <c r="P491" s="6"/>
      <c r="Q491" s="77" t="str">
        <f t="shared" si="52"/>
        <v/>
      </c>
      <c r="R491" s="333"/>
      <c r="S491" s="23"/>
      <c r="T491" s="271"/>
      <c r="U491" s="5"/>
      <c r="V491" s="5"/>
      <c r="W491" s="61"/>
      <c r="X491" s="61"/>
    </row>
    <row r="492" spans="1:24" ht="18.75" customHeight="1" x14ac:dyDescent="0.25">
      <c r="A492" s="61"/>
      <c r="B492" s="303">
        <f>IF(P492="",0,COUNTIF($P$7:P492,P492))</f>
        <v>0</v>
      </c>
      <c r="C492" s="303" t="str">
        <f t="shared" si="54"/>
        <v>0</v>
      </c>
      <c r="D492" s="303">
        <f>IF(S492="",0,COUNTIF($S$7:S492,S492))</f>
        <v>0</v>
      </c>
      <c r="E492" s="303" t="str">
        <f t="shared" si="55"/>
        <v>0</v>
      </c>
      <c r="F492" s="303">
        <f>IF(T492="",0,COUNTIF($T$7:T492,T492))</f>
        <v>0</v>
      </c>
      <c r="G492" s="303" t="str">
        <f t="shared" si="53"/>
        <v>0</v>
      </c>
      <c r="H492" s="303">
        <f>IF(R492="",0,COUNTIF($R$7:R492,R492))</f>
        <v>0</v>
      </c>
      <c r="I492" s="303" t="str">
        <f t="shared" si="56"/>
        <v>0</v>
      </c>
      <c r="J492" s="306">
        <f t="shared" si="57"/>
        <v>44216</v>
      </c>
      <c r="K492" s="303" t="str">
        <f t="shared" si="58"/>
        <v>KK 097</v>
      </c>
      <c r="L492" s="61"/>
      <c r="M492" s="271"/>
      <c r="N492" s="6"/>
      <c r="O492" s="10"/>
      <c r="P492" s="6"/>
      <c r="Q492" s="77" t="str">
        <f t="shared" si="52"/>
        <v/>
      </c>
      <c r="R492" s="333"/>
      <c r="S492" s="23"/>
      <c r="T492" s="271"/>
      <c r="U492" s="5"/>
      <c r="V492" s="5"/>
      <c r="W492" s="61"/>
      <c r="X492" s="61"/>
    </row>
    <row r="493" spans="1:24" ht="18.75" customHeight="1" x14ac:dyDescent="0.25">
      <c r="A493" s="61"/>
      <c r="B493" s="303">
        <f>IF(P493="",0,COUNTIF($P$7:P493,P493))</f>
        <v>0</v>
      </c>
      <c r="C493" s="303" t="str">
        <f t="shared" si="54"/>
        <v>0</v>
      </c>
      <c r="D493" s="303">
        <f>IF(S493="",0,COUNTIF($S$7:S493,S493))</f>
        <v>0</v>
      </c>
      <c r="E493" s="303" t="str">
        <f t="shared" si="55"/>
        <v>0</v>
      </c>
      <c r="F493" s="303">
        <f>IF(T493="",0,COUNTIF($T$7:T493,T493))</f>
        <v>0</v>
      </c>
      <c r="G493" s="303" t="str">
        <f t="shared" si="53"/>
        <v>0</v>
      </c>
      <c r="H493" s="303">
        <f>IF(R493="",0,COUNTIF($R$7:R493,R493))</f>
        <v>0</v>
      </c>
      <c r="I493" s="303" t="str">
        <f t="shared" si="56"/>
        <v>0</v>
      </c>
      <c r="J493" s="306">
        <f t="shared" si="57"/>
        <v>44216</v>
      </c>
      <c r="K493" s="303" t="str">
        <f t="shared" si="58"/>
        <v>KK 097</v>
      </c>
      <c r="L493" s="61"/>
      <c r="M493" s="271"/>
      <c r="N493" s="6"/>
      <c r="O493" s="10"/>
      <c r="P493" s="6"/>
      <c r="Q493" s="77" t="str">
        <f t="shared" si="52"/>
        <v/>
      </c>
      <c r="R493" s="333"/>
      <c r="S493" s="23"/>
      <c r="T493" s="271"/>
      <c r="U493" s="5"/>
      <c r="V493" s="5"/>
      <c r="W493" s="61"/>
      <c r="X493" s="61"/>
    </row>
    <row r="494" spans="1:24" ht="18.75" customHeight="1" x14ac:dyDescent="0.25">
      <c r="A494" s="61"/>
      <c r="B494" s="303">
        <f>IF(P494="",0,COUNTIF($P$7:P494,P494))</f>
        <v>0</v>
      </c>
      <c r="C494" s="303" t="str">
        <f t="shared" si="54"/>
        <v>0</v>
      </c>
      <c r="D494" s="303">
        <f>IF(S494="",0,COUNTIF($S$7:S494,S494))</f>
        <v>0</v>
      </c>
      <c r="E494" s="303" t="str">
        <f t="shared" si="55"/>
        <v>0</v>
      </c>
      <c r="F494" s="303">
        <f>IF(T494="",0,COUNTIF($T$7:T494,T494))</f>
        <v>0</v>
      </c>
      <c r="G494" s="303" t="str">
        <f t="shared" si="53"/>
        <v>0</v>
      </c>
      <c r="H494" s="303">
        <f>IF(R494="",0,COUNTIF($R$7:R494,R494))</f>
        <v>0</v>
      </c>
      <c r="I494" s="303" t="str">
        <f t="shared" si="56"/>
        <v>0</v>
      </c>
      <c r="J494" s="306">
        <f t="shared" si="57"/>
        <v>44216</v>
      </c>
      <c r="K494" s="303" t="str">
        <f t="shared" si="58"/>
        <v>KK 097</v>
      </c>
      <c r="L494" s="61"/>
      <c r="M494" s="271"/>
      <c r="N494" s="6"/>
      <c r="O494" s="10"/>
      <c r="P494" s="6"/>
      <c r="Q494" s="77" t="str">
        <f t="shared" si="52"/>
        <v/>
      </c>
      <c r="R494" s="333"/>
      <c r="S494" s="23"/>
      <c r="T494" s="271"/>
      <c r="U494" s="5"/>
      <c r="V494" s="5"/>
      <c r="W494" s="61"/>
      <c r="X494" s="61"/>
    </row>
    <row r="495" spans="1:24" ht="18.75" customHeight="1" x14ac:dyDescent="0.25">
      <c r="A495" s="61"/>
      <c r="B495" s="303">
        <f>IF(P495="",0,COUNTIF($P$7:P495,P495))</f>
        <v>0</v>
      </c>
      <c r="C495" s="303" t="str">
        <f t="shared" si="54"/>
        <v>0</v>
      </c>
      <c r="D495" s="303">
        <f>IF(S495="",0,COUNTIF($S$7:S495,S495))</f>
        <v>0</v>
      </c>
      <c r="E495" s="303" t="str">
        <f t="shared" si="55"/>
        <v>0</v>
      </c>
      <c r="F495" s="303">
        <f>IF(T495="",0,COUNTIF($T$7:T495,T495))</f>
        <v>0</v>
      </c>
      <c r="G495" s="303" t="str">
        <f t="shared" si="53"/>
        <v>0</v>
      </c>
      <c r="H495" s="303">
        <f>IF(R495="",0,COUNTIF($R$7:R495,R495))</f>
        <v>0</v>
      </c>
      <c r="I495" s="303" t="str">
        <f t="shared" si="56"/>
        <v>0</v>
      </c>
      <c r="J495" s="306">
        <f t="shared" si="57"/>
        <v>44216</v>
      </c>
      <c r="K495" s="303" t="str">
        <f t="shared" si="58"/>
        <v>KK 097</v>
      </c>
      <c r="L495" s="61"/>
      <c r="M495" s="271"/>
      <c r="N495" s="6"/>
      <c r="O495" s="10"/>
      <c r="P495" s="6"/>
      <c r="Q495" s="77" t="str">
        <f t="shared" si="52"/>
        <v/>
      </c>
      <c r="R495" s="333"/>
      <c r="S495" s="23"/>
      <c r="T495" s="271"/>
      <c r="U495" s="5"/>
      <c r="V495" s="5"/>
      <c r="W495" s="61"/>
      <c r="X495" s="61"/>
    </row>
    <row r="496" spans="1:24" ht="18.75" customHeight="1" x14ac:dyDescent="0.25">
      <c r="A496" s="61"/>
      <c r="B496" s="303">
        <f>IF(P496="",0,COUNTIF($P$7:P496,P496))</f>
        <v>0</v>
      </c>
      <c r="C496" s="303" t="str">
        <f t="shared" si="54"/>
        <v>0</v>
      </c>
      <c r="D496" s="303">
        <f>IF(S496="",0,COUNTIF($S$7:S496,S496))</f>
        <v>0</v>
      </c>
      <c r="E496" s="303" t="str">
        <f t="shared" si="55"/>
        <v>0</v>
      </c>
      <c r="F496" s="303">
        <f>IF(T496="",0,COUNTIF($T$7:T496,T496))</f>
        <v>0</v>
      </c>
      <c r="G496" s="303" t="str">
        <f t="shared" si="53"/>
        <v>0</v>
      </c>
      <c r="H496" s="303">
        <f>IF(R496="",0,COUNTIF($R$7:R496,R496))</f>
        <v>0</v>
      </c>
      <c r="I496" s="303" t="str">
        <f t="shared" si="56"/>
        <v>0</v>
      </c>
      <c r="J496" s="306">
        <f t="shared" si="57"/>
        <v>44216</v>
      </c>
      <c r="K496" s="303" t="str">
        <f t="shared" si="58"/>
        <v>KK 097</v>
      </c>
      <c r="L496" s="61"/>
      <c r="M496" s="271"/>
      <c r="N496" s="6"/>
      <c r="O496" s="10"/>
      <c r="P496" s="6"/>
      <c r="Q496" s="77" t="str">
        <f t="shared" si="52"/>
        <v/>
      </c>
      <c r="R496" s="333"/>
      <c r="S496" s="23"/>
      <c r="T496" s="271"/>
      <c r="U496" s="5"/>
      <c r="V496" s="5"/>
      <c r="W496" s="61"/>
      <c r="X496" s="61"/>
    </row>
    <row r="497" spans="1:24" ht="18.75" customHeight="1" x14ac:dyDescent="0.25">
      <c r="A497" s="61"/>
      <c r="B497" s="303">
        <f>IF(P497="",0,COUNTIF($P$7:P497,P497))</f>
        <v>0</v>
      </c>
      <c r="C497" s="303" t="str">
        <f t="shared" ref="C497:C560" si="59">B497&amp;P497</f>
        <v>0</v>
      </c>
      <c r="D497" s="303">
        <f>IF(S497="",0,COUNTIF($S$7:S497,S497))</f>
        <v>0</v>
      </c>
      <c r="E497" s="303" t="str">
        <f t="shared" ref="E497:E560" si="60">D497&amp;S497</f>
        <v>0</v>
      </c>
      <c r="F497" s="303">
        <f>IF(T497="",0,COUNTIF($T$7:T497,T497))</f>
        <v>0</v>
      </c>
      <c r="G497" s="303" t="str">
        <f t="shared" ref="G497:G560" si="61">F497&amp;T497</f>
        <v>0</v>
      </c>
      <c r="H497" s="303">
        <f>IF(R497="",0,COUNTIF($R$7:R497,R497))</f>
        <v>0</v>
      </c>
      <c r="I497" s="303" t="str">
        <f t="shared" ref="I497:I560" si="62">H497&amp;R497</f>
        <v>0</v>
      </c>
      <c r="J497" s="306">
        <f t="shared" ref="J497:J560" si="63">IF(M497&lt;&gt;"",M497,J496)</f>
        <v>44216</v>
      </c>
      <c r="K497" s="303" t="str">
        <f t="shared" ref="K497:K560" si="64">IF(N497&lt;&gt;"",N497,K496)</f>
        <v>KK 097</v>
      </c>
      <c r="L497" s="61"/>
      <c r="M497" s="271"/>
      <c r="N497" s="6"/>
      <c r="O497" s="10"/>
      <c r="P497" s="6"/>
      <c r="Q497" s="77" t="str">
        <f t="shared" ref="Q497:Q560" si="65">IF(P497&lt;&gt;"",VLOOKUP(P497,DA,2,FALSE),"")</f>
        <v/>
      </c>
      <c r="R497" s="333"/>
      <c r="S497" s="23"/>
      <c r="T497" s="271"/>
      <c r="U497" s="5"/>
      <c r="V497" s="5"/>
      <c r="W497" s="61"/>
      <c r="X497" s="61"/>
    </row>
    <row r="498" spans="1:24" ht="18.75" customHeight="1" x14ac:dyDescent="0.25">
      <c r="A498" s="61"/>
      <c r="B498" s="303">
        <f>IF(P498="",0,COUNTIF($P$7:P498,P498))</f>
        <v>0</v>
      </c>
      <c r="C498" s="303" t="str">
        <f t="shared" si="59"/>
        <v>0</v>
      </c>
      <c r="D498" s="303">
        <f>IF(S498="",0,COUNTIF($S$7:S498,S498))</f>
        <v>0</v>
      </c>
      <c r="E498" s="303" t="str">
        <f t="shared" si="60"/>
        <v>0</v>
      </c>
      <c r="F498" s="303">
        <f>IF(T498="",0,COUNTIF($T$7:T498,T498))</f>
        <v>0</v>
      </c>
      <c r="G498" s="303" t="str">
        <f t="shared" si="61"/>
        <v>0</v>
      </c>
      <c r="H498" s="303">
        <f>IF(R498="",0,COUNTIF($R$7:R498,R498))</f>
        <v>0</v>
      </c>
      <c r="I498" s="303" t="str">
        <f t="shared" si="62"/>
        <v>0</v>
      </c>
      <c r="J498" s="306">
        <f t="shared" si="63"/>
        <v>44216</v>
      </c>
      <c r="K498" s="303" t="str">
        <f t="shared" si="64"/>
        <v>KK 097</v>
      </c>
      <c r="L498" s="61"/>
      <c r="M498" s="271"/>
      <c r="N498" s="6"/>
      <c r="O498" s="10"/>
      <c r="P498" s="6"/>
      <c r="Q498" s="77" t="str">
        <f t="shared" si="65"/>
        <v/>
      </c>
      <c r="R498" s="333"/>
      <c r="S498" s="23"/>
      <c r="T498" s="271"/>
      <c r="U498" s="5"/>
      <c r="V498" s="5"/>
      <c r="W498" s="61"/>
      <c r="X498" s="61"/>
    </row>
    <row r="499" spans="1:24" ht="18.75" customHeight="1" x14ac:dyDescent="0.25">
      <c r="A499" s="61"/>
      <c r="B499" s="303">
        <f>IF(P499="",0,COUNTIF($P$7:P499,P499))</f>
        <v>0</v>
      </c>
      <c r="C499" s="303" t="str">
        <f t="shared" si="59"/>
        <v>0</v>
      </c>
      <c r="D499" s="303">
        <f>IF(S499="",0,COUNTIF($S$7:S499,S499))</f>
        <v>0</v>
      </c>
      <c r="E499" s="303" t="str">
        <f t="shared" si="60"/>
        <v>0</v>
      </c>
      <c r="F499" s="303">
        <f>IF(T499="",0,COUNTIF($T$7:T499,T499))</f>
        <v>0</v>
      </c>
      <c r="G499" s="303" t="str">
        <f t="shared" si="61"/>
        <v>0</v>
      </c>
      <c r="H499" s="303">
        <f>IF(R499="",0,COUNTIF($R$7:R499,R499))</f>
        <v>0</v>
      </c>
      <c r="I499" s="303" t="str">
        <f t="shared" si="62"/>
        <v>0</v>
      </c>
      <c r="J499" s="306">
        <f t="shared" si="63"/>
        <v>44216</v>
      </c>
      <c r="K499" s="303" t="str">
        <f t="shared" si="64"/>
        <v>KK 097</v>
      </c>
      <c r="L499" s="61"/>
      <c r="M499" s="271"/>
      <c r="N499" s="6"/>
      <c r="O499" s="10"/>
      <c r="P499" s="6"/>
      <c r="Q499" s="77" t="str">
        <f t="shared" si="65"/>
        <v/>
      </c>
      <c r="R499" s="333"/>
      <c r="S499" s="23"/>
      <c r="T499" s="271"/>
      <c r="U499" s="5"/>
      <c r="V499" s="5"/>
      <c r="W499" s="61"/>
      <c r="X499" s="61"/>
    </row>
    <row r="500" spans="1:24" ht="18.75" customHeight="1" x14ac:dyDescent="0.25">
      <c r="A500" s="61"/>
      <c r="B500" s="303">
        <f>IF(P500="",0,COUNTIF($P$7:P500,P500))</f>
        <v>0</v>
      </c>
      <c r="C500" s="303" t="str">
        <f t="shared" si="59"/>
        <v>0</v>
      </c>
      <c r="D500" s="303">
        <f>IF(S500="",0,COUNTIF($S$7:S500,S500))</f>
        <v>0</v>
      </c>
      <c r="E500" s="303" t="str">
        <f t="shared" si="60"/>
        <v>0</v>
      </c>
      <c r="F500" s="303">
        <f>IF(T500="",0,COUNTIF($T$7:T500,T500))</f>
        <v>0</v>
      </c>
      <c r="G500" s="303" t="str">
        <f t="shared" si="61"/>
        <v>0</v>
      </c>
      <c r="H500" s="303">
        <f>IF(R500="",0,COUNTIF($R$7:R500,R500))</f>
        <v>0</v>
      </c>
      <c r="I500" s="303" t="str">
        <f t="shared" si="62"/>
        <v>0</v>
      </c>
      <c r="J500" s="306">
        <f t="shared" si="63"/>
        <v>44216</v>
      </c>
      <c r="K500" s="303" t="str">
        <f t="shared" si="64"/>
        <v>KK 097</v>
      </c>
      <c r="L500" s="61"/>
      <c r="M500" s="271"/>
      <c r="N500" s="6"/>
      <c r="O500" s="10"/>
      <c r="P500" s="6"/>
      <c r="Q500" s="77" t="str">
        <f t="shared" si="65"/>
        <v/>
      </c>
      <c r="R500" s="333"/>
      <c r="S500" s="23"/>
      <c r="T500" s="271"/>
      <c r="U500" s="5"/>
      <c r="V500" s="5"/>
      <c r="W500" s="61"/>
      <c r="X500" s="61"/>
    </row>
    <row r="501" spans="1:24" ht="18.75" customHeight="1" x14ac:dyDescent="0.25">
      <c r="A501" s="61"/>
      <c r="B501" s="303">
        <f>IF(P501="",0,COUNTIF($P$7:P501,P501))</f>
        <v>0</v>
      </c>
      <c r="C501" s="303" t="str">
        <f t="shared" si="59"/>
        <v>0</v>
      </c>
      <c r="D501" s="303">
        <f>IF(S501="",0,COUNTIF($S$7:S501,S501))</f>
        <v>0</v>
      </c>
      <c r="E501" s="303" t="str">
        <f t="shared" si="60"/>
        <v>0</v>
      </c>
      <c r="F501" s="303">
        <f>IF(T501="",0,COUNTIF($T$7:T501,T501))</f>
        <v>0</v>
      </c>
      <c r="G501" s="303" t="str">
        <f t="shared" si="61"/>
        <v>0</v>
      </c>
      <c r="H501" s="303">
        <f>IF(R501="",0,COUNTIF($R$7:R501,R501))</f>
        <v>0</v>
      </c>
      <c r="I501" s="303" t="str">
        <f t="shared" si="62"/>
        <v>0</v>
      </c>
      <c r="J501" s="306">
        <f t="shared" si="63"/>
        <v>44216</v>
      </c>
      <c r="K501" s="303" t="str">
        <f t="shared" si="64"/>
        <v>KK 097</v>
      </c>
      <c r="L501" s="61"/>
      <c r="M501" s="271"/>
      <c r="N501" s="6"/>
      <c r="O501" s="10"/>
      <c r="P501" s="6"/>
      <c r="Q501" s="77" t="str">
        <f t="shared" si="65"/>
        <v/>
      </c>
      <c r="R501" s="333"/>
      <c r="S501" s="23"/>
      <c r="T501" s="271"/>
      <c r="U501" s="5"/>
      <c r="V501" s="5"/>
      <c r="W501" s="61"/>
      <c r="X501" s="61"/>
    </row>
    <row r="502" spans="1:24" ht="18.75" customHeight="1" x14ac:dyDescent="0.25">
      <c r="A502" s="61"/>
      <c r="B502" s="303">
        <f>IF(P502="",0,COUNTIF($P$7:P502,P502))</f>
        <v>0</v>
      </c>
      <c r="C502" s="303" t="str">
        <f t="shared" si="59"/>
        <v>0</v>
      </c>
      <c r="D502" s="303">
        <f>IF(S502="",0,COUNTIF($S$7:S502,S502))</f>
        <v>0</v>
      </c>
      <c r="E502" s="303" t="str">
        <f t="shared" si="60"/>
        <v>0</v>
      </c>
      <c r="F502" s="303">
        <f>IF(T502="",0,COUNTIF($T$7:T502,T502))</f>
        <v>0</v>
      </c>
      <c r="G502" s="303" t="str">
        <f t="shared" si="61"/>
        <v>0</v>
      </c>
      <c r="H502" s="303">
        <f>IF(R502="",0,COUNTIF($R$7:R502,R502))</f>
        <v>0</v>
      </c>
      <c r="I502" s="303" t="str">
        <f t="shared" si="62"/>
        <v>0</v>
      </c>
      <c r="J502" s="306">
        <f t="shared" si="63"/>
        <v>44216</v>
      </c>
      <c r="K502" s="303" t="str">
        <f t="shared" si="64"/>
        <v>KK 097</v>
      </c>
      <c r="L502" s="61"/>
      <c r="M502" s="271"/>
      <c r="N502" s="6"/>
      <c r="O502" s="10"/>
      <c r="P502" s="6"/>
      <c r="Q502" s="77" t="str">
        <f t="shared" si="65"/>
        <v/>
      </c>
      <c r="R502" s="333"/>
      <c r="S502" s="23"/>
      <c r="T502" s="271"/>
      <c r="U502" s="5"/>
      <c r="V502" s="5"/>
      <c r="W502" s="61"/>
      <c r="X502" s="61"/>
    </row>
    <row r="503" spans="1:24" ht="18.75" customHeight="1" x14ac:dyDescent="0.25">
      <c r="A503" s="61"/>
      <c r="B503" s="303">
        <f>IF(P503="",0,COUNTIF($P$7:P503,P503))</f>
        <v>0</v>
      </c>
      <c r="C503" s="303" t="str">
        <f t="shared" si="59"/>
        <v>0</v>
      </c>
      <c r="D503" s="303">
        <f>IF(S503="",0,COUNTIF($S$7:S503,S503))</f>
        <v>0</v>
      </c>
      <c r="E503" s="303" t="str">
        <f t="shared" si="60"/>
        <v>0</v>
      </c>
      <c r="F503" s="303">
        <f>IF(T503="",0,COUNTIF($T$7:T503,T503))</f>
        <v>0</v>
      </c>
      <c r="G503" s="303" t="str">
        <f t="shared" si="61"/>
        <v>0</v>
      </c>
      <c r="H503" s="303">
        <f>IF(R503="",0,COUNTIF($R$7:R503,R503))</f>
        <v>0</v>
      </c>
      <c r="I503" s="303" t="str">
        <f t="shared" si="62"/>
        <v>0</v>
      </c>
      <c r="J503" s="306">
        <f t="shared" si="63"/>
        <v>44216</v>
      </c>
      <c r="K503" s="303" t="str">
        <f t="shared" si="64"/>
        <v>KK 097</v>
      </c>
      <c r="L503" s="61"/>
      <c r="M503" s="271"/>
      <c r="N503" s="6"/>
      <c r="O503" s="10"/>
      <c r="P503" s="6"/>
      <c r="Q503" s="77" t="str">
        <f t="shared" si="65"/>
        <v/>
      </c>
      <c r="R503" s="333"/>
      <c r="S503" s="23"/>
      <c r="T503" s="271"/>
      <c r="U503" s="5"/>
      <c r="V503" s="5"/>
      <c r="W503" s="61"/>
      <c r="X503" s="61"/>
    </row>
    <row r="504" spans="1:24" ht="18.75" customHeight="1" x14ac:dyDescent="0.25">
      <c r="A504" s="61"/>
      <c r="B504" s="303">
        <f>IF(P504="",0,COUNTIF($P$7:P504,P504))</f>
        <v>0</v>
      </c>
      <c r="C504" s="303" t="str">
        <f t="shared" si="59"/>
        <v>0</v>
      </c>
      <c r="D504" s="303">
        <f>IF(S504="",0,COUNTIF($S$7:S504,S504))</f>
        <v>0</v>
      </c>
      <c r="E504" s="303" t="str">
        <f t="shared" si="60"/>
        <v>0</v>
      </c>
      <c r="F504" s="303">
        <f>IF(T504="",0,COUNTIF($T$7:T504,T504))</f>
        <v>0</v>
      </c>
      <c r="G504" s="303" t="str">
        <f t="shared" si="61"/>
        <v>0</v>
      </c>
      <c r="H504" s="303">
        <f>IF(R504="",0,COUNTIF($R$7:R504,R504))</f>
        <v>0</v>
      </c>
      <c r="I504" s="303" t="str">
        <f t="shared" si="62"/>
        <v>0</v>
      </c>
      <c r="J504" s="306">
        <f t="shared" si="63"/>
        <v>44216</v>
      </c>
      <c r="K504" s="303" t="str">
        <f t="shared" si="64"/>
        <v>KK 097</v>
      </c>
      <c r="L504" s="61"/>
      <c r="M504" s="271"/>
      <c r="N504" s="6"/>
      <c r="O504" s="10"/>
      <c r="P504" s="6"/>
      <c r="Q504" s="77" t="str">
        <f t="shared" si="65"/>
        <v/>
      </c>
      <c r="R504" s="333"/>
      <c r="S504" s="23"/>
      <c r="T504" s="271"/>
      <c r="U504" s="5"/>
      <c r="V504" s="5"/>
      <c r="W504" s="61"/>
      <c r="X504" s="61"/>
    </row>
    <row r="505" spans="1:24" ht="18.75" customHeight="1" x14ac:dyDescent="0.25">
      <c r="A505" s="61"/>
      <c r="B505" s="303">
        <f>IF(P505="",0,COUNTIF($P$7:P505,P505))</f>
        <v>0</v>
      </c>
      <c r="C505" s="303" t="str">
        <f t="shared" si="59"/>
        <v>0</v>
      </c>
      <c r="D505" s="303">
        <f>IF(S505="",0,COUNTIF($S$7:S505,S505))</f>
        <v>0</v>
      </c>
      <c r="E505" s="303" t="str">
        <f t="shared" si="60"/>
        <v>0</v>
      </c>
      <c r="F505" s="303">
        <f>IF(T505="",0,COUNTIF($T$7:T505,T505))</f>
        <v>0</v>
      </c>
      <c r="G505" s="303" t="str">
        <f t="shared" si="61"/>
        <v>0</v>
      </c>
      <c r="H505" s="303">
        <f>IF(R505="",0,COUNTIF($R$7:R505,R505))</f>
        <v>0</v>
      </c>
      <c r="I505" s="303" t="str">
        <f t="shared" si="62"/>
        <v>0</v>
      </c>
      <c r="J505" s="306">
        <f t="shared" si="63"/>
        <v>44216</v>
      </c>
      <c r="K505" s="303" t="str">
        <f t="shared" si="64"/>
        <v>KK 097</v>
      </c>
      <c r="L505" s="61"/>
      <c r="M505" s="271"/>
      <c r="N505" s="6"/>
      <c r="O505" s="10"/>
      <c r="P505" s="6"/>
      <c r="Q505" s="77" t="str">
        <f t="shared" si="65"/>
        <v/>
      </c>
      <c r="R505" s="333"/>
      <c r="S505" s="23"/>
      <c r="T505" s="271"/>
      <c r="U505" s="5"/>
      <c r="V505" s="5"/>
      <c r="W505" s="61"/>
      <c r="X505" s="61"/>
    </row>
    <row r="506" spans="1:24" ht="18.75" customHeight="1" x14ac:dyDescent="0.25">
      <c r="A506" s="61"/>
      <c r="B506" s="303">
        <f>IF(P506="",0,COUNTIF($P$7:P506,P506))</f>
        <v>0</v>
      </c>
      <c r="C506" s="303" t="str">
        <f t="shared" si="59"/>
        <v>0</v>
      </c>
      <c r="D506" s="303">
        <f>IF(S506="",0,COUNTIF($S$7:S506,S506))</f>
        <v>0</v>
      </c>
      <c r="E506" s="303" t="str">
        <f t="shared" si="60"/>
        <v>0</v>
      </c>
      <c r="F506" s="303">
        <f>IF(T506="",0,COUNTIF($T$7:T506,T506))</f>
        <v>0</v>
      </c>
      <c r="G506" s="303" t="str">
        <f t="shared" si="61"/>
        <v>0</v>
      </c>
      <c r="H506" s="303">
        <f>IF(R506="",0,COUNTIF($R$7:R506,R506))</f>
        <v>0</v>
      </c>
      <c r="I506" s="303" t="str">
        <f t="shared" si="62"/>
        <v>0</v>
      </c>
      <c r="J506" s="306">
        <f t="shared" si="63"/>
        <v>44216</v>
      </c>
      <c r="K506" s="303" t="str">
        <f t="shared" si="64"/>
        <v>KK 097</v>
      </c>
      <c r="L506" s="61"/>
      <c r="M506" s="271"/>
      <c r="N506" s="6"/>
      <c r="O506" s="10"/>
      <c r="P506" s="6"/>
      <c r="Q506" s="77" t="str">
        <f t="shared" si="65"/>
        <v/>
      </c>
      <c r="R506" s="333"/>
      <c r="S506" s="23"/>
      <c r="T506" s="271"/>
      <c r="U506" s="5"/>
      <c r="V506" s="5"/>
      <c r="W506" s="61"/>
      <c r="X506" s="61"/>
    </row>
    <row r="507" spans="1:24" ht="18.75" customHeight="1" x14ac:dyDescent="0.25">
      <c r="A507" s="61"/>
      <c r="B507" s="303">
        <f>IF(P507="",0,COUNTIF($P$7:P507,P507))</f>
        <v>0</v>
      </c>
      <c r="C507" s="303" t="str">
        <f t="shared" si="59"/>
        <v>0</v>
      </c>
      <c r="D507" s="303">
        <f>IF(S507="",0,COUNTIF($S$7:S507,S507))</f>
        <v>0</v>
      </c>
      <c r="E507" s="303" t="str">
        <f t="shared" si="60"/>
        <v>0</v>
      </c>
      <c r="F507" s="303">
        <f>IF(T507="",0,COUNTIF($T$7:T507,T507))</f>
        <v>0</v>
      </c>
      <c r="G507" s="303" t="str">
        <f t="shared" si="61"/>
        <v>0</v>
      </c>
      <c r="H507" s="303">
        <f>IF(R507="",0,COUNTIF($R$7:R507,R507))</f>
        <v>0</v>
      </c>
      <c r="I507" s="303" t="str">
        <f t="shared" si="62"/>
        <v>0</v>
      </c>
      <c r="J507" s="306">
        <f t="shared" si="63"/>
        <v>44216</v>
      </c>
      <c r="K507" s="303" t="str">
        <f t="shared" si="64"/>
        <v>KK 097</v>
      </c>
      <c r="L507" s="61"/>
      <c r="M507" s="271"/>
      <c r="N507" s="6"/>
      <c r="O507" s="10"/>
      <c r="P507" s="6"/>
      <c r="Q507" s="77" t="str">
        <f t="shared" si="65"/>
        <v/>
      </c>
      <c r="R507" s="333"/>
      <c r="S507" s="23"/>
      <c r="T507" s="271"/>
      <c r="U507" s="5"/>
      <c r="V507" s="5"/>
      <c r="W507" s="61"/>
      <c r="X507" s="61"/>
    </row>
    <row r="508" spans="1:24" ht="18.75" customHeight="1" x14ac:dyDescent="0.25">
      <c r="A508" s="61"/>
      <c r="B508" s="303">
        <f>IF(P508="",0,COUNTIF($P$7:P508,P508))</f>
        <v>0</v>
      </c>
      <c r="C508" s="303" t="str">
        <f t="shared" si="59"/>
        <v>0</v>
      </c>
      <c r="D508" s="303">
        <f>IF(S508="",0,COUNTIF($S$7:S508,S508))</f>
        <v>0</v>
      </c>
      <c r="E508" s="303" t="str">
        <f t="shared" si="60"/>
        <v>0</v>
      </c>
      <c r="F508" s="303">
        <f>IF(T508="",0,COUNTIF($T$7:T508,T508))</f>
        <v>0</v>
      </c>
      <c r="G508" s="303" t="str">
        <f t="shared" si="61"/>
        <v>0</v>
      </c>
      <c r="H508" s="303">
        <f>IF(R508="",0,COUNTIF($R$7:R508,R508))</f>
        <v>0</v>
      </c>
      <c r="I508" s="303" t="str">
        <f t="shared" si="62"/>
        <v>0</v>
      </c>
      <c r="J508" s="306">
        <f t="shared" si="63"/>
        <v>44216</v>
      </c>
      <c r="K508" s="303" t="str">
        <f t="shared" si="64"/>
        <v>KK 097</v>
      </c>
      <c r="L508" s="61"/>
      <c r="M508" s="271"/>
      <c r="N508" s="6"/>
      <c r="O508" s="10"/>
      <c r="P508" s="6"/>
      <c r="Q508" s="77" t="str">
        <f t="shared" si="65"/>
        <v/>
      </c>
      <c r="R508" s="333"/>
      <c r="S508" s="23"/>
      <c r="T508" s="271"/>
      <c r="U508" s="5"/>
      <c r="V508" s="5"/>
      <c r="W508" s="61"/>
      <c r="X508" s="61"/>
    </row>
    <row r="509" spans="1:24" ht="18.75" customHeight="1" x14ac:dyDescent="0.25">
      <c r="A509" s="61"/>
      <c r="B509" s="303">
        <f>IF(P509="",0,COUNTIF($P$7:P509,P509))</f>
        <v>0</v>
      </c>
      <c r="C509" s="303" t="str">
        <f t="shared" si="59"/>
        <v>0</v>
      </c>
      <c r="D509" s="303">
        <f>IF(S509="",0,COUNTIF($S$7:S509,S509))</f>
        <v>0</v>
      </c>
      <c r="E509" s="303" t="str">
        <f t="shared" si="60"/>
        <v>0</v>
      </c>
      <c r="F509" s="303">
        <f>IF(T509="",0,COUNTIF($T$7:T509,T509))</f>
        <v>0</v>
      </c>
      <c r="G509" s="303" t="str">
        <f t="shared" si="61"/>
        <v>0</v>
      </c>
      <c r="H509" s="303">
        <f>IF(R509="",0,COUNTIF($R$7:R509,R509))</f>
        <v>0</v>
      </c>
      <c r="I509" s="303" t="str">
        <f t="shared" si="62"/>
        <v>0</v>
      </c>
      <c r="J509" s="306">
        <f t="shared" si="63"/>
        <v>44216</v>
      </c>
      <c r="K509" s="303" t="str">
        <f t="shared" si="64"/>
        <v>KK 097</v>
      </c>
      <c r="L509" s="61"/>
      <c r="M509" s="271"/>
      <c r="N509" s="6"/>
      <c r="O509" s="10"/>
      <c r="P509" s="6"/>
      <c r="Q509" s="77" t="str">
        <f t="shared" si="65"/>
        <v/>
      </c>
      <c r="R509" s="333"/>
      <c r="S509" s="23"/>
      <c r="T509" s="271"/>
      <c r="U509" s="5"/>
      <c r="V509" s="5"/>
      <c r="W509" s="61"/>
      <c r="X509" s="61"/>
    </row>
    <row r="510" spans="1:24" ht="18.75" customHeight="1" x14ac:dyDescent="0.25">
      <c r="A510" s="61"/>
      <c r="B510" s="303">
        <f>IF(P510="",0,COUNTIF($P$7:P510,P510))</f>
        <v>0</v>
      </c>
      <c r="C510" s="303" t="str">
        <f t="shared" si="59"/>
        <v>0</v>
      </c>
      <c r="D510" s="303">
        <f>IF(S510="",0,COUNTIF($S$7:S510,S510))</f>
        <v>0</v>
      </c>
      <c r="E510" s="303" t="str">
        <f t="shared" si="60"/>
        <v>0</v>
      </c>
      <c r="F510" s="303">
        <f>IF(T510="",0,COUNTIF($T$7:T510,T510))</f>
        <v>0</v>
      </c>
      <c r="G510" s="303" t="str">
        <f t="shared" si="61"/>
        <v>0</v>
      </c>
      <c r="H510" s="303">
        <f>IF(R510="",0,COUNTIF($R$7:R510,R510))</f>
        <v>0</v>
      </c>
      <c r="I510" s="303" t="str">
        <f t="shared" si="62"/>
        <v>0</v>
      </c>
      <c r="J510" s="306">
        <f t="shared" si="63"/>
        <v>44216</v>
      </c>
      <c r="K510" s="303" t="str">
        <f t="shared" si="64"/>
        <v>KK 097</v>
      </c>
      <c r="L510" s="61"/>
      <c r="M510" s="271"/>
      <c r="N510" s="6"/>
      <c r="O510" s="10"/>
      <c r="P510" s="6"/>
      <c r="Q510" s="77" t="str">
        <f t="shared" si="65"/>
        <v/>
      </c>
      <c r="R510" s="333"/>
      <c r="S510" s="23"/>
      <c r="T510" s="271"/>
      <c r="U510" s="5"/>
      <c r="V510" s="5"/>
      <c r="W510" s="61"/>
      <c r="X510" s="61"/>
    </row>
    <row r="511" spans="1:24" ht="18.75" customHeight="1" x14ac:dyDescent="0.25">
      <c r="A511" s="61"/>
      <c r="B511" s="303">
        <f>IF(P511="",0,COUNTIF($P$7:P511,P511))</f>
        <v>0</v>
      </c>
      <c r="C511" s="303" t="str">
        <f t="shared" si="59"/>
        <v>0</v>
      </c>
      <c r="D511" s="303">
        <f>IF(S511="",0,COUNTIF($S$7:S511,S511))</f>
        <v>0</v>
      </c>
      <c r="E511" s="303" t="str">
        <f t="shared" si="60"/>
        <v>0</v>
      </c>
      <c r="F511" s="303">
        <f>IF(T511="",0,COUNTIF($T$7:T511,T511))</f>
        <v>0</v>
      </c>
      <c r="G511" s="303" t="str">
        <f t="shared" si="61"/>
        <v>0</v>
      </c>
      <c r="H511" s="303">
        <f>IF(R511="",0,COUNTIF($R$7:R511,R511))</f>
        <v>0</v>
      </c>
      <c r="I511" s="303" t="str">
        <f t="shared" si="62"/>
        <v>0</v>
      </c>
      <c r="J511" s="306">
        <f t="shared" si="63"/>
        <v>44216</v>
      </c>
      <c r="K511" s="303" t="str">
        <f t="shared" si="64"/>
        <v>KK 097</v>
      </c>
      <c r="L511" s="61"/>
      <c r="M511" s="271"/>
      <c r="N511" s="6"/>
      <c r="O511" s="10"/>
      <c r="P511" s="6"/>
      <c r="Q511" s="77" t="str">
        <f t="shared" si="65"/>
        <v/>
      </c>
      <c r="R511" s="333"/>
      <c r="S511" s="23"/>
      <c r="T511" s="271"/>
      <c r="U511" s="5"/>
      <c r="V511" s="5"/>
      <c r="W511" s="61"/>
      <c r="X511" s="61"/>
    </row>
    <row r="512" spans="1:24" ht="18.75" customHeight="1" x14ac:dyDescent="0.25">
      <c r="A512" s="61"/>
      <c r="B512" s="303">
        <f>IF(P512="",0,COUNTIF($P$7:P512,P512))</f>
        <v>0</v>
      </c>
      <c r="C512" s="303" t="str">
        <f t="shared" si="59"/>
        <v>0</v>
      </c>
      <c r="D512" s="303">
        <f>IF(S512="",0,COUNTIF($S$7:S512,S512))</f>
        <v>0</v>
      </c>
      <c r="E512" s="303" t="str">
        <f t="shared" si="60"/>
        <v>0</v>
      </c>
      <c r="F512" s="303">
        <f>IF(T512="",0,COUNTIF($T$7:T512,T512))</f>
        <v>0</v>
      </c>
      <c r="G512" s="303" t="str">
        <f t="shared" si="61"/>
        <v>0</v>
      </c>
      <c r="H512" s="303">
        <f>IF(R512="",0,COUNTIF($R$7:R512,R512))</f>
        <v>0</v>
      </c>
      <c r="I512" s="303" t="str">
        <f t="shared" si="62"/>
        <v>0</v>
      </c>
      <c r="J512" s="306">
        <f t="shared" si="63"/>
        <v>44216</v>
      </c>
      <c r="K512" s="303" t="str">
        <f t="shared" si="64"/>
        <v>KK 097</v>
      </c>
      <c r="L512" s="61"/>
      <c r="M512" s="271"/>
      <c r="N512" s="6"/>
      <c r="O512" s="10"/>
      <c r="P512" s="6"/>
      <c r="Q512" s="77" t="str">
        <f t="shared" si="65"/>
        <v/>
      </c>
      <c r="R512" s="333"/>
      <c r="S512" s="23"/>
      <c r="T512" s="271"/>
      <c r="U512" s="5"/>
      <c r="V512" s="5"/>
      <c r="W512" s="61"/>
      <c r="X512" s="61"/>
    </row>
    <row r="513" spans="1:24" ht="18.75" customHeight="1" x14ac:dyDescent="0.25">
      <c r="A513" s="61"/>
      <c r="B513" s="303">
        <f>IF(P513="",0,COUNTIF($P$7:P513,P513))</f>
        <v>0</v>
      </c>
      <c r="C513" s="303" t="str">
        <f t="shared" si="59"/>
        <v>0</v>
      </c>
      <c r="D513" s="303">
        <f>IF(S513="",0,COUNTIF($S$7:S513,S513))</f>
        <v>0</v>
      </c>
      <c r="E513" s="303" t="str">
        <f t="shared" si="60"/>
        <v>0</v>
      </c>
      <c r="F513" s="303">
        <f>IF(T513="",0,COUNTIF($T$7:T513,T513))</f>
        <v>0</v>
      </c>
      <c r="G513" s="303" t="str">
        <f t="shared" si="61"/>
        <v>0</v>
      </c>
      <c r="H513" s="303">
        <f>IF(R513="",0,COUNTIF($R$7:R513,R513))</f>
        <v>0</v>
      </c>
      <c r="I513" s="303" t="str">
        <f t="shared" si="62"/>
        <v>0</v>
      </c>
      <c r="J513" s="306">
        <f t="shared" si="63"/>
        <v>44216</v>
      </c>
      <c r="K513" s="303" t="str">
        <f t="shared" si="64"/>
        <v>KK 097</v>
      </c>
      <c r="L513" s="61"/>
      <c r="M513" s="271"/>
      <c r="N513" s="6"/>
      <c r="O513" s="10"/>
      <c r="P513" s="6"/>
      <c r="Q513" s="77" t="str">
        <f t="shared" si="65"/>
        <v/>
      </c>
      <c r="R513" s="333"/>
      <c r="S513" s="23"/>
      <c r="T513" s="271"/>
      <c r="U513" s="5"/>
      <c r="V513" s="5"/>
      <c r="W513" s="61"/>
      <c r="X513" s="61"/>
    </row>
    <row r="514" spans="1:24" ht="18.75" customHeight="1" x14ac:dyDescent="0.25">
      <c r="A514" s="61"/>
      <c r="B514" s="303">
        <f>IF(P514="",0,COUNTIF($P$7:P514,P514))</f>
        <v>0</v>
      </c>
      <c r="C514" s="303" t="str">
        <f t="shared" si="59"/>
        <v>0</v>
      </c>
      <c r="D514" s="303">
        <f>IF(S514="",0,COUNTIF($S$7:S514,S514))</f>
        <v>0</v>
      </c>
      <c r="E514" s="303" t="str">
        <f t="shared" si="60"/>
        <v>0</v>
      </c>
      <c r="F514" s="303">
        <f>IF(T514="",0,COUNTIF($T$7:T514,T514))</f>
        <v>0</v>
      </c>
      <c r="G514" s="303" t="str">
        <f t="shared" si="61"/>
        <v>0</v>
      </c>
      <c r="H514" s="303">
        <f>IF(R514="",0,COUNTIF($R$7:R514,R514))</f>
        <v>0</v>
      </c>
      <c r="I514" s="303" t="str">
        <f t="shared" si="62"/>
        <v>0</v>
      </c>
      <c r="J514" s="306">
        <f t="shared" si="63"/>
        <v>44216</v>
      </c>
      <c r="K514" s="303" t="str">
        <f t="shared" si="64"/>
        <v>KK 097</v>
      </c>
      <c r="L514" s="61"/>
      <c r="M514" s="271"/>
      <c r="N514" s="6"/>
      <c r="O514" s="10"/>
      <c r="P514" s="6"/>
      <c r="Q514" s="77" t="str">
        <f t="shared" si="65"/>
        <v/>
      </c>
      <c r="R514" s="333"/>
      <c r="S514" s="23"/>
      <c r="T514" s="271"/>
      <c r="U514" s="5"/>
      <c r="V514" s="5"/>
      <c r="W514" s="61"/>
      <c r="X514" s="61"/>
    </row>
    <row r="515" spans="1:24" ht="18.75" customHeight="1" x14ac:dyDescent="0.25">
      <c r="A515" s="61"/>
      <c r="B515" s="303">
        <f>IF(P515="",0,COUNTIF($P$7:P515,P515))</f>
        <v>0</v>
      </c>
      <c r="C515" s="303" t="str">
        <f t="shared" si="59"/>
        <v>0</v>
      </c>
      <c r="D515" s="303">
        <f>IF(S515="",0,COUNTIF($S$7:S515,S515))</f>
        <v>0</v>
      </c>
      <c r="E515" s="303" t="str">
        <f t="shared" si="60"/>
        <v>0</v>
      </c>
      <c r="F515" s="303">
        <f>IF(T515="",0,COUNTIF($T$7:T515,T515))</f>
        <v>0</v>
      </c>
      <c r="G515" s="303" t="str">
        <f t="shared" si="61"/>
        <v>0</v>
      </c>
      <c r="H515" s="303">
        <f>IF(R515="",0,COUNTIF($R$7:R515,R515))</f>
        <v>0</v>
      </c>
      <c r="I515" s="303" t="str">
        <f t="shared" si="62"/>
        <v>0</v>
      </c>
      <c r="J515" s="306">
        <f t="shared" si="63"/>
        <v>44216</v>
      </c>
      <c r="K515" s="303" t="str">
        <f t="shared" si="64"/>
        <v>KK 097</v>
      </c>
      <c r="L515" s="61"/>
      <c r="M515" s="271"/>
      <c r="N515" s="6"/>
      <c r="O515" s="10"/>
      <c r="P515" s="6"/>
      <c r="Q515" s="77" t="str">
        <f t="shared" si="65"/>
        <v/>
      </c>
      <c r="R515" s="333"/>
      <c r="S515" s="23"/>
      <c r="T515" s="271"/>
      <c r="U515" s="5"/>
      <c r="V515" s="5"/>
      <c r="W515" s="61"/>
      <c r="X515" s="61"/>
    </row>
    <row r="516" spans="1:24" ht="18.75" customHeight="1" x14ac:dyDescent="0.25">
      <c r="A516" s="61"/>
      <c r="B516" s="303">
        <f>IF(P516="",0,COUNTIF($P$7:P516,P516))</f>
        <v>0</v>
      </c>
      <c r="C516" s="303" t="str">
        <f t="shared" si="59"/>
        <v>0</v>
      </c>
      <c r="D516" s="303">
        <f>IF(S516="",0,COUNTIF($S$7:S516,S516))</f>
        <v>0</v>
      </c>
      <c r="E516" s="303" t="str">
        <f t="shared" si="60"/>
        <v>0</v>
      </c>
      <c r="F516" s="303">
        <f>IF(T516="",0,COUNTIF($T$7:T516,T516))</f>
        <v>0</v>
      </c>
      <c r="G516" s="303" t="str">
        <f t="shared" si="61"/>
        <v>0</v>
      </c>
      <c r="H516" s="303">
        <f>IF(R516="",0,COUNTIF($R$7:R516,R516))</f>
        <v>0</v>
      </c>
      <c r="I516" s="303" t="str">
        <f t="shared" si="62"/>
        <v>0</v>
      </c>
      <c r="J516" s="306">
        <f t="shared" si="63"/>
        <v>44216</v>
      </c>
      <c r="K516" s="303" t="str">
        <f t="shared" si="64"/>
        <v>KK 097</v>
      </c>
      <c r="L516" s="61"/>
      <c r="M516" s="271"/>
      <c r="N516" s="6"/>
      <c r="O516" s="10"/>
      <c r="P516" s="6"/>
      <c r="Q516" s="77" t="str">
        <f t="shared" si="65"/>
        <v/>
      </c>
      <c r="R516" s="333"/>
      <c r="S516" s="23"/>
      <c r="T516" s="271"/>
      <c r="U516" s="5"/>
      <c r="V516" s="5"/>
      <c r="W516" s="61"/>
      <c r="X516" s="61"/>
    </row>
    <row r="517" spans="1:24" ht="18.75" customHeight="1" x14ac:dyDescent="0.25">
      <c r="A517" s="61"/>
      <c r="B517" s="303">
        <f>IF(P517="",0,COUNTIF($P$7:P517,P517))</f>
        <v>0</v>
      </c>
      <c r="C517" s="303" t="str">
        <f t="shared" si="59"/>
        <v>0</v>
      </c>
      <c r="D517" s="303">
        <f>IF(S517="",0,COUNTIF($S$7:S517,S517))</f>
        <v>0</v>
      </c>
      <c r="E517" s="303" t="str">
        <f t="shared" si="60"/>
        <v>0</v>
      </c>
      <c r="F517" s="303">
        <f>IF(T517="",0,COUNTIF($T$7:T517,T517))</f>
        <v>0</v>
      </c>
      <c r="G517" s="303" t="str">
        <f t="shared" si="61"/>
        <v>0</v>
      </c>
      <c r="H517" s="303">
        <f>IF(R517="",0,COUNTIF($R$7:R517,R517))</f>
        <v>0</v>
      </c>
      <c r="I517" s="303" t="str">
        <f t="shared" si="62"/>
        <v>0</v>
      </c>
      <c r="J517" s="306">
        <f t="shared" si="63"/>
        <v>44216</v>
      </c>
      <c r="K517" s="303" t="str">
        <f t="shared" si="64"/>
        <v>KK 097</v>
      </c>
      <c r="L517" s="61"/>
      <c r="M517" s="271"/>
      <c r="N517" s="6"/>
      <c r="O517" s="10"/>
      <c r="P517" s="6"/>
      <c r="Q517" s="77" t="str">
        <f t="shared" si="65"/>
        <v/>
      </c>
      <c r="R517" s="333"/>
      <c r="S517" s="23"/>
      <c r="T517" s="271"/>
      <c r="U517" s="5"/>
      <c r="V517" s="5"/>
      <c r="W517" s="61"/>
      <c r="X517" s="61"/>
    </row>
    <row r="518" spans="1:24" ht="18.75" customHeight="1" x14ac:dyDescent="0.25">
      <c r="A518" s="61"/>
      <c r="B518" s="303">
        <f>IF(P518="",0,COUNTIF($P$7:P518,P518))</f>
        <v>0</v>
      </c>
      <c r="C518" s="303" t="str">
        <f t="shared" si="59"/>
        <v>0</v>
      </c>
      <c r="D518" s="303">
        <f>IF(S518="",0,COUNTIF($S$7:S518,S518))</f>
        <v>0</v>
      </c>
      <c r="E518" s="303" t="str">
        <f t="shared" si="60"/>
        <v>0</v>
      </c>
      <c r="F518" s="303">
        <f>IF(T518="",0,COUNTIF($T$7:T518,T518))</f>
        <v>0</v>
      </c>
      <c r="G518" s="303" t="str">
        <f t="shared" si="61"/>
        <v>0</v>
      </c>
      <c r="H518" s="303">
        <f>IF(R518="",0,COUNTIF($R$7:R518,R518))</f>
        <v>0</v>
      </c>
      <c r="I518" s="303" t="str">
        <f t="shared" si="62"/>
        <v>0</v>
      </c>
      <c r="J518" s="306">
        <f t="shared" si="63"/>
        <v>44216</v>
      </c>
      <c r="K518" s="303" t="str">
        <f t="shared" si="64"/>
        <v>KK 097</v>
      </c>
      <c r="L518" s="61"/>
      <c r="M518" s="271"/>
      <c r="N518" s="6"/>
      <c r="O518" s="10"/>
      <c r="P518" s="6"/>
      <c r="Q518" s="77" t="str">
        <f t="shared" si="65"/>
        <v/>
      </c>
      <c r="R518" s="333"/>
      <c r="S518" s="23"/>
      <c r="T518" s="271"/>
      <c r="U518" s="5"/>
      <c r="V518" s="5"/>
      <c r="W518" s="61"/>
      <c r="X518" s="61"/>
    </row>
    <row r="519" spans="1:24" ht="18.75" customHeight="1" x14ac:dyDescent="0.25">
      <c r="A519" s="61"/>
      <c r="B519" s="303">
        <f>IF(P519="",0,COUNTIF($P$7:P519,P519))</f>
        <v>0</v>
      </c>
      <c r="C519" s="303" t="str">
        <f t="shared" si="59"/>
        <v>0</v>
      </c>
      <c r="D519" s="303">
        <f>IF(S519="",0,COUNTIF($S$7:S519,S519))</f>
        <v>0</v>
      </c>
      <c r="E519" s="303" t="str">
        <f t="shared" si="60"/>
        <v>0</v>
      </c>
      <c r="F519" s="303">
        <f>IF(T519="",0,COUNTIF($T$7:T519,T519))</f>
        <v>0</v>
      </c>
      <c r="G519" s="303" t="str">
        <f t="shared" si="61"/>
        <v>0</v>
      </c>
      <c r="H519" s="303">
        <f>IF(R519="",0,COUNTIF($R$7:R519,R519))</f>
        <v>0</v>
      </c>
      <c r="I519" s="303" t="str">
        <f t="shared" si="62"/>
        <v>0</v>
      </c>
      <c r="J519" s="306">
        <f t="shared" si="63"/>
        <v>44216</v>
      </c>
      <c r="K519" s="303" t="str">
        <f t="shared" si="64"/>
        <v>KK 097</v>
      </c>
      <c r="L519" s="61"/>
      <c r="M519" s="271"/>
      <c r="N519" s="6"/>
      <c r="O519" s="10"/>
      <c r="P519" s="6"/>
      <c r="Q519" s="77" t="str">
        <f t="shared" si="65"/>
        <v/>
      </c>
      <c r="R519" s="333"/>
      <c r="S519" s="23"/>
      <c r="T519" s="271"/>
      <c r="U519" s="5"/>
      <c r="V519" s="5"/>
      <c r="W519" s="61"/>
      <c r="X519" s="61"/>
    </row>
    <row r="520" spans="1:24" ht="18.75" customHeight="1" x14ac:dyDescent="0.25">
      <c r="A520" s="61"/>
      <c r="B520" s="303">
        <f>IF(P520="",0,COUNTIF($P$7:P520,P520))</f>
        <v>0</v>
      </c>
      <c r="C520" s="303" t="str">
        <f t="shared" si="59"/>
        <v>0</v>
      </c>
      <c r="D520" s="303">
        <f>IF(S520="",0,COUNTIF($S$7:S520,S520))</f>
        <v>0</v>
      </c>
      <c r="E520" s="303" t="str">
        <f t="shared" si="60"/>
        <v>0</v>
      </c>
      <c r="F520" s="303">
        <f>IF(T520="",0,COUNTIF($T$7:T520,T520))</f>
        <v>0</v>
      </c>
      <c r="G520" s="303" t="str">
        <f t="shared" si="61"/>
        <v>0</v>
      </c>
      <c r="H520" s="303">
        <f>IF(R520="",0,COUNTIF($R$7:R520,R520))</f>
        <v>0</v>
      </c>
      <c r="I520" s="303" t="str">
        <f t="shared" si="62"/>
        <v>0</v>
      </c>
      <c r="J520" s="306">
        <f t="shared" si="63"/>
        <v>44216</v>
      </c>
      <c r="K520" s="303" t="str">
        <f t="shared" si="64"/>
        <v>KK 097</v>
      </c>
      <c r="L520" s="61"/>
      <c r="M520" s="271"/>
      <c r="N520" s="6"/>
      <c r="O520" s="10"/>
      <c r="P520" s="6"/>
      <c r="Q520" s="77" t="str">
        <f t="shared" si="65"/>
        <v/>
      </c>
      <c r="R520" s="333"/>
      <c r="S520" s="23"/>
      <c r="T520" s="271"/>
      <c r="U520" s="5"/>
      <c r="V520" s="5"/>
      <c r="W520" s="61"/>
      <c r="X520" s="61"/>
    </row>
    <row r="521" spans="1:24" ht="18.75" customHeight="1" x14ac:dyDescent="0.25">
      <c r="A521" s="61"/>
      <c r="B521" s="303">
        <f>IF(P521="",0,COUNTIF($P$7:P521,P521))</f>
        <v>0</v>
      </c>
      <c r="C521" s="303" t="str">
        <f t="shared" si="59"/>
        <v>0</v>
      </c>
      <c r="D521" s="303">
        <f>IF(S521="",0,COUNTIF($S$7:S521,S521))</f>
        <v>0</v>
      </c>
      <c r="E521" s="303" t="str">
        <f t="shared" si="60"/>
        <v>0</v>
      </c>
      <c r="F521" s="303">
        <f>IF(T521="",0,COUNTIF($T$7:T521,T521))</f>
        <v>0</v>
      </c>
      <c r="G521" s="303" t="str">
        <f t="shared" si="61"/>
        <v>0</v>
      </c>
      <c r="H521" s="303">
        <f>IF(R521="",0,COUNTIF($R$7:R521,R521))</f>
        <v>0</v>
      </c>
      <c r="I521" s="303" t="str">
        <f t="shared" si="62"/>
        <v>0</v>
      </c>
      <c r="J521" s="306">
        <f t="shared" si="63"/>
        <v>44216</v>
      </c>
      <c r="K521" s="303" t="str">
        <f t="shared" si="64"/>
        <v>KK 097</v>
      </c>
      <c r="L521" s="61"/>
      <c r="M521" s="271"/>
      <c r="N521" s="6"/>
      <c r="O521" s="10"/>
      <c r="P521" s="6"/>
      <c r="Q521" s="77" t="str">
        <f t="shared" si="65"/>
        <v/>
      </c>
      <c r="R521" s="333"/>
      <c r="S521" s="23"/>
      <c r="T521" s="271"/>
      <c r="U521" s="5"/>
      <c r="V521" s="5"/>
      <c r="W521" s="61"/>
      <c r="X521" s="61"/>
    </row>
    <row r="522" spans="1:24" ht="18.75" customHeight="1" x14ac:dyDescent="0.25">
      <c r="A522" s="61"/>
      <c r="B522" s="303">
        <f>IF(P522="",0,COUNTIF($P$7:P522,P522))</f>
        <v>0</v>
      </c>
      <c r="C522" s="303" t="str">
        <f t="shared" si="59"/>
        <v>0</v>
      </c>
      <c r="D522" s="303">
        <f>IF(S522="",0,COUNTIF($S$7:S522,S522))</f>
        <v>0</v>
      </c>
      <c r="E522" s="303" t="str">
        <f t="shared" si="60"/>
        <v>0</v>
      </c>
      <c r="F522" s="303">
        <f>IF(T522="",0,COUNTIF($T$7:T522,T522))</f>
        <v>0</v>
      </c>
      <c r="G522" s="303" t="str">
        <f t="shared" si="61"/>
        <v>0</v>
      </c>
      <c r="H522" s="303">
        <f>IF(R522="",0,COUNTIF($R$7:R522,R522))</f>
        <v>0</v>
      </c>
      <c r="I522" s="303" t="str">
        <f t="shared" si="62"/>
        <v>0</v>
      </c>
      <c r="J522" s="306">
        <f t="shared" si="63"/>
        <v>44216</v>
      </c>
      <c r="K522" s="303" t="str">
        <f t="shared" si="64"/>
        <v>KK 097</v>
      </c>
      <c r="L522" s="61"/>
      <c r="M522" s="271"/>
      <c r="N522" s="6"/>
      <c r="O522" s="10"/>
      <c r="P522" s="6"/>
      <c r="Q522" s="77" t="str">
        <f t="shared" si="65"/>
        <v/>
      </c>
      <c r="R522" s="333"/>
      <c r="S522" s="23"/>
      <c r="T522" s="271"/>
      <c r="U522" s="5"/>
      <c r="V522" s="5"/>
      <c r="W522" s="61"/>
      <c r="X522" s="61"/>
    </row>
    <row r="523" spans="1:24" ht="18.75" customHeight="1" x14ac:dyDescent="0.25">
      <c r="A523" s="61"/>
      <c r="B523" s="303">
        <f>IF(P523="",0,COUNTIF($P$7:P523,P523))</f>
        <v>0</v>
      </c>
      <c r="C523" s="303" t="str">
        <f t="shared" si="59"/>
        <v>0</v>
      </c>
      <c r="D523" s="303">
        <f>IF(S523="",0,COUNTIF($S$7:S523,S523))</f>
        <v>0</v>
      </c>
      <c r="E523" s="303" t="str">
        <f t="shared" si="60"/>
        <v>0</v>
      </c>
      <c r="F523" s="303">
        <f>IF(T523="",0,COUNTIF($T$7:T523,T523))</f>
        <v>0</v>
      </c>
      <c r="G523" s="303" t="str">
        <f t="shared" si="61"/>
        <v>0</v>
      </c>
      <c r="H523" s="303">
        <f>IF(R523="",0,COUNTIF($R$7:R523,R523))</f>
        <v>0</v>
      </c>
      <c r="I523" s="303" t="str">
        <f t="shared" si="62"/>
        <v>0</v>
      </c>
      <c r="J523" s="306">
        <f t="shared" si="63"/>
        <v>44216</v>
      </c>
      <c r="K523" s="303" t="str">
        <f t="shared" si="64"/>
        <v>KK 097</v>
      </c>
      <c r="L523" s="61"/>
      <c r="M523" s="271"/>
      <c r="N523" s="6"/>
      <c r="O523" s="10"/>
      <c r="P523" s="6"/>
      <c r="Q523" s="77" t="str">
        <f t="shared" si="65"/>
        <v/>
      </c>
      <c r="R523" s="333"/>
      <c r="S523" s="23"/>
      <c r="T523" s="271"/>
      <c r="U523" s="5"/>
      <c r="V523" s="5"/>
      <c r="W523" s="61"/>
      <c r="X523" s="61"/>
    </row>
    <row r="524" spans="1:24" ht="18.75" customHeight="1" x14ac:dyDescent="0.25">
      <c r="A524" s="61"/>
      <c r="B524" s="303">
        <f>IF(P524="",0,COUNTIF($P$7:P524,P524))</f>
        <v>0</v>
      </c>
      <c r="C524" s="303" t="str">
        <f t="shared" si="59"/>
        <v>0</v>
      </c>
      <c r="D524" s="303">
        <f>IF(S524="",0,COUNTIF($S$7:S524,S524))</f>
        <v>0</v>
      </c>
      <c r="E524" s="303" t="str">
        <f t="shared" si="60"/>
        <v>0</v>
      </c>
      <c r="F524" s="303">
        <f>IF(T524="",0,COUNTIF($T$7:T524,T524))</f>
        <v>0</v>
      </c>
      <c r="G524" s="303" t="str">
        <f t="shared" si="61"/>
        <v>0</v>
      </c>
      <c r="H524" s="303">
        <f>IF(R524="",0,COUNTIF($R$7:R524,R524))</f>
        <v>0</v>
      </c>
      <c r="I524" s="303" t="str">
        <f t="shared" si="62"/>
        <v>0</v>
      </c>
      <c r="J524" s="306">
        <f t="shared" si="63"/>
        <v>44216</v>
      </c>
      <c r="K524" s="303" t="str">
        <f t="shared" si="64"/>
        <v>KK 097</v>
      </c>
      <c r="L524" s="61"/>
      <c r="M524" s="271"/>
      <c r="N524" s="6"/>
      <c r="O524" s="10"/>
      <c r="P524" s="6"/>
      <c r="Q524" s="77" t="str">
        <f t="shared" si="65"/>
        <v/>
      </c>
      <c r="R524" s="333"/>
      <c r="S524" s="23"/>
      <c r="T524" s="271"/>
      <c r="U524" s="5"/>
      <c r="V524" s="5"/>
      <c r="W524" s="61"/>
      <c r="X524" s="61"/>
    </row>
    <row r="525" spans="1:24" ht="18.75" customHeight="1" x14ac:dyDescent="0.25">
      <c r="A525" s="61"/>
      <c r="B525" s="303">
        <f>IF(P525="",0,COUNTIF($P$7:P525,P525))</f>
        <v>0</v>
      </c>
      <c r="C525" s="303" t="str">
        <f t="shared" si="59"/>
        <v>0</v>
      </c>
      <c r="D525" s="303">
        <f>IF(S525="",0,COUNTIF($S$7:S525,S525))</f>
        <v>0</v>
      </c>
      <c r="E525" s="303" t="str">
        <f t="shared" si="60"/>
        <v>0</v>
      </c>
      <c r="F525" s="303">
        <f>IF(T525="",0,COUNTIF($T$7:T525,T525))</f>
        <v>0</v>
      </c>
      <c r="G525" s="303" t="str">
        <f t="shared" si="61"/>
        <v>0</v>
      </c>
      <c r="H525" s="303">
        <f>IF(R525="",0,COUNTIF($R$7:R525,R525))</f>
        <v>0</v>
      </c>
      <c r="I525" s="303" t="str">
        <f t="shared" si="62"/>
        <v>0</v>
      </c>
      <c r="J525" s="306">
        <f t="shared" si="63"/>
        <v>44216</v>
      </c>
      <c r="K525" s="303" t="str">
        <f t="shared" si="64"/>
        <v>KK 097</v>
      </c>
      <c r="L525" s="61"/>
      <c r="M525" s="271"/>
      <c r="N525" s="6"/>
      <c r="O525" s="10"/>
      <c r="P525" s="6"/>
      <c r="Q525" s="77" t="str">
        <f t="shared" si="65"/>
        <v/>
      </c>
      <c r="R525" s="333"/>
      <c r="S525" s="23"/>
      <c r="T525" s="271"/>
      <c r="U525" s="5"/>
      <c r="V525" s="5"/>
      <c r="W525" s="61"/>
      <c r="X525" s="61"/>
    </row>
    <row r="526" spans="1:24" ht="18.75" customHeight="1" x14ac:dyDescent="0.25">
      <c r="A526" s="61"/>
      <c r="B526" s="303">
        <f>IF(P526="",0,COUNTIF($P$7:P526,P526))</f>
        <v>0</v>
      </c>
      <c r="C526" s="303" t="str">
        <f t="shared" si="59"/>
        <v>0</v>
      </c>
      <c r="D526" s="303">
        <f>IF(S526="",0,COUNTIF($S$7:S526,S526))</f>
        <v>0</v>
      </c>
      <c r="E526" s="303" t="str">
        <f t="shared" si="60"/>
        <v>0</v>
      </c>
      <c r="F526" s="303">
        <f>IF(T526="",0,COUNTIF($T$7:T526,T526))</f>
        <v>0</v>
      </c>
      <c r="G526" s="303" t="str">
        <f t="shared" si="61"/>
        <v>0</v>
      </c>
      <c r="H526" s="303">
        <f>IF(R526="",0,COUNTIF($R$7:R526,R526))</f>
        <v>0</v>
      </c>
      <c r="I526" s="303" t="str">
        <f t="shared" si="62"/>
        <v>0</v>
      </c>
      <c r="J526" s="306">
        <f t="shared" si="63"/>
        <v>44216</v>
      </c>
      <c r="K526" s="303" t="str">
        <f t="shared" si="64"/>
        <v>KK 097</v>
      </c>
      <c r="L526" s="61"/>
      <c r="M526" s="271"/>
      <c r="N526" s="6"/>
      <c r="O526" s="10"/>
      <c r="P526" s="6"/>
      <c r="Q526" s="77" t="str">
        <f t="shared" si="65"/>
        <v/>
      </c>
      <c r="R526" s="333"/>
      <c r="S526" s="23"/>
      <c r="T526" s="271"/>
      <c r="U526" s="5"/>
      <c r="V526" s="5"/>
      <c r="W526" s="61"/>
      <c r="X526" s="61"/>
    </row>
    <row r="527" spans="1:24" ht="18.75" customHeight="1" x14ac:dyDescent="0.25">
      <c r="A527" s="61"/>
      <c r="B527" s="303">
        <f>IF(P527="",0,COUNTIF($P$7:P527,P527))</f>
        <v>0</v>
      </c>
      <c r="C527" s="303" t="str">
        <f t="shared" si="59"/>
        <v>0</v>
      </c>
      <c r="D527" s="303">
        <f>IF(S527="",0,COUNTIF($S$7:S527,S527))</f>
        <v>0</v>
      </c>
      <c r="E527" s="303" t="str">
        <f t="shared" si="60"/>
        <v>0</v>
      </c>
      <c r="F527" s="303">
        <f>IF(T527="",0,COUNTIF($T$7:T527,T527))</f>
        <v>0</v>
      </c>
      <c r="G527" s="303" t="str">
        <f t="shared" si="61"/>
        <v>0</v>
      </c>
      <c r="H527" s="303">
        <f>IF(R527="",0,COUNTIF($R$7:R527,R527))</f>
        <v>0</v>
      </c>
      <c r="I527" s="303" t="str">
        <f t="shared" si="62"/>
        <v>0</v>
      </c>
      <c r="J527" s="306">
        <f t="shared" si="63"/>
        <v>44216</v>
      </c>
      <c r="K527" s="303" t="str">
        <f t="shared" si="64"/>
        <v>KK 097</v>
      </c>
      <c r="L527" s="61"/>
      <c r="M527" s="271"/>
      <c r="N527" s="6"/>
      <c r="O527" s="10"/>
      <c r="P527" s="6"/>
      <c r="Q527" s="77" t="str">
        <f t="shared" si="65"/>
        <v/>
      </c>
      <c r="R527" s="333"/>
      <c r="S527" s="23"/>
      <c r="T527" s="271"/>
      <c r="U527" s="5"/>
      <c r="V527" s="5"/>
      <c r="W527" s="61"/>
      <c r="X527" s="61"/>
    </row>
    <row r="528" spans="1:24" ht="18.75" customHeight="1" x14ac:dyDescent="0.25">
      <c r="A528" s="61"/>
      <c r="B528" s="303">
        <f>IF(P528="",0,COUNTIF($P$7:P528,P528))</f>
        <v>0</v>
      </c>
      <c r="C528" s="303" t="str">
        <f t="shared" si="59"/>
        <v>0</v>
      </c>
      <c r="D528" s="303">
        <f>IF(S528="",0,COUNTIF($S$7:S528,S528))</f>
        <v>0</v>
      </c>
      <c r="E528" s="303" t="str">
        <f t="shared" si="60"/>
        <v>0</v>
      </c>
      <c r="F528" s="303">
        <f>IF(T528="",0,COUNTIF($T$7:T528,T528))</f>
        <v>0</v>
      </c>
      <c r="G528" s="303" t="str">
        <f t="shared" si="61"/>
        <v>0</v>
      </c>
      <c r="H528" s="303">
        <f>IF(R528="",0,COUNTIF($R$7:R528,R528))</f>
        <v>0</v>
      </c>
      <c r="I528" s="303" t="str">
        <f t="shared" si="62"/>
        <v>0</v>
      </c>
      <c r="J528" s="306">
        <f t="shared" si="63"/>
        <v>44216</v>
      </c>
      <c r="K528" s="303" t="str">
        <f t="shared" si="64"/>
        <v>KK 097</v>
      </c>
      <c r="L528" s="61"/>
      <c r="M528" s="271"/>
      <c r="N528" s="6"/>
      <c r="O528" s="10"/>
      <c r="P528" s="6"/>
      <c r="Q528" s="77" t="str">
        <f t="shared" si="65"/>
        <v/>
      </c>
      <c r="R528" s="333"/>
      <c r="S528" s="23"/>
      <c r="T528" s="271"/>
      <c r="U528" s="5"/>
      <c r="V528" s="5"/>
      <c r="W528" s="61"/>
      <c r="X528" s="61"/>
    </row>
    <row r="529" spans="1:24" ht="18.75" customHeight="1" x14ac:dyDescent="0.25">
      <c r="A529" s="61"/>
      <c r="B529" s="303">
        <f>IF(P529="",0,COUNTIF($P$7:P529,P529))</f>
        <v>0</v>
      </c>
      <c r="C529" s="303" t="str">
        <f t="shared" si="59"/>
        <v>0</v>
      </c>
      <c r="D529" s="303">
        <f>IF(S529="",0,COUNTIF($S$7:S529,S529))</f>
        <v>0</v>
      </c>
      <c r="E529" s="303" t="str">
        <f t="shared" si="60"/>
        <v>0</v>
      </c>
      <c r="F529" s="303">
        <f>IF(T529="",0,COUNTIF($T$7:T529,T529))</f>
        <v>0</v>
      </c>
      <c r="G529" s="303" t="str">
        <f t="shared" si="61"/>
        <v>0</v>
      </c>
      <c r="H529" s="303">
        <f>IF(R529="",0,COUNTIF($R$7:R529,R529))</f>
        <v>0</v>
      </c>
      <c r="I529" s="303" t="str">
        <f t="shared" si="62"/>
        <v>0</v>
      </c>
      <c r="J529" s="306">
        <f t="shared" si="63"/>
        <v>44216</v>
      </c>
      <c r="K529" s="303" t="str">
        <f t="shared" si="64"/>
        <v>KK 097</v>
      </c>
      <c r="L529" s="61"/>
      <c r="M529" s="271"/>
      <c r="N529" s="6"/>
      <c r="O529" s="10"/>
      <c r="P529" s="6"/>
      <c r="Q529" s="77" t="str">
        <f t="shared" si="65"/>
        <v/>
      </c>
      <c r="R529" s="333"/>
      <c r="S529" s="23"/>
      <c r="T529" s="271"/>
      <c r="U529" s="5"/>
      <c r="V529" s="5"/>
      <c r="W529" s="61"/>
      <c r="X529" s="61"/>
    </row>
    <row r="530" spans="1:24" ht="18.75" customHeight="1" x14ac:dyDescent="0.25">
      <c r="A530" s="61"/>
      <c r="B530" s="303">
        <f>IF(P530="",0,COUNTIF($P$7:P530,P530))</f>
        <v>0</v>
      </c>
      <c r="C530" s="303" t="str">
        <f t="shared" si="59"/>
        <v>0</v>
      </c>
      <c r="D530" s="303">
        <f>IF(S530="",0,COUNTIF($S$7:S530,S530))</f>
        <v>0</v>
      </c>
      <c r="E530" s="303" t="str">
        <f t="shared" si="60"/>
        <v>0</v>
      </c>
      <c r="F530" s="303">
        <f>IF(T530="",0,COUNTIF($T$7:T530,T530))</f>
        <v>0</v>
      </c>
      <c r="G530" s="303" t="str">
        <f t="shared" si="61"/>
        <v>0</v>
      </c>
      <c r="H530" s="303">
        <f>IF(R530="",0,COUNTIF($R$7:R530,R530))</f>
        <v>0</v>
      </c>
      <c r="I530" s="303" t="str">
        <f t="shared" si="62"/>
        <v>0</v>
      </c>
      <c r="J530" s="306">
        <f t="shared" si="63"/>
        <v>44216</v>
      </c>
      <c r="K530" s="303" t="str">
        <f t="shared" si="64"/>
        <v>KK 097</v>
      </c>
      <c r="L530" s="61"/>
      <c r="M530" s="271"/>
      <c r="N530" s="6"/>
      <c r="O530" s="10"/>
      <c r="P530" s="6"/>
      <c r="Q530" s="77" t="str">
        <f t="shared" si="65"/>
        <v/>
      </c>
      <c r="R530" s="333"/>
      <c r="S530" s="23"/>
      <c r="T530" s="271"/>
      <c r="U530" s="5"/>
      <c r="V530" s="5"/>
      <c r="W530" s="61"/>
      <c r="X530" s="61"/>
    </row>
    <row r="531" spans="1:24" ht="18.75" customHeight="1" x14ac:dyDescent="0.25">
      <c r="A531" s="61"/>
      <c r="B531" s="303">
        <f>IF(P531="",0,COUNTIF($P$7:P531,P531))</f>
        <v>0</v>
      </c>
      <c r="C531" s="303" t="str">
        <f t="shared" si="59"/>
        <v>0</v>
      </c>
      <c r="D531" s="303">
        <f>IF(S531="",0,COUNTIF($S$7:S531,S531))</f>
        <v>0</v>
      </c>
      <c r="E531" s="303" t="str">
        <f t="shared" si="60"/>
        <v>0</v>
      </c>
      <c r="F531" s="303">
        <f>IF(T531="",0,COUNTIF($T$7:T531,T531))</f>
        <v>0</v>
      </c>
      <c r="G531" s="303" t="str">
        <f t="shared" si="61"/>
        <v>0</v>
      </c>
      <c r="H531" s="303">
        <f>IF(R531="",0,COUNTIF($R$7:R531,R531))</f>
        <v>0</v>
      </c>
      <c r="I531" s="303" t="str">
        <f t="shared" si="62"/>
        <v>0</v>
      </c>
      <c r="J531" s="306">
        <f t="shared" si="63"/>
        <v>44216</v>
      </c>
      <c r="K531" s="303" t="str">
        <f t="shared" si="64"/>
        <v>KK 097</v>
      </c>
      <c r="L531" s="61"/>
      <c r="M531" s="271"/>
      <c r="N531" s="6"/>
      <c r="O531" s="10"/>
      <c r="P531" s="6"/>
      <c r="Q531" s="77" t="str">
        <f t="shared" si="65"/>
        <v/>
      </c>
      <c r="R531" s="333"/>
      <c r="S531" s="23"/>
      <c r="T531" s="271"/>
      <c r="U531" s="5"/>
      <c r="V531" s="5"/>
      <c r="W531" s="61"/>
      <c r="X531" s="61"/>
    </row>
    <row r="532" spans="1:24" ht="18.75" customHeight="1" x14ac:dyDescent="0.25">
      <c r="A532" s="61"/>
      <c r="B532" s="303">
        <f>IF(P532="",0,COUNTIF($P$7:P532,P532))</f>
        <v>0</v>
      </c>
      <c r="C532" s="303" t="str">
        <f t="shared" si="59"/>
        <v>0</v>
      </c>
      <c r="D532" s="303">
        <f>IF(S532="",0,COUNTIF($S$7:S532,S532))</f>
        <v>0</v>
      </c>
      <c r="E532" s="303" t="str">
        <f t="shared" si="60"/>
        <v>0</v>
      </c>
      <c r="F532" s="303">
        <f>IF(T532="",0,COUNTIF($T$7:T532,T532))</f>
        <v>0</v>
      </c>
      <c r="G532" s="303" t="str">
        <f t="shared" si="61"/>
        <v>0</v>
      </c>
      <c r="H532" s="303">
        <f>IF(R532="",0,COUNTIF($R$7:R532,R532))</f>
        <v>0</v>
      </c>
      <c r="I532" s="303" t="str">
        <f t="shared" si="62"/>
        <v>0</v>
      </c>
      <c r="J532" s="306">
        <f t="shared" si="63"/>
        <v>44216</v>
      </c>
      <c r="K532" s="303" t="str">
        <f t="shared" si="64"/>
        <v>KK 097</v>
      </c>
      <c r="L532" s="61"/>
      <c r="M532" s="271"/>
      <c r="N532" s="6"/>
      <c r="O532" s="10"/>
      <c r="P532" s="6"/>
      <c r="Q532" s="77" t="str">
        <f t="shared" si="65"/>
        <v/>
      </c>
      <c r="R532" s="333"/>
      <c r="S532" s="23"/>
      <c r="T532" s="271"/>
      <c r="U532" s="5"/>
      <c r="V532" s="5"/>
      <c r="W532" s="61"/>
      <c r="X532" s="61"/>
    </row>
    <row r="533" spans="1:24" ht="18.75" customHeight="1" x14ac:dyDescent="0.25">
      <c r="A533" s="61"/>
      <c r="B533" s="303">
        <f>IF(P533="",0,COUNTIF($P$7:P533,P533))</f>
        <v>0</v>
      </c>
      <c r="C533" s="303" t="str">
        <f t="shared" si="59"/>
        <v>0</v>
      </c>
      <c r="D533" s="303">
        <f>IF(S533="",0,COUNTIF($S$7:S533,S533))</f>
        <v>0</v>
      </c>
      <c r="E533" s="303" t="str">
        <f t="shared" si="60"/>
        <v>0</v>
      </c>
      <c r="F533" s="303">
        <f>IF(T533="",0,COUNTIF($T$7:T533,T533))</f>
        <v>0</v>
      </c>
      <c r="G533" s="303" t="str">
        <f t="shared" si="61"/>
        <v>0</v>
      </c>
      <c r="H533" s="303">
        <f>IF(R533="",0,COUNTIF($R$7:R533,R533))</f>
        <v>0</v>
      </c>
      <c r="I533" s="303" t="str">
        <f t="shared" si="62"/>
        <v>0</v>
      </c>
      <c r="J533" s="306">
        <f t="shared" si="63"/>
        <v>44216</v>
      </c>
      <c r="K533" s="303" t="str">
        <f t="shared" si="64"/>
        <v>KK 097</v>
      </c>
      <c r="L533" s="61"/>
      <c r="M533" s="271"/>
      <c r="N533" s="6"/>
      <c r="O533" s="10"/>
      <c r="P533" s="6"/>
      <c r="Q533" s="77" t="str">
        <f t="shared" si="65"/>
        <v/>
      </c>
      <c r="R533" s="333"/>
      <c r="S533" s="23"/>
      <c r="T533" s="271"/>
      <c r="U533" s="5"/>
      <c r="V533" s="5"/>
      <c r="W533" s="61"/>
      <c r="X533" s="61"/>
    </row>
    <row r="534" spans="1:24" ht="18.75" customHeight="1" x14ac:dyDescent="0.25">
      <c r="A534" s="61"/>
      <c r="B534" s="303">
        <f>IF(P534="",0,COUNTIF($P$7:P534,P534))</f>
        <v>0</v>
      </c>
      <c r="C534" s="303" t="str">
        <f t="shared" si="59"/>
        <v>0</v>
      </c>
      <c r="D534" s="303">
        <f>IF(S534="",0,COUNTIF($S$7:S534,S534))</f>
        <v>0</v>
      </c>
      <c r="E534" s="303" t="str">
        <f t="shared" si="60"/>
        <v>0</v>
      </c>
      <c r="F534" s="303">
        <f>IF(T534="",0,COUNTIF($T$7:T534,T534))</f>
        <v>0</v>
      </c>
      <c r="G534" s="303" t="str">
        <f t="shared" si="61"/>
        <v>0</v>
      </c>
      <c r="H534" s="303">
        <f>IF(R534="",0,COUNTIF($R$7:R534,R534))</f>
        <v>0</v>
      </c>
      <c r="I534" s="303" t="str">
        <f t="shared" si="62"/>
        <v>0</v>
      </c>
      <c r="J534" s="306">
        <f t="shared" si="63"/>
        <v>44216</v>
      </c>
      <c r="K534" s="303" t="str">
        <f t="shared" si="64"/>
        <v>KK 097</v>
      </c>
      <c r="L534" s="61"/>
      <c r="M534" s="271"/>
      <c r="N534" s="6"/>
      <c r="O534" s="10"/>
      <c r="P534" s="6"/>
      <c r="Q534" s="77" t="str">
        <f t="shared" si="65"/>
        <v/>
      </c>
      <c r="R534" s="333"/>
      <c r="S534" s="23"/>
      <c r="T534" s="271"/>
      <c r="U534" s="5"/>
      <c r="V534" s="5"/>
      <c r="W534" s="61"/>
      <c r="X534" s="61"/>
    </row>
    <row r="535" spans="1:24" ht="18.75" customHeight="1" x14ac:dyDescent="0.25">
      <c r="A535" s="61"/>
      <c r="B535" s="303">
        <f>IF(P535="",0,COUNTIF($P$7:P535,P535))</f>
        <v>0</v>
      </c>
      <c r="C535" s="303" t="str">
        <f t="shared" si="59"/>
        <v>0</v>
      </c>
      <c r="D535" s="303">
        <f>IF(S535="",0,COUNTIF($S$7:S535,S535))</f>
        <v>0</v>
      </c>
      <c r="E535" s="303" t="str">
        <f t="shared" si="60"/>
        <v>0</v>
      </c>
      <c r="F535" s="303">
        <f>IF(T535="",0,COUNTIF($T$7:T535,T535))</f>
        <v>0</v>
      </c>
      <c r="G535" s="303" t="str">
        <f t="shared" si="61"/>
        <v>0</v>
      </c>
      <c r="H535" s="303">
        <f>IF(R535="",0,COUNTIF($R$7:R535,R535))</f>
        <v>0</v>
      </c>
      <c r="I535" s="303" t="str">
        <f t="shared" si="62"/>
        <v>0</v>
      </c>
      <c r="J535" s="306">
        <f t="shared" si="63"/>
        <v>44216</v>
      </c>
      <c r="K535" s="303" t="str">
        <f t="shared" si="64"/>
        <v>KK 097</v>
      </c>
      <c r="L535" s="61"/>
      <c r="M535" s="271"/>
      <c r="N535" s="6"/>
      <c r="O535" s="10"/>
      <c r="P535" s="6"/>
      <c r="Q535" s="77" t="str">
        <f t="shared" si="65"/>
        <v/>
      </c>
      <c r="R535" s="333"/>
      <c r="S535" s="23"/>
      <c r="T535" s="271"/>
      <c r="U535" s="5"/>
      <c r="V535" s="5"/>
      <c r="W535" s="61"/>
      <c r="X535" s="61"/>
    </row>
    <row r="536" spans="1:24" ht="18.75" customHeight="1" x14ac:dyDescent="0.25">
      <c r="A536" s="61"/>
      <c r="B536" s="303">
        <f>IF(P536="",0,COUNTIF($P$7:P536,P536))</f>
        <v>0</v>
      </c>
      <c r="C536" s="303" t="str">
        <f t="shared" si="59"/>
        <v>0</v>
      </c>
      <c r="D536" s="303">
        <f>IF(S536="",0,COUNTIF($S$7:S536,S536))</f>
        <v>0</v>
      </c>
      <c r="E536" s="303" t="str">
        <f t="shared" si="60"/>
        <v>0</v>
      </c>
      <c r="F536" s="303">
        <f>IF(T536="",0,COUNTIF($T$7:T536,T536))</f>
        <v>0</v>
      </c>
      <c r="G536" s="303" t="str">
        <f t="shared" si="61"/>
        <v>0</v>
      </c>
      <c r="H536" s="303">
        <f>IF(R536="",0,COUNTIF($R$7:R536,R536))</f>
        <v>0</v>
      </c>
      <c r="I536" s="303" t="str">
        <f t="shared" si="62"/>
        <v>0</v>
      </c>
      <c r="J536" s="306">
        <f t="shared" si="63"/>
        <v>44216</v>
      </c>
      <c r="K536" s="303" t="str">
        <f t="shared" si="64"/>
        <v>KK 097</v>
      </c>
      <c r="L536" s="61"/>
      <c r="M536" s="271"/>
      <c r="N536" s="6"/>
      <c r="O536" s="10"/>
      <c r="P536" s="6"/>
      <c r="Q536" s="77" t="str">
        <f t="shared" si="65"/>
        <v/>
      </c>
      <c r="R536" s="333"/>
      <c r="S536" s="23"/>
      <c r="T536" s="271"/>
      <c r="U536" s="5"/>
      <c r="V536" s="5"/>
      <c r="W536" s="61"/>
      <c r="X536" s="61"/>
    </row>
    <row r="537" spans="1:24" ht="18.75" customHeight="1" x14ac:dyDescent="0.25">
      <c r="A537" s="61"/>
      <c r="B537" s="303">
        <f>IF(P537="",0,COUNTIF($P$7:P537,P537))</f>
        <v>0</v>
      </c>
      <c r="C537" s="303" t="str">
        <f t="shared" si="59"/>
        <v>0</v>
      </c>
      <c r="D537" s="303">
        <f>IF(S537="",0,COUNTIF($S$7:S537,S537))</f>
        <v>0</v>
      </c>
      <c r="E537" s="303" t="str">
        <f t="shared" si="60"/>
        <v>0</v>
      </c>
      <c r="F537" s="303">
        <f>IF(T537="",0,COUNTIF($T$7:T537,T537))</f>
        <v>0</v>
      </c>
      <c r="G537" s="303" t="str">
        <f t="shared" si="61"/>
        <v>0</v>
      </c>
      <c r="H537" s="303">
        <f>IF(R537="",0,COUNTIF($R$7:R537,R537))</f>
        <v>0</v>
      </c>
      <c r="I537" s="303" t="str">
        <f t="shared" si="62"/>
        <v>0</v>
      </c>
      <c r="J537" s="306">
        <f t="shared" si="63"/>
        <v>44216</v>
      </c>
      <c r="K537" s="303" t="str">
        <f t="shared" si="64"/>
        <v>KK 097</v>
      </c>
      <c r="L537" s="61"/>
      <c r="M537" s="271"/>
      <c r="N537" s="6"/>
      <c r="O537" s="10"/>
      <c r="P537" s="6"/>
      <c r="Q537" s="77" t="str">
        <f t="shared" si="65"/>
        <v/>
      </c>
      <c r="R537" s="333"/>
      <c r="S537" s="23"/>
      <c r="T537" s="271"/>
      <c r="U537" s="5"/>
      <c r="V537" s="5"/>
      <c r="W537" s="61"/>
      <c r="X537" s="61"/>
    </row>
    <row r="538" spans="1:24" ht="18.75" customHeight="1" x14ac:dyDescent="0.25">
      <c r="A538" s="61"/>
      <c r="B538" s="303">
        <f>IF(P538="",0,COUNTIF($P$7:P538,P538))</f>
        <v>0</v>
      </c>
      <c r="C538" s="303" t="str">
        <f t="shared" si="59"/>
        <v>0</v>
      </c>
      <c r="D538" s="303">
        <f>IF(S538="",0,COUNTIF($S$7:S538,S538))</f>
        <v>0</v>
      </c>
      <c r="E538" s="303" t="str">
        <f t="shared" si="60"/>
        <v>0</v>
      </c>
      <c r="F538" s="303">
        <f>IF(T538="",0,COUNTIF($T$7:T538,T538))</f>
        <v>0</v>
      </c>
      <c r="G538" s="303" t="str">
        <f t="shared" si="61"/>
        <v>0</v>
      </c>
      <c r="H538" s="303">
        <f>IF(R538="",0,COUNTIF($R$7:R538,R538))</f>
        <v>0</v>
      </c>
      <c r="I538" s="303" t="str">
        <f t="shared" si="62"/>
        <v>0</v>
      </c>
      <c r="J538" s="306">
        <f t="shared" si="63"/>
        <v>44216</v>
      </c>
      <c r="K538" s="303" t="str">
        <f t="shared" si="64"/>
        <v>KK 097</v>
      </c>
      <c r="L538" s="61"/>
      <c r="M538" s="271"/>
      <c r="N538" s="6"/>
      <c r="O538" s="10"/>
      <c r="P538" s="6"/>
      <c r="Q538" s="77" t="str">
        <f t="shared" si="65"/>
        <v/>
      </c>
      <c r="R538" s="333"/>
      <c r="S538" s="23"/>
      <c r="T538" s="271"/>
      <c r="U538" s="5"/>
      <c r="V538" s="5"/>
      <c r="W538" s="61"/>
      <c r="X538" s="61"/>
    </row>
    <row r="539" spans="1:24" ht="18.75" customHeight="1" x14ac:dyDescent="0.25">
      <c r="A539" s="61"/>
      <c r="B539" s="303">
        <f>IF(P539="",0,COUNTIF($P$7:P539,P539))</f>
        <v>0</v>
      </c>
      <c r="C539" s="303" t="str">
        <f t="shared" si="59"/>
        <v>0</v>
      </c>
      <c r="D539" s="303">
        <f>IF(S539="",0,COUNTIF($S$7:S539,S539))</f>
        <v>0</v>
      </c>
      <c r="E539" s="303" t="str">
        <f t="shared" si="60"/>
        <v>0</v>
      </c>
      <c r="F539" s="303">
        <f>IF(T539="",0,COUNTIF($T$7:T539,T539))</f>
        <v>0</v>
      </c>
      <c r="G539" s="303" t="str">
        <f t="shared" si="61"/>
        <v>0</v>
      </c>
      <c r="H539" s="303">
        <f>IF(R539="",0,COUNTIF($R$7:R539,R539))</f>
        <v>0</v>
      </c>
      <c r="I539" s="303" t="str">
        <f t="shared" si="62"/>
        <v>0</v>
      </c>
      <c r="J539" s="306">
        <f t="shared" si="63"/>
        <v>44216</v>
      </c>
      <c r="K539" s="303" t="str">
        <f t="shared" si="64"/>
        <v>KK 097</v>
      </c>
      <c r="L539" s="61"/>
      <c r="M539" s="271"/>
      <c r="N539" s="6"/>
      <c r="O539" s="10"/>
      <c r="P539" s="6"/>
      <c r="Q539" s="77" t="str">
        <f t="shared" si="65"/>
        <v/>
      </c>
      <c r="R539" s="333"/>
      <c r="S539" s="23"/>
      <c r="T539" s="271"/>
      <c r="U539" s="5"/>
      <c r="V539" s="5"/>
      <c r="W539" s="61"/>
      <c r="X539" s="61"/>
    </row>
    <row r="540" spans="1:24" ht="18.75" customHeight="1" x14ac:dyDescent="0.25">
      <c r="A540" s="61"/>
      <c r="B540" s="303">
        <f>IF(P540="",0,COUNTIF($P$7:P540,P540))</f>
        <v>0</v>
      </c>
      <c r="C540" s="303" t="str">
        <f t="shared" si="59"/>
        <v>0</v>
      </c>
      <c r="D540" s="303">
        <f>IF(S540="",0,COUNTIF($S$7:S540,S540))</f>
        <v>0</v>
      </c>
      <c r="E540" s="303" t="str">
        <f t="shared" si="60"/>
        <v>0</v>
      </c>
      <c r="F540" s="303">
        <f>IF(T540="",0,COUNTIF($T$7:T540,T540))</f>
        <v>0</v>
      </c>
      <c r="G540" s="303" t="str">
        <f t="shared" si="61"/>
        <v>0</v>
      </c>
      <c r="H540" s="303">
        <f>IF(R540="",0,COUNTIF($R$7:R540,R540))</f>
        <v>0</v>
      </c>
      <c r="I540" s="303" t="str">
        <f t="shared" si="62"/>
        <v>0</v>
      </c>
      <c r="J540" s="306">
        <f t="shared" si="63"/>
        <v>44216</v>
      </c>
      <c r="K540" s="303" t="str">
        <f t="shared" si="64"/>
        <v>KK 097</v>
      </c>
      <c r="L540" s="61"/>
      <c r="M540" s="271"/>
      <c r="N540" s="6"/>
      <c r="O540" s="10"/>
      <c r="P540" s="6"/>
      <c r="Q540" s="77" t="str">
        <f t="shared" si="65"/>
        <v/>
      </c>
      <c r="R540" s="333"/>
      <c r="S540" s="23"/>
      <c r="T540" s="271"/>
      <c r="U540" s="5"/>
      <c r="V540" s="5"/>
      <c r="W540" s="61"/>
      <c r="X540" s="61"/>
    </row>
    <row r="541" spans="1:24" ht="18.75" customHeight="1" x14ac:dyDescent="0.25">
      <c r="A541" s="61"/>
      <c r="B541" s="303">
        <f>IF(P541="",0,COUNTIF($P$7:P541,P541))</f>
        <v>0</v>
      </c>
      <c r="C541" s="303" t="str">
        <f t="shared" si="59"/>
        <v>0</v>
      </c>
      <c r="D541" s="303">
        <f>IF(S541="",0,COUNTIF($S$7:S541,S541))</f>
        <v>0</v>
      </c>
      <c r="E541" s="303" t="str">
        <f t="shared" si="60"/>
        <v>0</v>
      </c>
      <c r="F541" s="303">
        <f>IF(T541="",0,COUNTIF($T$7:T541,T541))</f>
        <v>0</v>
      </c>
      <c r="G541" s="303" t="str">
        <f t="shared" si="61"/>
        <v>0</v>
      </c>
      <c r="H541" s="303">
        <f>IF(R541="",0,COUNTIF($R$7:R541,R541))</f>
        <v>0</v>
      </c>
      <c r="I541" s="303" t="str">
        <f t="shared" si="62"/>
        <v>0</v>
      </c>
      <c r="J541" s="306">
        <f t="shared" si="63"/>
        <v>44216</v>
      </c>
      <c r="K541" s="303" t="str">
        <f t="shared" si="64"/>
        <v>KK 097</v>
      </c>
      <c r="L541" s="61"/>
      <c r="M541" s="271"/>
      <c r="N541" s="6"/>
      <c r="O541" s="10"/>
      <c r="P541" s="6"/>
      <c r="Q541" s="77" t="str">
        <f t="shared" si="65"/>
        <v/>
      </c>
      <c r="R541" s="333"/>
      <c r="S541" s="23"/>
      <c r="T541" s="271"/>
      <c r="U541" s="5"/>
      <c r="V541" s="5"/>
      <c r="W541" s="61"/>
      <c r="X541" s="61"/>
    </row>
    <row r="542" spans="1:24" ht="18.75" customHeight="1" x14ac:dyDescent="0.25">
      <c r="A542" s="61"/>
      <c r="B542" s="303">
        <f>IF(P542="",0,COUNTIF($P$7:P542,P542))</f>
        <v>0</v>
      </c>
      <c r="C542" s="303" t="str">
        <f t="shared" si="59"/>
        <v>0</v>
      </c>
      <c r="D542" s="303">
        <f>IF(S542="",0,COUNTIF($S$7:S542,S542))</f>
        <v>0</v>
      </c>
      <c r="E542" s="303" t="str">
        <f t="shared" si="60"/>
        <v>0</v>
      </c>
      <c r="F542" s="303">
        <f>IF(T542="",0,COUNTIF($T$7:T542,T542))</f>
        <v>0</v>
      </c>
      <c r="G542" s="303" t="str">
        <f t="shared" si="61"/>
        <v>0</v>
      </c>
      <c r="H542" s="303">
        <f>IF(R542="",0,COUNTIF($R$7:R542,R542))</f>
        <v>0</v>
      </c>
      <c r="I542" s="303" t="str">
        <f t="shared" si="62"/>
        <v>0</v>
      </c>
      <c r="J542" s="306">
        <f t="shared" si="63"/>
        <v>44216</v>
      </c>
      <c r="K542" s="303" t="str">
        <f t="shared" si="64"/>
        <v>KK 097</v>
      </c>
      <c r="L542" s="61"/>
      <c r="M542" s="271"/>
      <c r="N542" s="6"/>
      <c r="O542" s="10"/>
      <c r="P542" s="6"/>
      <c r="Q542" s="77" t="str">
        <f t="shared" si="65"/>
        <v/>
      </c>
      <c r="R542" s="333"/>
      <c r="S542" s="23"/>
      <c r="T542" s="271"/>
      <c r="U542" s="5"/>
      <c r="V542" s="5"/>
      <c r="W542" s="61"/>
      <c r="X542" s="61"/>
    </row>
    <row r="543" spans="1:24" ht="18.75" customHeight="1" x14ac:dyDescent="0.25">
      <c r="A543" s="61"/>
      <c r="B543" s="303">
        <f>IF(P543="",0,COUNTIF($P$7:P543,P543))</f>
        <v>0</v>
      </c>
      <c r="C543" s="303" t="str">
        <f t="shared" si="59"/>
        <v>0</v>
      </c>
      <c r="D543" s="303">
        <f>IF(S543="",0,COUNTIF($S$7:S543,S543))</f>
        <v>0</v>
      </c>
      <c r="E543" s="303" t="str">
        <f t="shared" si="60"/>
        <v>0</v>
      </c>
      <c r="F543" s="303">
        <f>IF(T543="",0,COUNTIF($T$7:T543,T543))</f>
        <v>0</v>
      </c>
      <c r="G543" s="303" t="str">
        <f t="shared" si="61"/>
        <v>0</v>
      </c>
      <c r="H543" s="303">
        <f>IF(R543="",0,COUNTIF($R$7:R543,R543))</f>
        <v>0</v>
      </c>
      <c r="I543" s="303" t="str">
        <f t="shared" si="62"/>
        <v>0</v>
      </c>
      <c r="J543" s="306">
        <f t="shared" si="63"/>
        <v>44216</v>
      </c>
      <c r="K543" s="303" t="str">
        <f t="shared" si="64"/>
        <v>KK 097</v>
      </c>
      <c r="L543" s="61"/>
      <c r="M543" s="271"/>
      <c r="N543" s="6"/>
      <c r="O543" s="10"/>
      <c r="P543" s="6"/>
      <c r="Q543" s="77" t="str">
        <f t="shared" si="65"/>
        <v/>
      </c>
      <c r="R543" s="333"/>
      <c r="S543" s="23"/>
      <c r="T543" s="271"/>
      <c r="U543" s="5"/>
      <c r="V543" s="5"/>
      <c r="W543" s="61"/>
      <c r="X543" s="61"/>
    </row>
    <row r="544" spans="1:24" ht="18.75" customHeight="1" x14ac:dyDescent="0.25">
      <c r="A544" s="61"/>
      <c r="B544" s="303">
        <f>IF(P544="",0,COUNTIF($P$7:P544,P544))</f>
        <v>0</v>
      </c>
      <c r="C544" s="303" t="str">
        <f t="shared" si="59"/>
        <v>0</v>
      </c>
      <c r="D544" s="303">
        <f>IF(S544="",0,COUNTIF($S$7:S544,S544))</f>
        <v>0</v>
      </c>
      <c r="E544" s="303" t="str">
        <f t="shared" si="60"/>
        <v>0</v>
      </c>
      <c r="F544" s="303">
        <f>IF(T544="",0,COUNTIF($T$7:T544,T544))</f>
        <v>0</v>
      </c>
      <c r="G544" s="303" t="str">
        <f t="shared" si="61"/>
        <v>0</v>
      </c>
      <c r="H544" s="303">
        <f>IF(R544="",0,COUNTIF($R$7:R544,R544))</f>
        <v>0</v>
      </c>
      <c r="I544" s="303" t="str">
        <f t="shared" si="62"/>
        <v>0</v>
      </c>
      <c r="J544" s="306">
        <f t="shared" si="63"/>
        <v>44216</v>
      </c>
      <c r="K544" s="303" t="str">
        <f t="shared" si="64"/>
        <v>KK 097</v>
      </c>
      <c r="L544" s="61"/>
      <c r="M544" s="271"/>
      <c r="N544" s="6"/>
      <c r="O544" s="10"/>
      <c r="P544" s="6"/>
      <c r="Q544" s="77" t="str">
        <f t="shared" si="65"/>
        <v/>
      </c>
      <c r="R544" s="333"/>
      <c r="S544" s="23"/>
      <c r="T544" s="271"/>
      <c r="U544" s="5"/>
      <c r="V544" s="5"/>
      <c r="W544" s="61"/>
      <c r="X544" s="61"/>
    </row>
    <row r="545" spans="1:24" ht="18.75" customHeight="1" x14ac:dyDescent="0.25">
      <c r="A545" s="61"/>
      <c r="B545" s="303">
        <f>IF(P545="",0,COUNTIF($P$7:P545,P545))</f>
        <v>0</v>
      </c>
      <c r="C545" s="303" t="str">
        <f t="shared" si="59"/>
        <v>0</v>
      </c>
      <c r="D545" s="303">
        <f>IF(S545="",0,COUNTIF($S$7:S545,S545))</f>
        <v>0</v>
      </c>
      <c r="E545" s="303" t="str">
        <f t="shared" si="60"/>
        <v>0</v>
      </c>
      <c r="F545" s="303">
        <f>IF(T545="",0,COUNTIF($T$7:T545,T545))</f>
        <v>0</v>
      </c>
      <c r="G545" s="303" t="str">
        <f t="shared" si="61"/>
        <v>0</v>
      </c>
      <c r="H545" s="303">
        <f>IF(R545="",0,COUNTIF($R$7:R545,R545))</f>
        <v>0</v>
      </c>
      <c r="I545" s="303" t="str">
        <f t="shared" si="62"/>
        <v>0</v>
      </c>
      <c r="J545" s="306">
        <f t="shared" si="63"/>
        <v>44216</v>
      </c>
      <c r="K545" s="303" t="str">
        <f t="shared" si="64"/>
        <v>KK 097</v>
      </c>
      <c r="L545" s="61"/>
      <c r="M545" s="271"/>
      <c r="N545" s="6"/>
      <c r="O545" s="10"/>
      <c r="P545" s="6"/>
      <c r="Q545" s="77" t="str">
        <f t="shared" si="65"/>
        <v/>
      </c>
      <c r="R545" s="333"/>
      <c r="S545" s="23"/>
      <c r="T545" s="271"/>
      <c r="U545" s="5"/>
      <c r="V545" s="5"/>
      <c r="W545" s="61"/>
      <c r="X545" s="61"/>
    </row>
    <row r="546" spans="1:24" ht="18.75" customHeight="1" x14ac:dyDescent="0.25">
      <c r="A546" s="61"/>
      <c r="B546" s="303">
        <f>IF(P546="",0,COUNTIF($P$7:P546,P546))</f>
        <v>0</v>
      </c>
      <c r="C546" s="303" t="str">
        <f t="shared" si="59"/>
        <v>0</v>
      </c>
      <c r="D546" s="303">
        <f>IF(S546="",0,COUNTIF($S$7:S546,S546))</f>
        <v>0</v>
      </c>
      <c r="E546" s="303" t="str">
        <f t="shared" si="60"/>
        <v>0</v>
      </c>
      <c r="F546" s="303">
        <f>IF(T546="",0,COUNTIF($T$7:T546,T546))</f>
        <v>0</v>
      </c>
      <c r="G546" s="303" t="str">
        <f t="shared" si="61"/>
        <v>0</v>
      </c>
      <c r="H546" s="303">
        <f>IF(R546="",0,COUNTIF($R$7:R546,R546))</f>
        <v>0</v>
      </c>
      <c r="I546" s="303" t="str">
        <f t="shared" si="62"/>
        <v>0</v>
      </c>
      <c r="J546" s="306">
        <f t="shared" si="63"/>
        <v>44216</v>
      </c>
      <c r="K546" s="303" t="str">
        <f t="shared" si="64"/>
        <v>KK 097</v>
      </c>
      <c r="L546" s="61"/>
      <c r="M546" s="271"/>
      <c r="N546" s="6"/>
      <c r="O546" s="10"/>
      <c r="P546" s="6"/>
      <c r="Q546" s="77" t="str">
        <f t="shared" si="65"/>
        <v/>
      </c>
      <c r="R546" s="333"/>
      <c r="S546" s="23"/>
      <c r="T546" s="271"/>
      <c r="U546" s="5"/>
      <c r="V546" s="5"/>
      <c r="W546" s="61"/>
      <c r="X546" s="61"/>
    </row>
    <row r="547" spans="1:24" ht="18.75" customHeight="1" x14ac:dyDescent="0.25">
      <c r="A547" s="61"/>
      <c r="B547" s="303">
        <f>IF(P547="",0,COUNTIF($P$7:P547,P547))</f>
        <v>0</v>
      </c>
      <c r="C547" s="303" t="str">
        <f t="shared" si="59"/>
        <v>0</v>
      </c>
      <c r="D547" s="303">
        <f>IF(S547="",0,COUNTIF($S$7:S547,S547))</f>
        <v>0</v>
      </c>
      <c r="E547" s="303" t="str">
        <f t="shared" si="60"/>
        <v>0</v>
      </c>
      <c r="F547" s="303">
        <f>IF(T547="",0,COUNTIF($T$7:T547,T547))</f>
        <v>0</v>
      </c>
      <c r="G547" s="303" t="str">
        <f t="shared" si="61"/>
        <v>0</v>
      </c>
      <c r="H547" s="303">
        <f>IF(R547="",0,COUNTIF($R$7:R547,R547))</f>
        <v>0</v>
      </c>
      <c r="I547" s="303" t="str">
        <f t="shared" si="62"/>
        <v>0</v>
      </c>
      <c r="J547" s="306">
        <f t="shared" si="63"/>
        <v>44216</v>
      </c>
      <c r="K547" s="303" t="str">
        <f t="shared" si="64"/>
        <v>KK 097</v>
      </c>
      <c r="L547" s="61"/>
      <c r="M547" s="271"/>
      <c r="N547" s="6"/>
      <c r="O547" s="10"/>
      <c r="P547" s="6"/>
      <c r="Q547" s="77" t="str">
        <f t="shared" si="65"/>
        <v/>
      </c>
      <c r="R547" s="333"/>
      <c r="S547" s="23"/>
      <c r="T547" s="271"/>
      <c r="U547" s="5"/>
      <c r="V547" s="5"/>
      <c r="W547" s="61"/>
      <c r="X547" s="61"/>
    </row>
    <row r="548" spans="1:24" ht="18.75" customHeight="1" x14ac:dyDescent="0.25">
      <c r="A548" s="61"/>
      <c r="B548" s="303">
        <f>IF(P548="",0,COUNTIF($P$7:P548,P548))</f>
        <v>0</v>
      </c>
      <c r="C548" s="303" t="str">
        <f t="shared" si="59"/>
        <v>0</v>
      </c>
      <c r="D548" s="303">
        <f>IF(S548="",0,COUNTIF($S$7:S548,S548))</f>
        <v>0</v>
      </c>
      <c r="E548" s="303" t="str">
        <f t="shared" si="60"/>
        <v>0</v>
      </c>
      <c r="F548" s="303">
        <f>IF(T548="",0,COUNTIF($T$7:T548,T548))</f>
        <v>0</v>
      </c>
      <c r="G548" s="303" t="str">
        <f t="shared" si="61"/>
        <v>0</v>
      </c>
      <c r="H548" s="303">
        <f>IF(R548="",0,COUNTIF($R$7:R548,R548))</f>
        <v>0</v>
      </c>
      <c r="I548" s="303" t="str">
        <f t="shared" si="62"/>
        <v>0</v>
      </c>
      <c r="J548" s="306">
        <f t="shared" si="63"/>
        <v>44216</v>
      </c>
      <c r="K548" s="303" t="str">
        <f t="shared" si="64"/>
        <v>KK 097</v>
      </c>
      <c r="L548" s="61"/>
      <c r="M548" s="271"/>
      <c r="N548" s="6"/>
      <c r="O548" s="10"/>
      <c r="P548" s="6"/>
      <c r="Q548" s="77" t="str">
        <f t="shared" si="65"/>
        <v/>
      </c>
      <c r="R548" s="333"/>
      <c r="S548" s="23"/>
      <c r="T548" s="271"/>
      <c r="U548" s="5"/>
      <c r="V548" s="5"/>
      <c r="W548" s="61"/>
      <c r="X548" s="61"/>
    </row>
    <row r="549" spans="1:24" ht="18.75" customHeight="1" x14ac:dyDescent="0.25">
      <c r="A549" s="61"/>
      <c r="B549" s="303">
        <f>IF(P549="",0,COUNTIF($P$7:P549,P549))</f>
        <v>0</v>
      </c>
      <c r="C549" s="303" t="str">
        <f t="shared" si="59"/>
        <v>0</v>
      </c>
      <c r="D549" s="303">
        <f>IF(S549="",0,COUNTIF($S$7:S549,S549))</f>
        <v>0</v>
      </c>
      <c r="E549" s="303" t="str">
        <f t="shared" si="60"/>
        <v>0</v>
      </c>
      <c r="F549" s="303">
        <f>IF(T549="",0,COUNTIF($T$7:T549,T549))</f>
        <v>0</v>
      </c>
      <c r="G549" s="303" t="str">
        <f t="shared" si="61"/>
        <v>0</v>
      </c>
      <c r="H549" s="303">
        <f>IF(R549="",0,COUNTIF($R$7:R549,R549))</f>
        <v>0</v>
      </c>
      <c r="I549" s="303" t="str">
        <f t="shared" si="62"/>
        <v>0</v>
      </c>
      <c r="J549" s="306">
        <f t="shared" si="63"/>
        <v>44216</v>
      </c>
      <c r="K549" s="303" t="str">
        <f t="shared" si="64"/>
        <v>KK 097</v>
      </c>
      <c r="L549" s="61"/>
      <c r="M549" s="271"/>
      <c r="N549" s="6"/>
      <c r="O549" s="10"/>
      <c r="P549" s="6"/>
      <c r="Q549" s="77" t="str">
        <f t="shared" si="65"/>
        <v/>
      </c>
      <c r="R549" s="333"/>
      <c r="S549" s="23"/>
      <c r="T549" s="271"/>
      <c r="U549" s="5"/>
      <c r="V549" s="5"/>
      <c r="W549" s="61"/>
      <c r="X549" s="61"/>
    </row>
    <row r="550" spans="1:24" ht="18.75" customHeight="1" x14ac:dyDescent="0.25">
      <c r="A550" s="61"/>
      <c r="B550" s="303">
        <f>IF(P550="",0,COUNTIF($P$7:P550,P550))</f>
        <v>0</v>
      </c>
      <c r="C550" s="303" t="str">
        <f t="shared" si="59"/>
        <v>0</v>
      </c>
      <c r="D550" s="303">
        <f>IF(S550="",0,COUNTIF($S$7:S550,S550))</f>
        <v>0</v>
      </c>
      <c r="E550" s="303" t="str">
        <f t="shared" si="60"/>
        <v>0</v>
      </c>
      <c r="F550" s="303">
        <f>IF(T550="",0,COUNTIF($T$7:T550,T550))</f>
        <v>0</v>
      </c>
      <c r="G550" s="303" t="str">
        <f t="shared" si="61"/>
        <v>0</v>
      </c>
      <c r="H550" s="303">
        <f>IF(R550="",0,COUNTIF($R$7:R550,R550))</f>
        <v>0</v>
      </c>
      <c r="I550" s="303" t="str">
        <f t="shared" si="62"/>
        <v>0</v>
      </c>
      <c r="J550" s="306">
        <f t="shared" si="63"/>
        <v>44216</v>
      </c>
      <c r="K550" s="303" t="str">
        <f t="shared" si="64"/>
        <v>KK 097</v>
      </c>
      <c r="L550" s="61"/>
      <c r="M550" s="271"/>
      <c r="N550" s="6"/>
      <c r="O550" s="10"/>
      <c r="P550" s="6"/>
      <c r="Q550" s="77" t="str">
        <f t="shared" si="65"/>
        <v/>
      </c>
      <c r="R550" s="333"/>
      <c r="S550" s="23"/>
      <c r="T550" s="271"/>
      <c r="U550" s="5"/>
      <c r="V550" s="5"/>
      <c r="W550" s="61"/>
      <c r="X550" s="61"/>
    </row>
    <row r="551" spans="1:24" ht="18.75" customHeight="1" x14ac:dyDescent="0.25">
      <c r="A551" s="61"/>
      <c r="B551" s="303">
        <f>IF(P551="",0,COUNTIF($P$7:P551,P551))</f>
        <v>0</v>
      </c>
      <c r="C551" s="303" t="str">
        <f t="shared" si="59"/>
        <v>0</v>
      </c>
      <c r="D551" s="303">
        <f>IF(S551="",0,COUNTIF($S$7:S551,S551))</f>
        <v>0</v>
      </c>
      <c r="E551" s="303" t="str">
        <f t="shared" si="60"/>
        <v>0</v>
      </c>
      <c r="F551" s="303">
        <f>IF(T551="",0,COUNTIF($T$7:T551,T551))</f>
        <v>0</v>
      </c>
      <c r="G551" s="303" t="str">
        <f t="shared" si="61"/>
        <v>0</v>
      </c>
      <c r="H551" s="303">
        <f>IF(R551="",0,COUNTIF($R$7:R551,R551))</f>
        <v>0</v>
      </c>
      <c r="I551" s="303" t="str">
        <f t="shared" si="62"/>
        <v>0</v>
      </c>
      <c r="J551" s="306">
        <f t="shared" si="63"/>
        <v>44216</v>
      </c>
      <c r="K551" s="303" t="str">
        <f t="shared" si="64"/>
        <v>KK 097</v>
      </c>
      <c r="L551" s="61"/>
      <c r="M551" s="271"/>
      <c r="N551" s="6"/>
      <c r="O551" s="10"/>
      <c r="P551" s="6"/>
      <c r="Q551" s="77" t="str">
        <f t="shared" si="65"/>
        <v/>
      </c>
      <c r="R551" s="333"/>
      <c r="S551" s="23"/>
      <c r="T551" s="271"/>
      <c r="U551" s="5"/>
      <c r="V551" s="5"/>
      <c r="W551" s="61"/>
      <c r="X551" s="61"/>
    </row>
    <row r="552" spans="1:24" ht="18.75" customHeight="1" x14ac:dyDescent="0.25">
      <c r="A552" s="61"/>
      <c r="B552" s="303">
        <f>IF(P552="",0,COUNTIF($P$7:P552,P552))</f>
        <v>0</v>
      </c>
      <c r="C552" s="303" t="str">
        <f t="shared" si="59"/>
        <v>0</v>
      </c>
      <c r="D552" s="303">
        <f>IF(S552="",0,COUNTIF($S$7:S552,S552))</f>
        <v>0</v>
      </c>
      <c r="E552" s="303" t="str">
        <f t="shared" si="60"/>
        <v>0</v>
      </c>
      <c r="F552" s="303">
        <f>IF(T552="",0,COUNTIF($T$7:T552,T552))</f>
        <v>0</v>
      </c>
      <c r="G552" s="303" t="str">
        <f t="shared" si="61"/>
        <v>0</v>
      </c>
      <c r="H552" s="303">
        <f>IF(R552="",0,COUNTIF($R$7:R552,R552))</f>
        <v>0</v>
      </c>
      <c r="I552" s="303" t="str">
        <f t="shared" si="62"/>
        <v>0</v>
      </c>
      <c r="J552" s="306">
        <f t="shared" si="63"/>
        <v>44216</v>
      </c>
      <c r="K552" s="303" t="str">
        <f t="shared" si="64"/>
        <v>KK 097</v>
      </c>
      <c r="L552" s="61"/>
      <c r="M552" s="271"/>
      <c r="N552" s="6"/>
      <c r="O552" s="10"/>
      <c r="P552" s="6"/>
      <c r="Q552" s="77" t="str">
        <f t="shared" si="65"/>
        <v/>
      </c>
      <c r="R552" s="333"/>
      <c r="S552" s="23"/>
      <c r="T552" s="271"/>
      <c r="U552" s="5"/>
      <c r="V552" s="5"/>
      <c r="W552" s="61"/>
      <c r="X552" s="61"/>
    </row>
    <row r="553" spans="1:24" ht="18.75" customHeight="1" x14ac:dyDescent="0.25">
      <c r="A553" s="61"/>
      <c r="B553" s="303">
        <f>IF(P553="",0,COUNTIF($P$7:P553,P553))</f>
        <v>0</v>
      </c>
      <c r="C553" s="303" t="str">
        <f t="shared" si="59"/>
        <v>0</v>
      </c>
      <c r="D553" s="303">
        <f>IF(S553="",0,COUNTIF($S$7:S553,S553))</f>
        <v>0</v>
      </c>
      <c r="E553" s="303" t="str">
        <f t="shared" si="60"/>
        <v>0</v>
      </c>
      <c r="F553" s="303">
        <f>IF(T553="",0,COUNTIF($T$7:T553,T553))</f>
        <v>0</v>
      </c>
      <c r="G553" s="303" t="str">
        <f t="shared" si="61"/>
        <v>0</v>
      </c>
      <c r="H553" s="303">
        <f>IF(R553="",0,COUNTIF($R$7:R553,R553))</f>
        <v>0</v>
      </c>
      <c r="I553" s="303" t="str">
        <f t="shared" si="62"/>
        <v>0</v>
      </c>
      <c r="J553" s="306">
        <f t="shared" si="63"/>
        <v>44216</v>
      </c>
      <c r="K553" s="303" t="str">
        <f t="shared" si="64"/>
        <v>KK 097</v>
      </c>
      <c r="L553" s="61"/>
      <c r="M553" s="271"/>
      <c r="N553" s="6"/>
      <c r="O553" s="10"/>
      <c r="P553" s="6"/>
      <c r="Q553" s="77" t="str">
        <f t="shared" si="65"/>
        <v/>
      </c>
      <c r="R553" s="333"/>
      <c r="S553" s="23"/>
      <c r="T553" s="271"/>
      <c r="U553" s="5"/>
      <c r="V553" s="5"/>
      <c r="W553" s="61"/>
      <c r="X553" s="61"/>
    </row>
    <row r="554" spans="1:24" ht="18.75" customHeight="1" x14ac:dyDescent="0.25">
      <c r="A554" s="61"/>
      <c r="B554" s="303">
        <f>IF(P554="",0,COUNTIF($P$7:P554,P554))</f>
        <v>0</v>
      </c>
      <c r="C554" s="303" t="str">
        <f t="shared" si="59"/>
        <v>0</v>
      </c>
      <c r="D554" s="303">
        <f>IF(S554="",0,COUNTIF($S$7:S554,S554))</f>
        <v>0</v>
      </c>
      <c r="E554" s="303" t="str">
        <f t="shared" si="60"/>
        <v>0</v>
      </c>
      <c r="F554" s="303">
        <f>IF(T554="",0,COUNTIF($T$7:T554,T554))</f>
        <v>0</v>
      </c>
      <c r="G554" s="303" t="str">
        <f t="shared" si="61"/>
        <v>0</v>
      </c>
      <c r="H554" s="303">
        <f>IF(R554="",0,COUNTIF($R$7:R554,R554))</f>
        <v>0</v>
      </c>
      <c r="I554" s="303" t="str">
        <f t="shared" si="62"/>
        <v>0</v>
      </c>
      <c r="J554" s="306">
        <f t="shared" si="63"/>
        <v>44216</v>
      </c>
      <c r="K554" s="303" t="str">
        <f t="shared" si="64"/>
        <v>KK 097</v>
      </c>
      <c r="L554" s="61"/>
      <c r="M554" s="271"/>
      <c r="N554" s="6"/>
      <c r="O554" s="10"/>
      <c r="P554" s="6"/>
      <c r="Q554" s="77" t="str">
        <f t="shared" si="65"/>
        <v/>
      </c>
      <c r="R554" s="333"/>
      <c r="S554" s="23"/>
      <c r="T554" s="271"/>
      <c r="U554" s="5"/>
      <c r="V554" s="5"/>
      <c r="W554" s="61"/>
      <c r="X554" s="61"/>
    </row>
    <row r="555" spans="1:24" ht="18.75" customHeight="1" x14ac:dyDescent="0.25">
      <c r="A555" s="61"/>
      <c r="B555" s="303">
        <f>IF(P555="",0,COUNTIF($P$7:P555,P555))</f>
        <v>0</v>
      </c>
      <c r="C555" s="303" t="str">
        <f t="shared" si="59"/>
        <v>0</v>
      </c>
      <c r="D555" s="303">
        <f>IF(S555="",0,COUNTIF($S$7:S555,S555))</f>
        <v>0</v>
      </c>
      <c r="E555" s="303" t="str">
        <f t="shared" si="60"/>
        <v>0</v>
      </c>
      <c r="F555" s="303">
        <f>IF(T555="",0,COUNTIF($T$7:T555,T555))</f>
        <v>0</v>
      </c>
      <c r="G555" s="303" t="str">
        <f t="shared" si="61"/>
        <v>0</v>
      </c>
      <c r="H555" s="303">
        <f>IF(R555="",0,COUNTIF($R$7:R555,R555))</f>
        <v>0</v>
      </c>
      <c r="I555" s="303" t="str">
        <f t="shared" si="62"/>
        <v>0</v>
      </c>
      <c r="J555" s="306">
        <f t="shared" si="63"/>
        <v>44216</v>
      </c>
      <c r="K555" s="303" t="str">
        <f t="shared" si="64"/>
        <v>KK 097</v>
      </c>
      <c r="L555" s="61"/>
      <c r="M555" s="271"/>
      <c r="N555" s="6"/>
      <c r="O555" s="10"/>
      <c r="P555" s="6"/>
      <c r="Q555" s="77" t="str">
        <f t="shared" si="65"/>
        <v/>
      </c>
      <c r="R555" s="333"/>
      <c r="S555" s="23"/>
      <c r="T555" s="271"/>
      <c r="U555" s="5"/>
      <c r="V555" s="5"/>
      <c r="W555" s="61"/>
      <c r="X555" s="61"/>
    </row>
    <row r="556" spans="1:24" ht="18.75" customHeight="1" x14ac:dyDescent="0.25">
      <c r="A556" s="61"/>
      <c r="B556" s="303">
        <f>IF(P556="",0,COUNTIF($P$7:P556,P556))</f>
        <v>0</v>
      </c>
      <c r="C556" s="303" t="str">
        <f t="shared" si="59"/>
        <v>0</v>
      </c>
      <c r="D556" s="303">
        <f>IF(S556="",0,COUNTIF($S$7:S556,S556))</f>
        <v>0</v>
      </c>
      <c r="E556" s="303" t="str">
        <f t="shared" si="60"/>
        <v>0</v>
      </c>
      <c r="F556" s="303">
        <f>IF(T556="",0,COUNTIF($T$7:T556,T556))</f>
        <v>0</v>
      </c>
      <c r="G556" s="303" t="str">
        <f t="shared" si="61"/>
        <v>0</v>
      </c>
      <c r="H556" s="303">
        <f>IF(R556="",0,COUNTIF($R$7:R556,R556))</f>
        <v>0</v>
      </c>
      <c r="I556" s="303" t="str">
        <f t="shared" si="62"/>
        <v>0</v>
      </c>
      <c r="J556" s="306">
        <f t="shared" si="63"/>
        <v>44216</v>
      </c>
      <c r="K556" s="303" t="str">
        <f t="shared" si="64"/>
        <v>KK 097</v>
      </c>
      <c r="L556" s="61"/>
      <c r="M556" s="271"/>
      <c r="N556" s="6"/>
      <c r="O556" s="10"/>
      <c r="P556" s="6"/>
      <c r="Q556" s="77" t="str">
        <f t="shared" si="65"/>
        <v/>
      </c>
      <c r="R556" s="333"/>
      <c r="S556" s="23"/>
      <c r="T556" s="271"/>
      <c r="U556" s="5"/>
      <c r="V556" s="5"/>
      <c r="W556" s="61"/>
      <c r="X556" s="61"/>
    </row>
    <row r="557" spans="1:24" ht="18.75" customHeight="1" x14ac:dyDescent="0.25">
      <c r="A557" s="61"/>
      <c r="B557" s="303">
        <f>IF(P557="",0,COUNTIF($P$7:P557,P557))</f>
        <v>0</v>
      </c>
      <c r="C557" s="303" t="str">
        <f t="shared" si="59"/>
        <v>0</v>
      </c>
      <c r="D557" s="303">
        <f>IF(S557="",0,COUNTIF($S$7:S557,S557))</f>
        <v>0</v>
      </c>
      <c r="E557" s="303" t="str">
        <f t="shared" si="60"/>
        <v>0</v>
      </c>
      <c r="F557" s="303">
        <f>IF(T557="",0,COUNTIF($T$7:T557,T557))</f>
        <v>0</v>
      </c>
      <c r="G557" s="303" t="str">
        <f t="shared" si="61"/>
        <v>0</v>
      </c>
      <c r="H557" s="303">
        <f>IF(R557="",0,COUNTIF($R$7:R557,R557))</f>
        <v>0</v>
      </c>
      <c r="I557" s="303" t="str">
        <f t="shared" si="62"/>
        <v>0</v>
      </c>
      <c r="J557" s="306">
        <f t="shared" si="63"/>
        <v>44216</v>
      </c>
      <c r="K557" s="303" t="str">
        <f t="shared" si="64"/>
        <v>KK 097</v>
      </c>
      <c r="L557" s="61"/>
      <c r="M557" s="271"/>
      <c r="N557" s="6"/>
      <c r="O557" s="10"/>
      <c r="P557" s="6"/>
      <c r="Q557" s="77" t="str">
        <f t="shared" si="65"/>
        <v/>
      </c>
      <c r="R557" s="333"/>
      <c r="S557" s="23"/>
      <c r="T557" s="271"/>
      <c r="U557" s="5"/>
      <c r="V557" s="5"/>
      <c r="W557" s="61"/>
      <c r="X557" s="61"/>
    </row>
    <row r="558" spans="1:24" ht="18.75" customHeight="1" x14ac:dyDescent="0.25">
      <c r="A558" s="61"/>
      <c r="B558" s="303">
        <f>IF(P558="",0,COUNTIF($P$7:P558,P558))</f>
        <v>0</v>
      </c>
      <c r="C558" s="303" t="str">
        <f t="shared" si="59"/>
        <v>0</v>
      </c>
      <c r="D558" s="303">
        <f>IF(S558="",0,COUNTIF($S$7:S558,S558))</f>
        <v>0</v>
      </c>
      <c r="E558" s="303" t="str">
        <f t="shared" si="60"/>
        <v>0</v>
      </c>
      <c r="F558" s="303">
        <f>IF(T558="",0,COUNTIF($T$7:T558,T558))</f>
        <v>0</v>
      </c>
      <c r="G558" s="303" t="str">
        <f t="shared" si="61"/>
        <v>0</v>
      </c>
      <c r="H558" s="303">
        <f>IF(R558="",0,COUNTIF($R$7:R558,R558))</f>
        <v>0</v>
      </c>
      <c r="I558" s="303" t="str">
        <f t="shared" si="62"/>
        <v>0</v>
      </c>
      <c r="J558" s="306">
        <f t="shared" si="63"/>
        <v>44216</v>
      </c>
      <c r="K558" s="303" t="str">
        <f t="shared" si="64"/>
        <v>KK 097</v>
      </c>
      <c r="L558" s="61"/>
      <c r="M558" s="271"/>
      <c r="N558" s="6"/>
      <c r="O558" s="10"/>
      <c r="P558" s="6"/>
      <c r="Q558" s="77" t="str">
        <f t="shared" si="65"/>
        <v/>
      </c>
      <c r="R558" s="333"/>
      <c r="S558" s="23"/>
      <c r="T558" s="271"/>
      <c r="U558" s="5"/>
      <c r="V558" s="5"/>
      <c r="W558" s="61"/>
      <c r="X558" s="61"/>
    </row>
    <row r="559" spans="1:24" ht="18.75" customHeight="1" x14ac:dyDescent="0.25">
      <c r="A559" s="61"/>
      <c r="B559" s="303">
        <f>IF(P559="",0,COUNTIF($P$7:P559,P559))</f>
        <v>0</v>
      </c>
      <c r="C559" s="303" t="str">
        <f t="shared" si="59"/>
        <v>0</v>
      </c>
      <c r="D559" s="303">
        <f>IF(S559="",0,COUNTIF($S$7:S559,S559))</f>
        <v>0</v>
      </c>
      <c r="E559" s="303" t="str">
        <f t="shared" si="60"/>
        <v>0</v>
      </c>
      <c r="F559" s="303">
        <f>IF(T559="",0,COUNTIF($T$7:T559,T559))</f>
        <v>0</v>
      </c>
      <c r="G559" s="303" t="str">
        <f t="shared" si="61"/>
        <v>0</v>
      </c>
      <c r="H559" s="303">
        <f>IF(R559="",0,COUNTIF($R$7:R559,R559))</f>
        <v>0</v>
      </c>
      <c r="I559" s="303" t="str">
        <f t="shared" si="62"/>
        <v>0</v>
      </c>
      <c r="J559" s="306">
        <f t="shared" si="63"/>
        <v>44216</v>
      </c>
      <c r="K559" s="303" t="str">
        <f t="shared" si="64"/>
        <v>KK 097</v>
      </c>
      <c r="L559" s="61"/>
      <c r="M559" s="271"/>
      <c r="N559" s="6"/>
      <c r="O559" s="10"/>
      <c r="P559" s="6"/>
      <c r="Q559" s="77" t="str">
        <f t="shared" si="65"/>
        <v/>
      </c>
      <c r="R559" s="333"/>
      <c r="S559" s="23"/>
      <c r="T559" s="271"/>
      <c r="U559" s="5"/>
      <c r="V559" s="5"/>
      <c r="W559" s="61"/>
      <c r="X559" s="61"/>
    </row>
    <row r="560" spans="1:24" ht="18.75" customHeight="1" x14ac:dyDescent="0.25">
      <c r="A560" s="61"/>
      <c r="B560" s="303">
        <f>IF(P560="",0,COUNTIF($P$7:P560,P560))</f>
        <v>0</v>
      </c>
      <c r="C560" s="303" t="str">
        <f t="shared" si="59"/>
        <v>0</v>
      </c>
      <c r="D560" s="303">
        <f>IF(S560="",0,COUNTIF($S$7:S560,S560))</f>
        <v>0</v>
      </c>
      <c r="E560" s="303" t="str">
        <f t="shared" si="60"/>
        <v>0</v>
      </c>
      <c r="F560" s="303">
        <f>IF(T560="",0,COUNTIF($T$7:T560,T560))</f>
        <v>0</v>
      </c>
      <c r="G560" s="303" t="str">
        <f t="shared" si="61"/>
        <v>0</v>
      </c>
      <c r="H560" s="303">
        <f>IF(R560="",0,COUNTIF($R$7:R560,R560))</f>
        <v>0</v>
      </c>
      <c r="I560" s="303" t="str">
        <f t="shared" si="62"/>
        <v>0</v>
      </c>
      <c r="J560" s="306">
        <f t="shared" si="63"/>
        <v>44216</v>
      </c>
      <c r="K560" s="303" t="str">
        <f t="shared" si="64"/>
        <v>KK 097</v>
      </c>
      <c r="L560" s="61"/>
      <c r="M560" s="271"/>
      <c r="N560" s="6"/>
      <c r="O560" s="10"/>
      <c r="P560" s="6"/>
      <c r="Q560" s="77" t="str">
        <f t="shared" si="65"/>
        <v/>
      </c>
      <c r="R560" s="333"/>
      <c r="S560" s="23"/>
      <c r="T560" s="271"/>
      <c r="U560" s="5"/>
      <c r="V560" s="5"/>
      <c r="W560" s="61"/>
      <c r="X560" s="61"/>
    </row>
    <row r="561" spans="1:24" ht="18.75" customHeight="1" x14ac:dyDescent="0.25">
      <c r="A561" s="61"/>
      <c r="B561" s="303">
        <f>IF(P561="",0,COUNTIF($P$7:P561,P561))</f>
        <v>0</v>
      </c>
      <c r="C561" s="303" t="str">
        <f t="shared" ref="C561:C624" si="66">B561&amp;P561</f>
        <v>0</v>
      </c>
      <c r="D561" s="303">
        <f>IF(S561="",0,COUNTIF($S$7:S561,S561))</f>
        <v>0</v>
      </c>
      <c r="E561" s="303" t="str">
        <f t="shared" ref="E561:E624" si="67">D561&amp;S561</f>
        <v>0</v>
      </c>
      <c r="F561" s="303">
        <f>IF(T561="",0,COUNTIF($T$7:T561,T561))</f>
        <v>0</v>
      </c>
      <c r="G561" s="303" t="str">
        <f t="shared" ref="G561:G624" si="68">F561&amp;T561</f>
        <v>0</v>
      </c>
      <c r="H561" s="303">
        <f>IF(R561="",0,COUNTIF($R$7:R561,R561))</f>
        <v>0</v>
      </c>
      <c r="I561" s="303" t="str">
        <f t="shared" ref="I561:I624" si="69">H561&amp;R561</f>
        <v>0</v>
      </c>
      <c r="J561" s="306">
        <f t="shared" ref="J561:J624" si="70">IF(M561&lt;&gt;"",M561,J560)</f>
        <v>44216</v>
      </c>
      <c r="K561" s="303" t="str">
        <f t="shared" ref="K561:K624" si="71">IF(N561&lt;&gt;"",N561,K560)</f>
        <v>KK 097</v>
      </c>
      <c r="L561" s="61"/>
      <c r="M561" s="271"/>
      <c r="N561" s="6"/>
      <c r="O561" s="10"/>
      <c r="P561" s="6"/>
      <c r="Q561" s="77" t="str">
        <f t="shared" ref="Q561:Q624" si="72">IF(P561&lt;&gt;"",VLOOKUP(P561,DA,2,FALSE),"")</f>
        <v/>
      </c>
      <c r="R561" s="333"/>
      <c r="S561" s="23"/>
      <c r="T561" s="271"/>
      <c r="U561" s="5"/>
      <c r="V561" s="5"/>
      <c r="W561" s="61"/>
      <c r="X561" s="61"/>
    </row>
    <row r="562" spans="1:24" ht="18.75" customHeight="1" x14ac:dyDescent="0.25">
      <c r="A562" s="61"/>
      <c r="B562" s="303">
        <f>IF(P562="",0,COUNTIF($P$7:P562,P562))</f>
        <v>0</v>
      </c>
      <c r="C562" s="303" t="str">
        <f t="shared" si="66"/>
        <v>0</v>
      </c>
      <c r="D562" s="303">
        <f>IF(S562="",0,COUNTIF($S$7:S562,S562))</f>
        <v>0</v>
      </c>
      <c r="E562" s="303" t="str">
        <f t="shared" si="67"/>
        <v>0</v>
      </c>
      <c r="F562" s="303">
        <f>IF(T562="",0,COUNTIF($T$7:T562,T562))</f>
        <v>0</v>
      </c>
      <c r="G562" s="303" t="str">
        <f t="shared" si="68"/>
        <v>0</v>
      </c>
      <c r="H562" s="303">
        <f>IF(R562="",0,COUNTIF($R$7:R562,R562))</f>
        <v>0</v>
      </c>
      <c r="I562" s="303" t="str">
        <f t="shared" si="69"/>
        <v>0</v>
      </c>
      <c r="J562" s="306">
        <f t="shared" si="70"/>
        <v>44216</v>
      </c>
      <c r="K562" s="303" t="str">
        <f t="shared" si="71"/>
        <v>KK 097</v>
      </c>
      <c r="L562" s="61"/>
      <c r="M562" s="271"/>
      <c r="N562" s="6"/>
      <c r="O562" s="10"/>
      <c r="P562" s="6"/>
      <c r="Q562" s="77" t="str">
        <f t="shared" si="72"/>
        <v/>
      </c>
      <c r="R562" s="333"/>
      <c r="S562" s="23"/>
      <c r="T562" s="271"/>
      <c r="U562" s="5"/>
      <c r="V562" s="5"/>
      <c r="W562" s="61"/>
      <c r="X562" s="61"/>
    </row>
    <row r="563" spans="1:24" ht="18.75" customHeight="1" x14ac:dyDescent="0.25">
      <c r="A563" s="61"/>
      <c r="B563" s="303">
        <f>IF(P563="",0,COUNTIF($P$7:P563,P563))</f>
        <v>0</v>
      </c>
      <c r="C563" s="303" t="str">
        <f t="shared" si="66"/>
        <v>0</v>
      </c>
      <c r="D563" s="303">
        <f>IF(S563="",0,COUNTIF($S$7:S563,S563))</f>
        <v>0</v>
      </c>
      <c r="E563" s="303" t="str">
        <f t="shared" si="67"/>
        <v>0</v>
      </c>
      <c r="F563" s="303">
        <f>IF(T563="",0,COUNTIF($T$7:T563,T563))</f>
        <v>0</v>
      </c>
      <c r="G563" s="303" t="str">
        <f t="shared" si="68"/>
        <v>0</v>
      </c>
      <c r="H563" s="303">
        <f>IF(R563="",0,COUNTIF($R$7:R563,R563))</f>
        <v>0</v>
      </c>
      <c r="I563" s="303" t="str">
        <f t="shared" si="69"/>
        <v>0</v>
      </c>
      <c r="J563" s="306">
        <f t="shared" si="70"/>
        <v>44216</v>
      </c>
      <c r="K563" s="303" t="str">
        <f t="shared" si="71"/>
        <v>KK 097</v>
      </c>
      <c r="L563" s="61"/>
      <c r="M563" s="271"/>
      <c r="N563" s="6"/>
      <c r="O563" s="10"/>
      <c r="P563" s="6"/>
      <c r="Q563" s="77" t="str">
        <f t="shared" si="72"/>
        <v/>
      </c>
      <c r="R563" s="333"/>
      <c r="S563" s="23"/>
      <c r="T563" s="271"/>
      <c r="U563" s="5"/>
      <c r="V563" s="5"/>
      <c r="W563" s="61"/>
      <c r="X563" s="61"/>
    </row>
    <row r="564" spans="1:24" ht="18.75" customHeight="1" x14ac:dyDescent="0.25">
      <c r="A564" s="61"/>
      <c r="B564" s="303">
        <f>IF(P564="",0,COUNTIF($P$7:P564,P564))</f>
        <v>0</v>
      </c>
      <c r="C564" s="303" t="str">
        <f t="shared" si="66"/>
        <v>0</v>
      </c>
      <c r="D564" s="303">
        <f>IF(S564="",0,COUNTIF($S$7:S564,S564))</f>
        <v>0</v>
      </c>
      <c r="E564" s="303" t="str">
        <f t="shared" si="67"/>
        <v>0</v>
      </c>
      <c r="F564" s="303">
        <f>IF(T564="",0,COUNTIF($T$7:T564,T564))</f>
        <v>0</v>
      </c>
      <c r="G564" s="303" t="str">
        <f t="shared" si="68"/>
        <v>0</v>
      </c>
      <c r="H564" s="303">
        <f>IF(R564="",0,COUNTIF($R$7:R564,R564))</f>
        <v>0</v>
      </c>
      <c r="I564" s="303" t="str">
        <f t="shared" si="69"/>
        <v>0</v>
      </c>
      <c r="J564" s="306">
        <f t="shared" si="70"/>
        <v>44216</v>
      </c>
      <c r="K564" s="303" t="str">
        <f t="shared" si="71"/>
        <v>KK 097</v>
      </c>
      <c r="L564" s="61"/>
      <c r="M564" s="271"/>
      <c r="N564" s="6"/>
      <c r="O564" s="10"/>
      <c r="P564" s="6"/>
      <c r="Q564" s="77" t="str">
        <f t="shared" si="72"/>
        <v/>
      </c>
      <c r="R564" s="333"/>
      <c r="S564" s="23"/>
      <c r="T564" s="271"/>
      <c r="U564" s="5"/>
      <c r="V564" s="5"/>
      <c r="W564" s="61"/>
      <c r="X564" s="61"/>
    </row>
    <row r="565" spans="1:24" ht="18.75" customHeight="1" x14ac:dyDescent="0.25">
      <c r="A565" s="61"/>
      <c r="B565" s="303">
        <f>IF(P565="",0,COUNTIF($P$7:P565,P565))</f>
        <v>0</v>
      </c>
      <c r="C565" s="303" t="str">
        <f t="shared" si="66"/>
        <v>0</v>
      </c>
      <c r="D565" s="303">
        <f>IF(S565="",0,COUNTIF($S$7:S565,S565))</f>
        <v>0</v>
      </c>
      <c r="E565" s="303" t="str">
        <f t="shared" si="67"/>
        <v>0</v>
      </c>
      <c r="F565" s="303">
        <f>IF(T565="",0,COUNTIF($T$7:T565,T565))</f>
        <v>0</v>
      </c>
      <c r="G565" s="303" t="str">
        <f t="shared" si="68"/>
        <v>0</v>
      </c>
      <c r="H565" s="303">
        <f>IF(R565="",0,COUNTIF($R$7:R565,R565))</f>
        <v>0</v>
      </c>
      <c r="I565" s="303" t="str">
        <f t="shared" si="69"/>
        <v>0</v>
      </c>
      <c r="J565" s="306">
        <f t="shared" si="70"/>
        <v>44216</v>
      </c>
      <c r="K565" s="303" t="str">
        <f t="shared" si="71"/>
        <v>KK 097</v>
      </c>
      <c r="L565" s="61"/>
      <c r="M565" s="271"/>
      <c r="N565" s="6"/>
      <c r="O565" s="10"/>
      <c r="P565" s="6"/>
      <c r="Q565" s="77" t="str">
        <f t="shared" si="72"/>
        <v/>
      </c>
      <c r="R565" s="333"/>
      <c r="S565" s="23"/>
      <c r="T565" s="271"/>
      <c r="U565" s="5"/>
      <c r="V565" s="5"/>
      <c r="W565" s="61"/>
      <c r="X565" s="61"/>
    </row>
    <row r="566" spans="1:24" ht="18.75" customHeight="1" x14ac:dyDescent="0.25">
      <c r="A566" s="61"/>
      <c r="B566" s="303">
        <f>IF(P566="",0,COUNTIF($P$7:P566,P566))</f>
        <v>0</v>
      </c>
      <c r="C566" s="303" t="str">
        <f t="shared" si="66"/>
        <v>0</v>
      </c>
      <c r="D566" s="303">
        <f>IF(S566="",0,COUNTIF($S$7:S566,S566))</f>
        <v>0</v>
      </c>
      <c r="E566" s="303" t="str">
        <f t="shared" si="67"/>
        <v>0</v>
      </c>
      <c r="F566" s="303">
        <f>IF(T566="",0,COUNTIF($T$7:T566,T566))</f>
        <v>0</v>
      </c>
      <c r="G566" s="303" t="str">
        <f t="shared" si="68"/>
        <v>0</v>
      </c>
      <c r="H566" s="303">
        <f>IF(R566="",0,COUNTIF($R$7:R566,R566))</f>
        <v>0</v>
      </c>
      <c r="I566" s="303" t="str">
        <f t="shared" si="69"/>
        <v>0</v>
      </c>
      <c r="J566" s="306">
        <f t="shared" si="70"/>
        <v>44216</v>
      </c>
      <c r="K566" s="303" t="str">
        <f t="shared" si="71"/>
        <v>KK 097</v>
      </c>
      <c r="L566" s="61"/>
      <c r="M566" s="271"/>
      <c r="N566" s="6"/>
      <c r="O566" s="10"/>
      <c r="P566" s="6"/>
      <c r="Q566" s="77" t="str">
        <f t="shared" si="72"/>
        <v/>
      </c>
      <c r="R566" s="333"/>
      <c r="S566" s="23"/>
      <c r="T566" s="271"/>
      <c r="U566" s="5"/>
      <c r="V566" s="5"/>
      <c r="W566" s="61"/>
      <c r="X566" s="61"/>
    </row>
    <row r="567" spans="1:24" ht="18.75" customHeight="1" x14ac:dyDescent="0.25">
      <c r="A567" s="61"/>
      <c r="B567" s="303">
        <f>IF(P567="",0,COUNTIF($P$7:P567,P567))</f>
        <v>0</v>
      </c>
      <c r="C567" s="303" t="str">
        <f t="shared" si="66"/>
        <v>0</v>
      </c>
      <c r="D567" s="303">
        <f>IF(S567="",0,COUNTIF($S$7:S567,S567))</f>
        <v>0</v>
      </c>
      <c r="E567" s="303" t="str">
        <f t="shared" si="67"/>
        <v>0</v>
      </c>
      <c r="F567" s="303">
        <f>IF(T567="",0,COUNTIF($T$7:T567,T567))</f>
        <v>0</v>
      </c>
      <c r="G567" s="303" t="str">
        <f t="shared" si="68"/>
        <v>0</v>
      </c>
      <c r="H567" s="303">
        <f>IF(R567="",0,COUNTIF($R$7:R567,R567))</f>
        <v>0</v>
      </c>
      <c r="I567" s="303" t="str">
        <f t="shared" si="69"/>
        <v>0</v>
      </c>
      <c r="J567" s="306">
        <f t="shared" si="70"/>
        <v>44216</v>
      </c>
      <c r="K567" s="303" t="str">
        <f t="shared" si="71"/>
        <v>KK 097</v>
      </c>
      <c r="L567" s="61"/>
      <c r="M567" s="271"/>
      <c r="N567" s="6"/>
      <c r="O567" s="10"/>
      <c r="P567" s="6"/>
      <c r="Q567" s="77" t="str">
        <f t="shared" si="72"/>
        <v/>
      </c>
      <c r="R567" s="333"/>
      <c r="S567" s="23"/>
      <c r="T567" s="271"/>
      <c r="U567" s="5"/>
      <c r="V567" s="5"/>
      <c r="W567" s="61"/>
      <c r="X567" s="61"/>
    </row>
    <row r="568" spans="1:24" ht="18.75" customHeight="1" x14ac:dyDescent="0.25">
      <c r="A568" s="61"/>
      <c r="B568" s="303">
        <f>IF(P568="",0,COUNTIF($P$7:P568,P568))</f>
        <v>0</v>
      </c>
      <c r="C568" s="303" t="str">
        <f t="shared" si="66"/>
        <v>0</v>
      </c>
      <c r="D568" s="303">
        <f>IF(S568="",0,COUNTIF($S$7:S568,S568))</f>
        <v>0</v>
      </c>
      <c r="E568" s="303" t="str">
        <f t="shared" si="67"/>
        <v>0</v>
      </c>
      <c r="F568" s="303">
        <f>IF(T568="",0,COUNTIF($T$7:T568,T568))</f>
        <v>0</v>
      </c>
      <c r="G568" s="303" t="str">
        <f t="shared" si="68"/>
        <v>0</v>
      </c>
      <c r="H568" s="303">
        <f>IF(R568="",0,COUNTIF($R$7:R568,R568))</f>
        <v>0</v>
      </c>
      <c r="I568" s="303" t="str">
        <f t="shared" si="69"/>
        <v>0</v>
      </c>
      <c r="J568" s="306">
        <f t="shared" si="70"/>
        <v>44216</v>
      </c>
      <c r="K568" s="303" t="str">
        <f t="shared" si="71"/>
        <v>KK 097</v>
      </c>
      <c r="L568" s="61"/>
      <c r="M568" s="271"/>
      <c r="N568" s="6"/>
      <c r="O568" s="10"/>
      <c r="P568" s="6"/>
      <c r="Q568" s="77" t="str">
        <f t="shared" si="72"/>
        <v/>
      </c>
      <c r="R568" s="333"/>
      <c r="S568" s="23"/>
      <c r="T568" s="271"/>
      <c r="U568" s="5"/>
      <c r="V568" s="5"/>
      <c r="W568" s="61"/>
      <c r="X568" s="61"/>
    </row>
    <row r="569" spans="1:24" ht="18.75" customHeight="1" x14ac:dyDescent="0.25">
      <c r="A569" s="61"/>
      <c r="B569" s="303">
        <f>IF(P569="",0,COUNTIF($P$7:P569,P569))</f>
        <v>0</v>
      </c>
      <c r="C569" s="303" t="str">
        <f t="shared" si="66"/>
        <v>0</v>
      </c>
      <c r="D569" s="303">
        <f>IF(S569="",0,COUNTIF($S$7:S569,S569))</f>
        <v>0</v>
      </c>
      <c r="E569" s="303" t="str">
        <f t="shared" si="67"/>
        <v>0</v>
      </c>
      <c r="F569" s="303">
        <f>IF(T569="",0,COUNTIF($T$7:T569,T569))</f>
        <v>0</v>
      </c>
      <c r="G569" s="303" t="str">
        <f t="shared" si="68"/>
        <v>0</v>
      </c>
      <c r="H569" s="303">
        <f>IF(R569="",0,COUNTIF($R$7:R569,R569))</f>
        <v>0</v>
      </c>
      <c r="I569" s="303" t="str">
        <f t="shared" si="69"/>
        <v>0</v>
      </c>
      <c r="J569" s="306">
        <f t="shared" si="70"/>
        <v>44216</v>
      </c>
      <c r="K569" s="303" t="str">
        <f t="shared" si="71"/>
        <v>KK 097</v>
      </c>
      <c r="L569" s="61"/>
      <c r="M569" s="271"/>
      <c r="N569" s="6"/>
      <c r="O569" s="10"/>
      <c r="P569" s="6"/>
      <c r="Q569" s="77" t="str">
        <f t="shared" si="72"/>
        <v/>
      </c>
      <c r="R569" s="333"/>
      <c r="S569" s="23"/>
      <c r="T569" s="271"/>
      <c r="U569" s="5"/>
      <c r="V569" s="5"/>
      <c r="W569" s="61"/>
      <c r="X569" s="61"/>
    </row>
    <row r="570" spans="1:24" ht="18.75" customHeight="1" x14ac:dyDescent="0.25">
      <c r="A570" s="61"/>
      <c r="B570" s="303">
        <f>IF(P570="",0,COUNTIF($P$7:P570,P570))</f>
        <v>0</v>
      </c>
      <c r="C570" s="303" t="str">
        <f t="shared" si="66"/>
        <v>0</v>
      </c>
      <c r="D570" s="303">
        <f>IF(S570="",0,COUNTIF($S$7:S570,S570))</f>
        <v>0</v>
      </c>
      <c r="E570" s="303" t="str">
        <f t="shared" si="67"/>
        <v>0</v>
      </c>
      <c r="F570" s="303">
        <f>IF(T570="",0,COUNTIF($T$7:T570,T570))</f>
        <v>0</v>
      </c>
      <c r="G570" s="303" t="str">
        <f t="shared" si="68"/>
        <v>0</v>
      </c>
      <c r="H570" s="303">
        <f>IF(R570="",0,COUNTIF($R$7:R570,R570))</f>
        <v>0</v>
      </c>
      <c r="I570" s="303" t="str">
        <f t="shared" si="69"/>
        <v>0</v>
      </c>
      <c r="J570" s="306">
        <f t="shared" si="70"/>
        <v>44216</v>
      </c>
      <c r="K570" s="303" t="str">
        <f t="shared" si="71"/>
        <v>KK 097</v>
      </c>
      <c r="L570" s="61"/>
      <c r="M570" s="271"/>
      <c r="N570" s="6"/>
      <c r="O570" s="10"/>
      <c r="P570" s="6"/>
      <c r="Q570" s="77" t="str">
        <f t="shared" si="72"/>
        <v/>
      </c>
      <c r="R570" s="333"/>
      <c r="S570" s="23"/>
      <c r="T570" s="271"/>
      <c r="U570" s="5"/>
      <c r="V570" s="5"/>
      <c r="W570" s="61"/>
      <c r="X570" s="61"/>
    </row>
    <row r="571" spans="1:24" ht="18.75" customHeight="1" x14ac:dyDescent="0.25">
      <c r="A571" s="61"/>
      <c r="B571" s="303">
        <f>IF(P571="",0,COUNTIF($P$7:P571,P571))</f>
        <v>0</v>
      </c>
      <c r="C571" s="303" t="str">
        <f t="shared" si="66"/>
        <v>0</v>
      </c>
      <c r="D571" s="303">
        <f>IF(S571="",0,COUNTIF($S$7:S571,S571))</f>
        <v>0</v>
      </c>
      <c r="E571" s="303" t="str">
        <f t="shared" si="67"/>
        <v>0</v>
      </c>
      <c r="F571" s="303">
        <f>IF(T571="",0,COUNTIF($T$7:T571,T571))</f>
        <v>0</v>
      </c>
      <c r="G571" s="303" t="str">
        <f t="shared" si="68"/>
        <v>0</v>
      </c>
      <c r="H571" s="303">
        <f>IF(R571="",0,COUNTIF($R$7:R571,R571))</f>
        <v>0</v>
      </c>
      <c r="I571" s="303" t="str">
        <f t="shared" si="69"/>
        <v>0</v>
      </c>
      <c r="J571" s="306">
        <f t="shared" si="70"/>
        <v>44216</v>
      </c>
      <c r="K571" s="303" t="str">
        <f t="shared" si="71"/>
        <v>KK 097</v>
      </c>
      <c r="L571" s="61"/>
      <c r="M571" s="271"/>
      <c r="N571" s="6"/>
      <c r="O571" s="10"/>
      <c r="P571" s="6"/>
      <c r="Q571" s="77" t="str">
        <f t="shared" si="72"/>
        <v/>
      </c>
      <c r="R571" s="333"/>
      <c r="S571" s="23"/>
      <c r="T571" s="271"/>
      <c r="U571" s="5"/>
      <c r="V571" s="5"/>
      <c r="W571" s="61"/>
      <c r="X571" s="61"/>
    </row>
    <row r="572" spans="1:24" ht="18.75" customHeight="1" x14ac:dyDescent="0.25">
      <c r="A572" s="61"/>
      <c r="B572" s="303">
        <f>IF(P572="",0,COUNTIF($P$7:P572,P572))</f>
        <v>0</v>
      </c>
      <c r="C572" s="303" t="str">
        <f t="shared" si="66"/>
        <v>0</v>
      </c>
      <c r="D572" s="303">
        <f>IF(S572="",0,COUNTIF($S$7:S572,S572))</f>
        <v>0</v>
      </c>
      <c r="E572" s="303" t="str">
        <f t="shared" si="67"/>
        <v>0</v>
      </c>
      <c r="F572" s="303">
        <f>IF(T572="",0,COUNTIF($T$7:T572,T572))</f>
        <v>0</v>
      </c>
      <c r="G572" s="303" t="str">
        <f t="shared" si="68"/>
        <v>0</v>
      </c>
      <c r="H572" s="303">
        <f>IF(R572="",0,COUNTIF($R$7:R572,R572))</f>
        <v>0</v>
      </c>
      <c r="I572" s="303" t="str">
        <f t="shared" si="69"/>
        <v>0</v>
      </c>
      <c r="J572" s="306">
        <f t="shared" si="70"/>
        <v>44216</v>
      </c>
      <c r="K572" s="303" t="str">
        <f t="shared" si="71"/>
        <v>KK 097</v>
      </c>
      <c r="L572" s="61"/>
      <c r="M572" s="271"/>
      <c r="N572" s="6"/>
      <c r="O572" s="10"/>
      <c r="P572" s="6"/>
      <c r="Q572" s="77" t="str">
        <f t="shared" si="72"/>
        <v/>
      </c>
      <c r="R572" s="333"/>
      <c r="S572" s="23"/>
      <c r="T572" s="271"/>
      <c r="U572" s="5"/>
      <c r="V572" s="5"/>
      <c r="W572" s="61"/>
      <c r="X572" s="61"/>
    </row>
    <row r="573" spans="1:24" ht="18.75" customHeight="1" x14ac:dyDescent="0.25">
      <c r="A573" s="61"/>
      <c r="B573" s="303">
        <f>IF(P573="",0,COUNTIF($P$7:P573,P573))</f>
        <v>0</v>
      </c>
      <c r="C573" s="303" t="str">
        <f t="shared" si="66"/>
        <v>0</v>
      </c>
      <c r="D573" s="303">
        <f>IF(S573="",0,COUNTIF($S$7:S573,S573))</f>
        <v>0</v>
      </c>
      <c r="E573" s="303" t="str">
        <f t="shared" si="67"/>
        <v>0</v>
      </c>
      <c r="F573" s="303">
        <f>IF(T573="",0,COUNTIF($T$7:T573,T573))</f>
        <v>0</v>
      </c>
      <c r="G573" s="303" t="str">
        <f t="shared" si="68"/>
        <v>0</v>
      </c>
      <c r="H573" s="303">
        <f>IF(R573="",0,COUNTIF($R$7:R573,R573))</f>
        <v>0</v>
      </c>
      <c r="I573" s="303" t="str">
        <f t="shared" si="69"/>
        <v>0</v>
      </c>
      <c r="J573" s="306">
        <f t="shared" si="70"/>
        <v>44216</v>
      </c>
      <c r="K573" s="303" t="str">
        <f t="shared" si="71"/>
        <v>KK 097</v>
      </c>
      <c r="L573" s="61"/>
      <c r="M573" s="271"/>
      <c r="N573" s="6"/>
      <c r="O573" s="10"/>
      <c r="P573" s="6"/>
      <c r="Q573" s="77" t="str">
        <f t="shared" si="72"/>
        <v/>
      </c>
      <c r="R573" s="333"/>
      <c r="S573" s="23"/>
      <c r="T573" s="271"/>
      <c r="U573" s="5"/>
      <c r="V573" s="5"/>
      <c r="W573" s="61"/>
      <c r="X573" s="61"/>
    </row>
    <row r="574" spans="1:24" ht="18.75" customHeight="1" x14ac:dyDescent="0.25">
      <c r="A574" s="61"/>
      <c r="B574" s="303">
        <f>IF(P574="",0,COUNTIF($P$7:P574,P574))</f>
        <v>0</v>
      </c>
      <c r="C574" s="303" t="str">
        <f t="shared" si="66"/>
        <v>0</v>
      </c>
      <c r="D574" s="303">
        <f>IF(S574="",0,COUNTIF($S$7:S574,S574))</f>
        <v>0</v>
      </c>
      <c r="E574" s="303" t="str">
        <f t="shared" si="67"/>
        <v>0</v>
      </c>
      <c r="F574" s="303">
        <f>IF(T574="",0,COUNTIF($T$7:T574,T574))</f>
        <v>0</v>
      </c>
      <c r="G574" s="303" t="str">
        <f t="shared" si="68"/>
        <v>0</v>
      </c>
      <c r="H574" s="303">
        <f>IF(R574="",0,COUNTIF($R$7:R574,R574))</f>
        <v>0</v>
      </c>
      <c r="I574" s="303" t="str">
        <f t="shared" si="69"/>
        <v>0</v>
      </c>
      <c r="J574" s="306">
        <f t="shared" si="70"/>
        <v>44216</v>
      </c>
      <c r="K574" s="303" t="str">
        <f t="shared" si="71"/>
        <v>KK 097</v>
      </c>
      <c r="L574" s="61"/>
      <c r="M574" s="271"/>
      <c r="N574" s="6"/>
      <c r="O574" s="10"/>
      <c r="P574" s="6"/>
      <c r="Q574" s="77" t="str">
        <f t="shared" si="72"/>
        <v/>
      </c>
      <c r="R574" s="333"/>
      <c r="S574" s="23"/>
      <c r="T574" s="271"/>
      <c r="U574" s="5"/>
      <c r="V574" s="5"/>
      <c r="W574" s="61"/>
      <c r="X574" s="61"/>
    </row>
    <row r="575" spans="1:24" ht="18.75" customHeight="1" x14ac:dyDescent="0.25">
      <c r="A575" s="61"/>
      <c r="B575" s="303">
        <f>IF(P575="",0,COUNTIF($P$7:P575,P575))</f>
        <v>0</v>
      </c>
      <c r="C575" s="303" t="str">
        <f t="shared" si="66"/>
        <v>0</v>
      </c>
      <c r="D575" s="303">
        <f>IF(S575="",0,COUNTIF($S$7:S575,S575))</f>
        <v>0</v>
      </c>
      <c r="E575" s="303" t="str">
        <f t="shared" si="67"/>
        <v>0</v>
      </c>
      <c r="F575" s="303">
        <f>IF(T575="",0,COUNTIF($T$7:T575,T575))</f>
        <v>0</v>
      </c>
      <c r="G575" s="303" t="str">
        <f t="shared" si="68"/>
        <v>0</v>
      </c>
      <c r="H575" s="303">
        <f>IF(R575="",0,COUNTIF($R$7:R575,R575))</f>
        <v>0</v>
      </c>
      <c r="I575" s="303" t="str">
        <f t="shared" si="69"/>
        <v>0</v>
      </c>
      <c r="J575" s="306">
        <f t="shared" si="70"/>
        <v>44216</v>
      </c>
      <c r="K575" s="303" t="str">
        <f t="shared" si="71"/>
        <v>KK 097</v>
      </c>
      <c r="L575" s="61"/>
      <c r="M575" s="271"/>
      <c r="N575" s="6"/>
      <c r="O575" s="10"/>
      <c r="P575" s="6"/>
      <c r="Q575" s="77" t="str">
        <f t="shared" si="72"/>
        <v/>
      </c>
      <c r="R575" s="333"/>
      <c r="S575" s="23"/>
      <c r="T575" s="271"/>
      <c r="U575" s="5"/>
      <c r="V575" s="5"/>
      <c r="W575" s="61"/>
      <c r="X575" s="61"/>
    </row>
    <row r="576" spans="1:24" ht="18.75" customHeight="1" x14ac:dyDescent="0.25">
      <c r="A576" s="61"/>
      <c r="B576" s="303">
        <f>IF(P576="",0,COUNTIF($P$7:P576,P576))</f>
        <v>0</v>
      </c>
      <c r="C576" s="303" t="str">
        <f t="shared" si="66"/>
        <v>0</v>
      </c>
      <c r="D576" s="303">
        <f>IF(S576="",0,COUNTIF($S$7:S576,S576))</f>
        <v>0</v>
      </c>
      <c r="E576" s="303" t="str">
        <f t="shared" si="67"/>
        <v>0</v>
      </c>
      <c r="F576" s="303">
        <f>IF(T576="",0,COUNTIF($T$7:T576,T576))</f>
        <v>0</v>
      </c>
      <c r="G576" s="303" t="str">
        <f t="shared" si="68"/>
        <v>0</v>
      </c>
      <c r="H576" s="303">
        <f>IF(R576="",0,COUNTIF($R$7:R576,R576))</f>
        <v>0</v>
      </c>
      <c r="I576" s="303" t="str">
        <f t="shared" si="69"/>
        <v>0</v>
      </c>
      <c r="J576" s="306">
        <f t="shared" si="70"/>
        <v>44216</v>
      </c>
      <c r="K576" s="303" t="str">
        <f t="shared" si="71"/>
        <v>KK 097</v>
      </c>
      <c r="L576" s="61"/>
      <c r="M576" s="271"/>
      <c r="N576" s="6"/>
      <c r="O576" s="10"/>
      <c r="P576" s="6"/>
      <c r="Q576" s="77" t="str">
        <f t="shared" si="72"/>
        <v/>
      </c>
      <c r="R576" s="333"/>
      <c r="S576" s="23"/>
      <c r="T576" s="271"/>
      <c r="U576" s="5"/>
      <c r="V576" s="5"/>
      <c r="W576" s="61"/>
      <c r="X576" s="61"/>
    </row>
    <row r="577" spans="1:24" ht="18.75" customHeight="1" x14ac:dyDescent="0.25">
      <c r="A577" s="61"/>
      <c r="B577" s="303">
        <f>IF(P577="",0,COUNTIF($P$7:P577,P577))</f>
        <v>0</v>
      </c>
      <c r="C577" s="303" t="str">
        <f t="shared" si="66"/>
        <v>0</v>
      </c>
      <c r="D577" s="303">
        <f>IF(S577="",0,COUNTIF($S$7:S577,S577))</f>
        <v>0</v>
      </c>
      <c r="E577" s="303" t="str">
        <f t="shared" si="67"/>
        <v>0</v>
      </c>
      <c r="F577" s="303">
        <f>IF(T577="",0,COUNTIF($T$7:T577,T577))</f>
        <v>0</v>
      </c>
      <c r="G577" s="303" t="str">
        <f t="shared" si="68"/>
        <v>0</v>
      </c>
      <c r="H577" s="303">
        <f>IF(R577="",0,COUNTIF($R$7:R577,R577))</f>
        <v>0</v>
      </c>
      <c r="I577" s="303" t="str">
        <f t="shared" si="69"/>
        <v>0</v>
      </c>
      <c r="J577" s="306">
        <f t="shared" si="70"/>
        <v>44216</v>
      </c>
      <c r="K577" s="303" t="str">
        <f t="shared" si="71"/>
        <v>KK 097</v>
      </c>
      <c r="L577" s="61"/>
      <c r="M577" s="271"/>
      <c r="N577" s="6"/>
      <c r="O577" s="10"/>
      <c r="P577" s="6"/>
      <c r="Q577" s="77" t="str">
        <f t="shared" si="72"/>
        <v/>
      </c>
      <c r="R577" s="333"/>
      <c r="S577" s="23"/>
      <c r="T577" s="271"/>
      <c r="U577" s="5"/>
      <c r="V577" s="5"/>
      <c r="W577" s="61"/>
      <c r="X577" s="61"/>
    </row>
    <row r="578" spans="1:24" ht="18.75" customHeight="1" x14ac:dyDescent="0.25">
      <c r="A578" s="61"/>
      <c r="B578" s="303">
        <f>IF(P578="",0,COUNTIF($P$7:P578,P578))</f>
        <v>0</v>
      </c>
      <c r="C578" s="303" t="str">
        <f t="shared" si="66"/>
        <v>0</v>
      </c>
      <c r="D578" s="303">
        <f>IF(S578="",0,COUNTIF($S$7:S578,S578))</f>
        <v>0</v>
      </c>
      <c r="E578" s="303" t="str">
        <f t="shared" si="67"/>
        <v>0</v>
      </c>
      <c r="F578" s="303">
        <f>IF(T578="",0,COUNTIF($T$7:T578,T578))</f>
        <v>0</v>
      </c>
      <c r="G578" s="303" t="str">
        <f t="shared" si="68"/>
        <v>0</v>
      </c>
      <c r="H578" s="303">
        <f>IF(R578="",0,COUNTIF($R$7:R578,R578))</f>
        <v>0</v>
      </c>
      <c r="I578" s="303" t="str">
        <f t="shared" si="69"/>
        <v>0</v>
      </c>
      <c r="J578" s="306">
        <f t="shared" si="70"/>
        <v>44216</v>
      </c>
      <c r="K578" s="303" t="str">
        <f t="shared" si="71"/>
        <v>KK 097</v>
      </c>
      <c r="L578" s="61"/>
      <c r="M578" s="271"/>
      <c r="N578" s="6"/>
      <c r="O578" s="10"/>
      <c r="P578" s="6"/>
      <c r="Q578" s="77" t="str">
        <f t="shared" si="72"/>
        <v/>
      </c>
      <c r="R578" s="333"/>
      <c r="S578" s="23"/>
      <c r="T578" s="271"/>
      <c r="U578" s="5"/>
      <c r="V578" s="5"/>
      <c r="W578" s="61"/>
      <c r="X578" s="61"/>
    </row>
    <row r="579" spans="1:24" ht="18.75" customHeight="1" x14ac:dyDescent="0.25">
      <c r="A579" s="61"/>
      <c r="B579" s="303">
        <f>IF(P579="",0,COUNTIF($P$7:P579,P579))</f>
        <v>0</v>
      </c>
      <c r="C579" s="303" t="str">
        <f t="shared" si="66"/>
        <v>0</v>
      </c>
      <c r="D579" s="303">
        <f>IF(S579="",0,COUNTIF($S$7:S579,S579))</f>
        <v>0</v>
      </c>
      <c r="E579" s="303" t="str">
        <f t="shared" si="67"/>
        <v>0</v>
      </c>
      <c r="F579" s="303">
        <f>IF(T579="",0,COUNTIF($T$7:T579,T579))</f>
        <v>0</v>
      </c>
      <c r="G579" s="303" t="str">
        <f t="shared" si="68"/>
        <v>0</v>
      </c>
      <c r="H579" s="303">
        <f>IF(R579="",0,COUNTIF($R$7:R579,R579))</f>
        <v>0</v>
      </c>
      <c r="I579" s="303" t="str">
        <f t="shared" si="69"/>
        <v>0</v>
      </c>
      <c r="J579" s="306">
        <f t="shared" si="70"/>
        <v>44216</v>
      </c>
      <c r="K579" s="303" t="str">
        <f t="shared" si="71"/>
        <v>KK 097</v>
      </c>
      <c r="L579" s="61"/>
      <c r="M579" s="271"/>
      <c r="N579" s="6"/>
      <c r="O579" s="10"/>
      <c r="P579" s="6"/>
      <c r="Q579" s="77" t="str">
        <f t="shared" si="72"/>
        <v/>
      </c>
      <c r="R579" s="333"/>
      <c r="S579" s="23"/>
      <c r="T579" s="271"/>
      <c r="U579" s="5"/>
      <c r="V579" s="5"/>
      <c r="W579" s="61"/>
      <c r="X579" s="61"/>
    </row>
    <row r="580" spans="1:24" ht="18.75" customHeight="1" x14ac:dyDescent="0.25">
      <c r="A580" s="61"/>
      <c r="B580" s="303">
        <f>IF(P580="",0,COUNTIF($P$7:P580,P580))</f>
        <v>0</v>
      </c>
      <c r="C580" s="303" t="str">
        <f t="shared" si="66"/>
        <v>0</v>
      </c>
      <c r="D580" s="303">
        <f>IF(S580="",0,COUNTIF($S$7:S580,S580))</f>
        <v>0</v>
      </c>
      <c r="E580" s="303" t="str">
        <f t="shared" si="67"/>
        <v>0</v>
      </c>
      <c r="F580" s="303">
        <f>IF(T580="",0,COUNTIF($T$7:T580,T580))</f>
        <v>0</v>
      </c>
      <c r="G580" s="303" t="str">
        <f t="shared" si="68"/>
        <v>0</v>
      </c>
      <c r="H580" s="303">
        <f>IF(R580="",0,COUNTIF($R$7:R580,R580))</f>
        <v>0</v>
      </c>
      <c r="I580" s="303" t="str">
        <f t="shared" si="69"/>
        <v>0</v>
      </c>
      <c r="J580" s="306">
        <f t="shared" si="70"/>
        <v>44216</v>
      </c>
      <c r="K580" s="303" t="str">
        <f t="shared" si="71"/>
        <v>KK 097</v>
      </c>
      <c r="L580" s="61"/>
      <c r="M580" s="271"/>
      <c r="N580" s="6"/>
      <c r="O580" s="10"/>
      <c r="P580" s="6"/>
      <c r="Q580" s="77" t="str">
        <f t="shared" si="72"/>
        <v/>
      </c>
      <c r="R580" s="333"/>
      <c r="S580" s="23"/>
      <c r="T580" s="271"/>
      <c r="U580" s="5"/>
      <c r="V580" s="5"/>
      <c r="W580" s="61"/>
      <c r="X580" s="61"/>
    </row>
    <row r="581" spans="1:24" ht="18.75" customHeight="1" x14ac:dyDescent="0.25">
      <c r="A581" s="61"/>
      <c r="B581" s="303">
        <f>IF(P581="",0,COUNTIF($P$7:P581,P581))</f>
        <v>0</v>
      </c>
      <c r="C581" s="303" t="str">
        <f t="shared" si="66"/>
        <v>0</v>
      </c>
      <c r="D581" s="303">
        <f>IF(S581="",0,COUNTIF($S$7:S581,S581))</f>
        <v>0</v>
      </c>
      <c r="E581" s="303" t="str">
        <f t="shared" si="67"/>
        <v>0</v>
      </c>
      <c r="F581" s="303">
        <f>IF(T581="",0,COUNTIF($T$7:T581,T581))</f>
        <v>0</v>
      </c>
      <c r="G581" s="303" t="str">
        <f t="shared" si="68"/>
        <v>0</v>
      </c>
      <c r="H581" s="303">
        <f>IF(R581="",0,COUNTIF($R$7:R581,R581))</f>
        <v>0</v>
      </c>
      <c r="I581" s="303" t="str">
        <f t="shared" si="69"/>
        <v>0</v>
      </c>
      <c r="J581" s="306">
        <f t="shared" si="70"/>
        <v>44216</v>
      </c>
      <c r="K581" s="303" t="str">
        <f t="shared" si="71"/>
        <v>KK 097</v>
      </c>
      <c r="L581" s="61"/>
      <c r="M581" s="271"/>
      <c r="N581" s="6"/>
      <c r="O581" s="10"/>
      <c r="P581" s="6"/>
      <c r="Q581" s="77" t="str">
        <f t="shared" si="72"/>
        <v/>
      </c>
      <c r="R581" s="333"/>
      <c r="S581" s="23"/>
      <c r="T581" s="271"/>
      <c r="U581" s="5"/>
      <c r="V581" s="5"/>
      <c r="W581" s="61"/>
      <c r="X581" s="61"/>
    </row>
    <row r="582" spans="1:24" ht="18.75" customHeight="1" x14ac:dyDescent="0.25">
      <c r="A582" s="61"/>
      <c r="B582" s="303">
        <f>IF(P582="",0,COUNTIF($P$7:P582,P582))</f>
        <v>0</v>
      </c>
      <c r="C582" s="303" t="str">
        <f t="shared" si="66"/>
        <v>0</v>
      </c>
      <c r="D582" s="303">
        <f>IF(S582="",0,COUNTIF($S$7:S582,S582))</f>
        <v>0</v>
      </c>
      <c r="E582" s="303" t="str">
        <f t="shared" si="67"/>
        <v>0</v>
      </c>
      <c r="F582" s="303">
        <f>IF(T582="",0,COUNTIF($T$7:T582,T582))</f>
        <v>0</v>
      </c>
      <c r="G582" s="303" t="str">
        <f t="shared" si="68"/>
        <v>0</v>
      </c>
      <c r="H582" s="303">
        <f>IF(R582="",0,COUNTIF($R$7:R582,R582))</f>
        <v>0</v>
      </c>
      <c r="I582" s="303" t="str">
        <f t="shared" si="69"/>
        <v>0</v>
      </c>
      <c r="J582" s="306">
        <f t="shared" si="70"/>
        <v>44216</v>
      </c>
      <c r="K582" s="303" t="str">
        <f t="shared" si="71"/>
        <v>KK 097</v>
      </c>
      <c r="L582" s="61"/>
      <c r="M582" s="271"/>
      <c r="N582" s="6"/>
      <c r="O582" s="10"/>
      <c r="P582" s="6"/>
      <c r="Q582" s="77" t="str">
        <f t="shared" si="72"/>
        <v/>
      </c>
      <c r="R582" s="333"/>
      <c r="S582" s="23"/>
      <c r="T582" s="271"/>
      <c r="U582" s="5"/>
      <c r="V582" s="5"/>
      <c r="W582" s="61"/>
      <c r="X582" s="61"/>
    </row>
    <row r="583" spans="1:24" ht="18.75" customHeight="1" x14ac:dyDescent="0.25">
      <c r="A583" s="61"/>
      <c r="B583" s="303">
        <f>IF(P583="",0,COUNTIF($P$7:P583,P583))</f>
        <v>0</v>
      </c>
      <c r="C583" s="303" t="str">
        <f t="shared" si="66"/>
        <v>0</v>
      </c>
      <c r="D583" s="303">
        <f>IF(S583="",0,COUNTIF($S$7:S583,S583))</f>
        <v>0</v>
      </c>
      <c r="E583" s="303" t="str">
        <f t="shared" si="67"/>
        <v>0</v>
      </c>
      <c r="F583" s="303">
        <f>IF(T583="",0,COUNTIF($T$7:T583,T583))</f>
        <v>0</v>
      </c>
      <c r="G583" s="303" t="str">
        <f t="shared" si="68"/>
        <v>0</v>
      </c>
      <c r="H583" s="303">
        <f>IF(R583="",0,COUNTIF($R$7:R583,R583))</f>
        <v>0</v>
      </c>
      <c r="I583" s="303" t="str">
        <f t="shared" si="69"/>
        <v>0</v>
      </c>
      <c r="J583" s="306">
        <f t="shared" si="70"/>
        <v>44216</v>
      </c>
      <c r="K583" s="303" t="str">
        <f t="shared" si="71"/>
        <v>KK 097</v>
      </c>
      <c r="L583" s="61"/>
      <c r="M583" s="271"/>
      <c r="N583" s="6"/>
      <c r="O583" s="10"/>
      <c r="P583" s="6"/>
      <c r="Q583" s="77" t="str">
        <f t="shared" si="72"/>
        <v/>
      </c>
      <c r="R583" s="333"/>
      <c r="S583" s="23"/>
      <c r="T583" s="271"/>
      <c r="U583" s="5"/>
      <c r="V583" s="5"/>
      <c r="W583" s="61"/>
      <c r="X583" s="61"/>
    </row>
    <row r="584" spans="1:24" ht="18.75" customHeight="1" x14ac:dyDescent="0.25">
      <c r="A584" s="61"/>
      <c r="B584" s="303">
        <f>IF(P584="",0,COUNTIF($P$7:P584,P584))</f>
        <v>0</v>
      </c>
      <c r="C584" s="303" t="str">
        <f t="shared" si="66"/>
        <v>0</v>
      </c>
      <c r="D584" s="303">
        <f>IF(S584="",0,COUNTIF($S$7:S584,S584))</f>
        <v>0</v>
      </c>
      <c r="E584" s="303" t="str">
        <f t="shared" si="67"/>
        <v>0</v>
      </c>
      <c r="F584" s="303">
        <f>IF(T584="",0,COUNTIF($T$7:T584,T584))</f>
        <v>0</v>
      </c>
      <c r="G584" s="303" t="str">
        <f t="shared" si="68"/>
        <v>0</v>
      </c>
      <c r="H584" s="303">
        <f>IF(R584="",0,COUNTIF($R$7:R584,R584))</f>
        <v>0</v>
      </c>
      <c r="I584" s="303" t="str">
        <f t="shared" si="69"/>
        <v>0</v>
      </c>
      <c r="J584" s="306">
        <f t="shared" si="70"/>
        <v>44216</v>
      </c>
      <c r="K584" s="303" t="str">
        <f t="shared" si="71"/>
        <v>KK 097</v>
      </c>
      <c r="L584" s="61"/>
      <c r="M584" s="271"/>
      <c r="N584" s="6"/>
      <c r="O584" s="10"/>
      <c r="P584" s="6"/>
      <c r="Q584" s="77" t="str">
        <f t="shared" si="72"/>
        <v/>
      </c>
      <c r="R584" s="333"/>
      <c r="S584" s="23"/>
      <c r="T584" s="271"/>
      <c r="U584" s="5"/>
      <c r="V584" s="5"/>
      <c r="W584" s="61"/>
      <c r="X584" s="61"/>
    </row>
    <row r="585" spans="1:24" ht="18.75" customHeight="1" x14ac:dyDescent="0.25">
      <c r="A585" s="61"/>
      <c r="B585" s="303">
        <f>IF(P585="",0,COUNTIF($P$7:P585,P585))</f>
        <v>0</v>
      </c>
      <c r="C585" s="303" t="str">
        <f t="shared" si="66"/>
        <v>0</v>
      </c>
      <c r="D585" s="303">
        <f>IF(S585="",0,COUNTIF($S$7:S585,S585))</f>
        <v>0</v>
      </c>
      <c r="E585" s="303" t="str">
        <f t="shared" si="67"/>
        <v>0</v>
      </c>
      <c r="F585" s="303">
        <f>IF(T585="",0,COUNTIF($T$7:T585,T585))</f>
        <v>0</v>
      </c>
      <c r="G585" s="303" t="str">
        <f t="shared" si="68"/>
        <v>0</v>
      </c>
      <c r="H585" s="303">
        <f>IF(R585="",0,COUNTIF($R$7:R585,R585))</f>
        <v>0</v>
      </c>
      <c r="I585" s="303" t="str">
        <f t="shared" si="69"/>
        <v>0</v>
      </c>
      <c r="J585" s="306">
        <f t="shared" si="70"/>
        <v>44216</v>
      </c>
      <c r="K585" s="303" t="str">
        <f t="shared" si="71"/>
        <v>KK 097</v>
      </c>
      <c r="L585" s="61"/>
      <c r="M585" s="271"/>
      <c r="N585" s="6"/>
      <c r="O585" s="10"/>
      <c r="P585" s="6"/>
      <c r="Q585" s="77" t="str">
        <f t="shared" si="72"/>
        <v/>
      </c>
      <c r="R585" s="333"/>
      <c r="S585" s="23"/>
      <c r="T585" s="271"/>
      <c r="U585" s="5"/>
      <c r="V585" s="5"/>
      <c r="W585" s="61"/>
      <c r="X585" s="61"/>
    </row>
    <row r="586" spans="1:24" ht="18.75" customHeight="1" x14ac:dyDescent="0.25">
      <c r="A586" s="61"/>
      <c r="B586" s="303">
        <f>IF(P586="",0,COUNTIF($P$7:P586,P586))</f>
        <v>0</v>
      </c>
      <c r="C586" s="303" t="str">
        <f t="shared" si="66"/>
        <v>0</v>
      </c>
      <c r="D586" s="303">
        <f>IF(S586="",0,COUNTIF($S$7:S586,S586))</f>
        <v>0</v>
      </c>
      <c r="E586" s="303" t="str">
        <f t="shared" si="67"/>
        <v>0</v>
      </c>
      <c r="F586" s="303">
        <f>IF(T586="",0,COUNTIF($T$7:T586,T586))</f>
        <v>0</v>
      </c>
      <c r="G586" s="303" t="str">
        <f t="shared" si="68"/>
        <v>0</v>
      </c>
      <c r="H586" s="303">
        <f>IF(R586="",0,COUNTIF($R$7:R586,R586))</f>
        <v>0</v>
      </c>
      <c r="I586" s="303" t="str">
        <f t="shared" si="69"/>
        <v>0</v>
      </c>
      <c r="J586" s="306">
        <f t="shared" si="70"/>
        <v>44216</v>
      </c>
      <c r="K586" s="303" t="str">
        <f t="shared" si="71"/>
        <v>KK 097</v>
      </c>
      <c r="L586" s="61"/>
      <c r="M586" s="271"/>
      <c r="N586" s="6"/>
      <c r="O586" s="10"/>
      <c r="P586" s="6"/>
      <c r="Q586" s="77" t="str">
        <f t="shared" si="72"/>
        <v/>
      </c>
      <c r="R586" s="333"/>
      <c r="S586" s="23"/>
      <c r="T586" s="271"/>
      <c r="U586" s="5"/>
      <c r="V586" s="5"/>
      <c r="W586" s="61"/>
      <c r="X586" s="61"/>
    </row>
    <row r="587" spans="1:24" ht="18.75" customHeight="1" x14ac:dyDescent="0.25">
      <c r="A587" s="61"/>
      <c r="B587" s="303">
        <f>IF(P587="",0,COUNTIF($P$7:P587,P587))</f>
        <v>0</v>
      </c>
      <c r="C587" s="303" t="str">
        <f t="shared" si="66"/>
        <v>0</v>
      </c>
      <c r="D587" s="303">
        <f>IF(S587="",0,COUNTIF($S$7:S587,S587))</f>
        <v>0</v>
      </c>
      <c r="E587" s="303" t="str">
        <f t="shared" si="67"/>
        <v>0</v>
      </c>
      <c r="F587" s="303">
        <f>IF(T587="",0,COUNTIF($T$7:T587,T587))</f>
        <v>0</v>
      </c>
      <c r="G587" s="303" t="str">
        <f t="shared" si="68"/>
        <v>0</v>
      </c>
      <c r="H587" s="303">
        <f>IF(R587="",0,COUNTIF($R$7:R587,R587))</f>
        <v>0</v>
      </c>
      <c r="I587" s="303" t="str">
        <f t="shared" si="69"/>
        <v>0</v>
      </c>
      <c r="J587" s="306">
        <f t="shared" si="70"/>
        <v>44216</v>
      </c>
      <c r="K587" s="303" t="str">
        <f t="shared" si="71"/>
        <v>KK 097</v>
      </c>
      <c r="L587" s="61"/>
      <c r="M587" s="271"/>
      <c r="N587" s="6"/>
      <c r="O587" s="10"/>
      <c r="P587" s="6"/>
      <c r="Q587" s="77" t="str">
        <f t="shared" si="72"/>
        <v/>
      </c>
      <c r="R587" s="333"/>
      <c r="S587" s="23"/>
      <c r="T587" s="271"/>
      <c r="U587" s="5"/>
      <c r="V587" s="5"/>
      <c r="W587" s="61"/>
      <c r="X587" s="61"/>
    </row>
    <row r="588" spans="1:24" ht="18.75" customHeight="1" x14ac:dyDescent="0.25">
      <c r="A588" s="61"/>
      <c r="B588" s="303">
        <f>IF(P588="",0,COUNTIF($P$7:P588,P588))</f>
        <v>0</v>
      </c>
      <c r="C588" s="303" t="str">
        <f t="shared" si="66"/>
        <v>0</v>
      </c>
      <c r="D588" s="303">
        <f>IF(S588="",0,COUNTIF($S$7:S588,S588))</f>
        <v>0</v>
      </c>
      <c r="E588" s="303" t="str">
        <f t="shared" si="67"/>
        <v>0</v>
      </c>
      <c r="F588" s="303">
        <f>IF(T588="",0,COUNTIF($T$7:T588,T588))</f>
        <v>0</v>
      </c>
      <c r="G588" s="303" t="str">
        <f t="shared" si="68"/>
        <v>0</v>
      </c>
      <c r="H588" s="303">
        <f>IF(R588="",0,COUNTIF($R$7:R588,R588))</f>
        <v>0</v>
      </c>
      <c r="I588" s="303" t="str">
        <f t="shared" si="69"/>
        <v>0</v>
      </c>
      <c r="J588" s="306">
        <f t="shared" si="70"/>
        <v>44216</v>
      </c>
      <c r="K588" s="303" t="str">
        <f t="shared" si="71"/>
        <v>KK 097</v>
      </c>
      <c r="L588" s="61"/>
      <c r="M588" s="271"/>
      <c r="N588" s="6"/>
      <c r="O588" s="10"/>
      <c r="P588" s="6"/>
      <c r="Q588" s="77" t="str">
        <f t="shared" si="72"/>
        <v/>
      </c>
      <c r="R588" s="333"/>
      <c r="S588" s="23"/>
      <c r="T588" s="271"/>
      <c r="U588" s="5"/>
      <c r="V588" s="5"/>
      <c r="W588" s="61"/>
      <c r="X588" s="61"/>
    </row>
    <row r="589" spans="1:24" ht="18.75" customHeight="1" x14ac:dyDescent="0.25">
      <c r="A589" s="61"/>
      <c r="B589" s="303">
        <f>IF(P589="",0,COUNTIF($P$7:P589,P589))</f>
        <v>0</v>
      </c>
      <c r="C589" s="303" t="str">
        <f t="shared" si="66"/>
        <v>0</v>
      </c>
      <c r="D589" s="303">
        <f>IF(S589="",0,COUNTIF($S$7:S589,S589))</f>
        <v>0</v>
      </c>
      <c r="E589" s="303" t="str">
        <f t="shared" si="67"/>
        <v>0</v>
      </c>
      <c r="F589" s="303">
        <f>IF(T589="",0,COUNTIF($T$7:T589,T589))</f>
        <v>0</v>
      </c>
      <c r="G589" s="303" t="str">
        <f t="shared" si="68"/>
        <v>0</v>
      </c>
      <c r="H589" s="303">
        <f>IF(R589="",0,COUNTIF($R$7:R589,R589))</f>
        <v>0</v>
      </c>
      <c r="I589" s="303" t="str">
        <f t="shared" si="69"/>
        <v>0</v>
      </c>
      <c r="J589" s="306">
        <f t="shared" si="70"/>
        <v>44216</v>
      </c>
      <c r="K589" s="303" t="str">
        <f t="shared" si="71"/>
        <v>KK 097</v>
      </c>
      <c r="L589" s="61"/>
      <c r="M589" s="271"/>
      <c r="N589" s="6"/>
      <c r="O589" s="10"/>
      <c r="P589" s="6"/>
      <c r="Q589" s="77" t="str">
        <f t="shared" si="72"/>
        <v/>
      </c>
      <c r="R589" s="333"/>
      <c r="S589" s="23"/>
      <c r="T589" s="271"/>
      <c r="U589" s="5"/>
      <c r="V589" s="5"/>
      <c r="W589" s="61"/>
      <c r="X589" s="61"/>
    </row>
    <row r="590" spans="1:24" ht="18.75" customHeight="1" x14ac:dyDescent="0.25">
      <c r="A590" s="61"/>
      <c r="B590" s="303">
        <f>IF(P590="",0,COUNTIF($P$7:P590,P590))</f>
        <v>0</v>
      </c>
      <c r="C590" s="303" t="str">
        <f t="shared" si="66"/>
        <v>0</v>
      </c>
      <c r="D590" s="303">
        <f>IF(S590="",0,COUNTIF($S$7:S590,S590))</f>
        <v>0</v>
      </c>
      <c r="E590" s="303" t="str">
        <f t="shared" si="67"/>
        <v>0</v>
      </c>
      <c r="F590" s="303">
        <f>IF(T590="",0,COUNTIF($T$7:T590,T590))</f>
        <v>0</v>
      </c>
      <c r="G590" s="303" t="str">
        <f t="shared" si="68"/>
        <v>0</v>
      </c>
      <c r="H590" s="303">
        <f>IF(R590="",0,COUNTIF($R$7:R590,R590))</f>
        <v>0</v>
      </c>
      <c r="I590" s="303" t="str">
        <f t="shared" si="69"/>
        <v>0</v>
      </c>
      <c r="J590" s="306">
        <f t="shared" si="70"/>
        <v>44216</v>
      </c>
      <c r="K590" s="303" t="str">
        <f t="shared" si="71"/>
        <v>KK 097</v>
      </c>
      <c r="L590" s="61"/>
      <c r="M590" s="271"/>
      <c r="N590" s="6"/>
      <c r="O590" s="10"/>
      <c r="P590" s="6"/>
      <c r="Q590" s="77" t="str">
        <f t="shared" si="72"/>
        <v/>
      </c>
      <c r="R590" s="333"/>
      <c r="S590" s="23"/>
      <c r="T590" s="271"/>
      <c r="U590" s="5"/>
      <c r="V590" s="5"/>
      <c r="W590" s="61"/>
      <c r="X590" s="61"/>
    </row>
    <row r="591" spans="1:24" ht="18.75" customHeight="1" x14ac:dyDescent="0.25">
      <c r="A591" s="61"/>
      <c r="B591" s="303">
        <f>IF(P591="",0,COUNTIF($P$7:P591,P591))</f>
        <v>0</v>
      </c>
      <c r="C591" s="303" t="str">
        <f t="shared" si="66"/>
        <v>0</v>
      </c>
      <c r="D591" s="303">
        <f>IF(S591="",0,COUNTIF($S$7:S591,S591))</f>
        <v>0</v>
      </c>
      <c r="E591" s="303" t="str">
        <f t="shared" si="67"/>
        <v>0</v>
      </c>
      <c r="F591" s="303">
        <f>IF(T591="",0,COUNTIF($T$7:T591,T591))</f>
        <v>0</v>
      </c>
      <c r="G591" s="303" t="str">
        <f t="shared" si="68"/>
        <v>0</v>
      </c>
      <c r="H591" s="303">
        <f>IF(R591="",0,COUNTIF($R$7:R591,R591))</f>
        <v>0</v>
      </c>
      <c r="I591" s="303" t="str">
        <f t="shared" si="69"/>
        <v>0</v>
      </c>
      <c r="J591" s="306">
        <f t="shared" si="70"/>
        <v>44216</v>
      </c>
      <c r="K591" s="303" t="str">
        <f t="shared" si="71"/>
        <v>KK 097</v>
      </c>
      <c r="L591" s="61"/>
      <c r="M591" s="271"/>
      <c r="N591" s="6"/>
      <c r="O591" s="10"/>
      <c r="P591" s="6"/>
      <c r="Q591" s="77" t="str">
        <f t="shared" si="72"/>
        <v/>
      </c>
      <c r="R591" s="333"/>
      <c r="S591" s="23"/>
      <c r="T591" s="271"/>
      <c r="U591" s="5"/>
      <c r="V591" s="5"/>
      <c r="W591" s="61"/>
      <c r="X591" s="61"/>
    </row>
    <row r="592" spans="1:24" ht="18.75" customHeight="1" x14ac:dyDescent="0.25">
      <c r="A592" s="61"/>
      <c r="B592" s="303">
        <f>IF(P592="",0,COUNTIF($P$7:P592,P592))</f>
        <v>0</v>
      </c>
      <c r="C592" s="303" t="str">
        <f t="shared" si="66"/>
        <v>0</v>
      </c>
      <c r="D592" s="303">
        <f>IF(S592="",0,COUNTIF($S$7:S592,S592))</f>
        <v>0</v>
      </c>
      <c r="E592" s="303" t="str">
        <f t="shared" si="67"/>
        <v>0</v>
      </c>
      <c r="F592" s="303">
        <f>IF(T592="",0,COUNTIF($T$7:T592,T592))</f>
        <v>0</v>
      </c>
      <c r="G592" s="303" t="str">
        <f t="shared" si="68"/>
        <v>0</v>
      </c>
      <c r="H592" s="303">
        <f>IF(R592="",0,COUNTIF($R$7:R592,R592))</f>
        <v>0</v>
      </c>
      <c r="I592" s="303" t="str">
        <f t="shared" si="69"/>
        <v>0</v>
      </c>
      <c r="J592" s="306">
        <f t="shared" si="70"/>
        <v>44216</v>
      </c>
      <c r="K592" s="303" t="str">
        <f t="shared" si="71"/>
        <v>KK 097</v>
      </c>
      <c r="L592" s="61"/>
      <c r="M592" s="271"/>
      <c r="N592" s="6"/>
      <c r="O592" s="10"/>
      <c r="P592" s="6"/>
      <c r="Q592" s="77" t="str">
        <f t="shared" si="72"/>
        <v/>
      </c>
      <c r="R592" s="333"/>
      <c r="S592" s="23"/>
      <c r="T592" s="271"/>
      <c r="U592" s="5"/>
      <c r="V592" s="5"/>
      <c r="W592" s="61"/>
      <c r="X592" s="61"/>
    </row>
    <row r="593" spans="1:24" ht="18.75" customHeight="1" x14ac:dyDescent="0.25">
      <c r="A593" s="61"/>
      <c r="B593" s="303">
        <f>IF(P593="",0,COUNTIF($P$7:P593,P593))</f>
        <v>0</v>
      </c>
      <c r="C593" s="303" t="str">
        <f t="shared" si="66"/>
        <v>0</v>
      </c>
      <c r="D593" s="303">
        <f>IF(S593="",0,COUNTIF($S$7:S593,S593))</f>
        <v>0</v>
      </c>
      <c r="E593" s="303" t="str">
        <f t="shared" si="67"/>
        <v>0</v>
      </c>
      <c r="F593" s="303">
        <f>IF(T593="",0,COUNTIF($T$7:T593,T593))</f>
        <v>0</v>
      </c>
      <c r="G593" s="303" t="str">
        <f t="shared" si="68"/>
        <v>0</v>
      </c>
      <c r="H593" s="303">
        <f>IF(R593="",0,COUNTIF($R$7:R593,R593))</f>
        <v>0</v>
      </c>
      <c r="I593" s="303" t="str">
        <f t="shared" si="69"/>
        <v>0</v>
      </c>
      <c r="J593" s="306">
        <f t="shared" si="70"/>
        <v>44216</v>
      </c>
      <c r="K593" s="303" t="str">
        <f t="shared" si="71"/>
        <v>KK 097</v>
      </c>
      <c r="L593" s="61"/>
      <c r="M593" s="271"/>
      <c r="N593" s="6"/>
      <c r="O593" s="10"/>
      <c r="P593" s="6"/>
      <c r="Q593" s="77" t="str">
        <f t="shared" si="72"/>
        <v/>
      </c>
      <c r="R593" s="333"/>
      <c r="S593" s="23"/>
      <c r="T593" s="271"/>
      <c r="U593" s="5"/>
      <c r="V593" s="5"/>
      <c r="W593" s="61"/>
      <c r="X593" s="61"/>
    </row>
    <row r="594" spans="1:24" ht="18.75" customHeight="1" x14ac:dyDescent="0.25">
      <c r="A594" s="61"/>
      <c r="B594" s="303">
        <f>IF(P594="",0,COUNTIF($P$7:P594,P594))</f>
        <v>0</v>
      </c>
      <c r="C594" s="303" t="str">
        <f t="shared" si="66"/>
        <v>0</v>
      </c>
      <c r="D594" s="303">
        <f>IF(S594="",0,COUNTIF($S$7:S594,S594))</f>
        <v>0</v>
      </c>
      <c r="E594" s="303" t="str">
        <f t="shared" si="67"/>
        <v>0</v>
      </c>
      <c r="F594" s="303">
        <f>IF(T594="",0,COUNTIF($T$7:T594,T594))</f>
        <v>0</v>
      </c>
      <c r="G594" s="303" t="str">
        <f t="shared" si="68"/>
        <v>0</v>
      </c>
      <c r="H594" s="303">
        <f>IF(R594="",0,COUNTIF($R$7:R594,R594))</f>
        <v>0</v>
      </c>
      <c r="I594" s="303" t="str">
        <f t="shared" si="69"/>
        <v>0</v>
      </c>
      <c r="J594" s="306">
        <f t="shared" si="70"/>
        <v>44216</v>
      </c>
      <c r="K594" s="303" t="str">
        <f t="shared" si="71"/>
        <v>KK 097</v>
      </c>
      <c r="L594" s="61"/>
      <c r="M594" s="271"/>
      <c r="N594" s="6"/>
      <c r="O594" s="10"/>
      <c r="P594" s="6"/>
      <c r="Q594" s="77" t="str">
        <f t="shared" si="72"/>
        <v/>
      </c>
      <c r="R594" s="333"/>
      <c r="S594" s="23"/>
      <c r="T594" s="271"/>
      <c r="U594" s="5"/>
      <c r="V594" s="5"/>
      <c r="W594" s="61"/>
      <c r="X594" s="61"/>
    </row>
    <row r="595" spans="1:24" ht="18.75" customHeight="1" x14ac:dyDescent="0.25">
      <c r="A595" s="61"/>
      <c r="B595" s="303">
        <f>IF(P595="",0,COUNTIF($P$7:P595,P595))</f>
        <v>0</v>
      </c>
      <c r="C595" s="303" t="str">
        <f t="shared" si="66"/>
        <v>0</v>
      </c>
      <c r="D595" s="303">
        <f>IF(S595="",0,COUNTIF($S$7:S595,S595))</f>
        <v>0</v>
      </c>
      <c r="E595" s="303" t="str">
        <f t="shared" si="67"/>
        <v>0</v>
      </c>
      <c r="F595" s="303">
        <f>IF(T595="",0,COUNTIF($T$7:T595,T595))</f>
        <v>0</v>
      </c>
      <c r="G595" s="303" t="str">
        <f t="shared" si="68"/>
        <v>0</v>
      </c>
      <c r="H595" s="303">
        <f>IF(R595="",0,COUNTIF($R$7:R595,R595))</f>
        <v>0</v>
      </c>
      <c r="I595" s="303" t="str">
        <f t="shared" si="69"/>
        <v>0</v>
      </c>
      <c r="J595" s="306">
        <f t="shared" si="70"/>
        <v>44216</v>
      </c>
      <c r="K595" s="303" t="str">
        <f t="shared" si="71"/>
        <v>KK 097</v>
      </c>
      <c r="L595" s="61"/>
      <c r="M595" s="271"/>
      <c r="N595" s="6"/>
      <c r="O595" s="10"/>
      <c r="P595" s="6"/>
      <c r="Q595" s="77" t="str">
        <f t="shared" si="72"/>
        <v/>
      </c>
      <c r="R595" s="333"/>
      <c r="S595" s="23"/>
      <c r="T595" s="271"/>
      <c r="U595" s="5"/>
      <c r="V595" s="5"/>
      <c r="W595" s="61"/>
      <c r="X595" s="61"/>
    </row>
    <row r="596" spans="1:24" ht="18.75" customHeight="1" x14ac:dyDescent="0.25">
      <c r="A596" s="61"/>
      <c r="B596" s="303">
        <f>IF(P596="",0,COUNTIF($P$7:P596,P596))</f>
        <v>0</v>
      </c>
      <c r="C596" s="303" t="str">
        <f t="shared" si="66"/>
        <v>0</v>
      </c>
      <c r="D596" s="303">
        <f>IF(S596="",0,COUNTIF($S$7:S596,S596))</f>
        <v>0</v>
      </c>
      <c r="E596" s="303" t="str">
        <f t="shared" si="67"/>
        <v>0</v>
      </c>
      <c r="F596" s="303">
        <f>IF(T596="",0,COUNTIF($T$7:T596,T596))</f>
        <v>0</v>
      </c>
      <c r="G596" s="303" t="str">
        <f t="shared" si="68"/>
        <v>0</v>
      </c>
      <c r="H596" s="303">
        <f>IF(R596="",0,COUNTIF($R$7:R596,R596))</f>
        <v>0</v>
      </c>
      <c r="I596" s="303" t="str">
        <f t="shared" si="69"/>
        <v>0</v>
      </c>
      <c r="J596" s="306">
        <f t="shared" si="70"/>
        <v>44216</v>
      </c>
      <c r="K596" s="303" t="str">
        <f t="shared" si="71"/>
        <v>KK 097</v>
      </c>
      <c r="L596" s="61"/>
      <c r="M596" s="271"/>
      <c r="N596" s="6"/>
      <c r="O596" s="10"/>
      <c r="P596" s="6"/>
      <c r="Q596" s="77" t="str">
        <f t="shared" si="72"/>
        <v/>
      </c>
      <c r="R596" s="333"/>
      <c r="S596" s="23"/>
      <c r="T596" s="271"/>
      <c r="U596" s="5"/>
      <c r="V596" s="5"/>
      <c r="W596" s="61"/>
      <c r="X596" s="61"/>
    </row>
    <row r="597" spans="1:24" ht="18.75" customHeight="1" x14ac:dyDescent="0.25">
      <c r="A597" s="61"/>
      <c r="B597" s="303">
        <f>IF(P597="",0,COUNTIF($P$7:P597,P597))</f>
        <v>0</v>
      </c>
      <c r="C597" s="303" t="str">
        <f t="shared" si="66"/>
        <v>0</v>
      </c>
      <c r="D597" s="303">
        <f>IF(S597="",0,COUNTIF($S$7:S597,S597))</f>
        <v>0</v>
      </c>
      <c r="E597" s="303" t="str">
        <f t="shared" si="67"/>
        <v>0</v>
      </c>
      <c r="F597" s="303">
        <f>IF(T597="",0,COUNTIF($T$7:T597,T597))</f>
        <v>0</v>
      </c>
      <c r="G597" s="303" t="str">
        <f t="shared" si="68"/>
        <v>0</v>
      </c>
      <c r="H597" s="303">
        <f>IF(R597="",0,COUNTIF($R$7:R597,R597))</f>
        <v>0</v>
      </c>
      <c r="I597" s="303" t="str">
        <f t="shared" si="69"/>
        <v>0</v>
      </c>
      <c r="J597" s="306">
        <f t="shared" si="70"/>
        <v>44216</v>
      </c>
      <c r="K597" s="303" t="str">
        <f t="shared" si="71"/>
        <v>KK 097</v>
      </c>
      <c r="L597" s="61"/>
      <c r="M597" s="271"/>
      <c r="N597" s="6"/>
      <c r="O597" s="10"/>
      <c r="P597" s="6"/>
      <c r="Q597" s="77" t="str">
        <f t="shared" si="72"/>
        <v/>
      </c>
      <c r="R597" s="333"/>
      <c r="S597" s="23"/>
      <c r="T597" s="271"/>
      <c r="U597" s="5"/>
      <c r="V597" s="5"/>
      <c r="W597" s="61"/>
      <c r="X597" s="61"/>
    </row>
    <row r="598" spans="1:24" ht="18.75" customHeight="1" x14ac:dyDescent="0.25">
      <c r="A598" s="61"/>
      <c r="B598" s="303">
        <f>IF(P598="",0,COUNTIF($P$7:P598,P598))</f>
        <v>0</v>
      </c>
      <c r="C598" s="303" t="str">
        <f t="shared" si="66"/>
        <v>0</v>
      </c>
      <c r="D598" s="303">
        <f>IF(S598="",0,COUNTIF($S$7:S598,S598))</f>
        <v>0</v>
      </c>
      <c r="E598" s="303" t="str">
        <f t="shared" si="67"/>
        <v>0</v>
      </c>
      <c r="F598" s="303">
        <f>IF(T598="",0,COUNTIF($T$7:T598,T598))</f>
        <v>0</v>
      </c>
      <c r="G598" s="303" t="str">
        <f t="shared" si="68"/>
        <v>0</v>
      </c>
      <c r="H598" s="303">
        <f>IF(R598="",0,COUNTIF($R$7:R598,R598))</f>
        <v>0</v>
      </c>
      <c r="I598" s="303" t="str">
        <f t="shared" si="69"/>
        <v>0</v>
      </c>
      <c r="J598" s="306">
        <f t="shared" si="70"/>
        <v>44216</v>
      </c>
      <c r="K598" s="303" t="str">
        <f t="shared" si="71"/>
        <v>KK 097</v>
      </c>
      <c r="L598" s="61"/>
      <c r="M598" s="271"/>
      <c r="N598" s="6"/>
      <c r="O598" s="10"/>
      <c r="P598" s="6"/>
      <c r="Q598" s="77" t="str">
        <f t="shared" si="72"/>
        <v/>
      </c>
      <c r="R598" s="333"/>
      <c r="S598" s="23"/>
      <c r="T598" s="271"/>
      <c r="U598" s="5"/>
      <c r="V598" s="5"/>
      <c r="W598" s="61"/>
      <c r="X598" s="61"/>
    </row>
    <row r="599" spans="1:24" ht="18.75" customHeight="1" x14ac:dyDescent="0.25">
      <c r="A599" s="61"/>
      <c r="B599" s="303">
        <f>IF(P599="",0,COUNTIF($P$7:P599,P599))</f>
        <v>0</v>
      </c>
      <c r="C599" s="303" t="str">
        <f t="shared" si="66"/>
        <v>0</v>
      </c>
      <c r="D599" s="303">
        <f>IF(S599="",0,COUNTIF($S$7:S599,S599))</f>
        <v>0</v>
      </c>
      <c r="E599" s="303" t="str">
        <f t="shared" si="67"/>
        <v>0</v>
      </c>
      <c r="F599" s="303">
        <f>IF(T599="",0,COUNTIF($T$7:T599,T599))</f>
        <v>0</v>
      </c>
      <c r="G599" s="303" t="str">
        <f t="shared" si="68"/>
        <v>0</v>
      </c>
      <c r="H599" s="303">
        <f>IF(R599="",0,COUNTIF($R$7:R599,R599))</f>
        <v>0</v>
      </c>
      <c r="I599" s="303" t="str">
        <f t="shared" si="69"/>
        <v>0</v>
      </c>
      <c r="J599" s="306">
        <f t="shared" si="70"/>
        <v>44216</v>
      </c>
      <c r="K599" s="303" t="str">
        <f t="shared" si="71"/>
        <v>KK 097</v>
      </c>
      <c r="L599" s="61"/>
      <c r="M599" s="271"/>
      <c r="N599" s="6"/>
      <c r="O599" s="10"/>
      <c r="P599" s="6"/>
      <c r="Q599" s="77" t="str">
        <f t="shared" si="72"/>
        <v/>
      </c>
      <c r="R599" s="333"/>
      <c r="S599" s="23"/>
      <c r="T599" s="271"/>
      <c r="U599" s="5"/>
      <c r="V599" s="5"/>
      <c r="W599" s="61"/>
      <c r="X599" s="61"/>
    </row>
    <row r="600" spans="1:24" ht="18.75" customHeight="1" x14ac:dyDescent="0.25">
      <c r="A600" s="61"/>
      <c r="B600" s="303">
        <f>IF(P600="",0,COUNTIF($P$7:P600,P600))</f>
        <v>0</v>
      </c>
      <c r="C600" s="303" t="str">
        <f t="shared" si="66"/>
        <v>0</v>
      </c>
      <c r="D600" s="303">
        <f>IF(S600="",0,COUNTIF($S$7:S600,S600))</f>
        <v>0</v>
      </c>
      <c r="E600" s="303" t="str">
        <f t="shared" si="67"/>
        <v>0</v>
      </c>
      <c r="F600" s="303">
        <f>IF(T600="",0,COUNTIF($T$7:T600,T600))</f>
        <v>0</v>
      </c>
      <c r="G600" s="303" t="str">
        <f t="shared" si="68"/>
        <v>0</v>
      </c>
      <c r="H600" s="303">
        <f>IF(R600="",0,COUNTIF($R$7:R600,R600))</f>
        <v>0</v>
      </c>
      <c r="I600" s="303" t="str">
        <f t="shared" si="69"/>
        <v>0</v>
      </c>
      <c r="J600" s="306">
        <f t="shared" si="70"/>
        <v>44216</v>
      </c>
      <c r="K600" s="303" t="str">
        <f t="shared" si="71"/>
        <v>KK 097</v>
      </c>
      <c r="L600" s="61"/>
      <c r="M600" s="271"/>
      <c r="N600" s="6"/>
      <c r="O600" s="10"/>
      <c r="P600" s="6"/>
      <c r="Q600" s="77" t="str">
        <f t="shared" si="72"/>
        <v/>
      </c>
      <c r="R600" s="333"/>
      <c r="S600" s="23"/>
      <c r="T600" s="271"/>
      <c r="U600" s="5"/>
      <c r="V600" s="5"/>
      <c r="W600" s="61"/>
      <c r="X600" s="61"/>
    </row>
    <row r="601" spans="1:24" ht="18.75" customHeight="1" x14ac:dyDescent="0.25">
      <c r="A601" s="61"/>
      <c r="B601" s="303">
        <f>IF(P601="",0,COUNTIF($P$7:P601,P601))</f>
        <v>0</v>
      </c>
      <c r="C601" s="303" t="str">
        <f t="shared" si="66"/>
        <v>0</v>
      </c>
      <c r="D601" s="303">
        <f>IF(S601="",0,COUNTIF($S$7:S601,S601))</f>
        <v>0</v>
      </c>
      <c r="E601" s="303" t="str">
        <f t="shared" si="67"/>
        <v>0</v>
      </c>
      <c r="F601" s="303">
        <f>IF(T601="",0,COUNTIF($T$7:T601,T601))</f>
        <v>0</v>
      </c>
      <c r="G601" s="303" t="str">
        <f t="shared" si="68"/>
        <v>0</v>
      </c>
      <c r="H601" s="303">
        <f>IF(R601="",0,COUNTIF($R$7:R601,R601))</f>
        <v>0</v>
      </c>
      <c r="I601" s="303" t="str">
        <f t="shared" si="69"/>
        <v>0</v>
      </c>
      <c r="J601" s="306">
        <f t="shared" si="70"/>
        <v>44216</v>
      </c>
      <c r="K601" s="303" t="str">
        <f t="shared" si="71"/>
        <v>KK 097</v>
      </c>
      <c r="L601" s="61"/>
      <c r="M601" s="271"/>
      <c r="N601" s="6"/>
      <c r="O601" s="10"/>
      <c r="P601" s="6"/>
      <c r="Q601" s="77" t="str">
        <f t="shared" si="72"/>
        <v/>
      </c>
      <c r="R601" s="333"/>
      <c r="S601" s="23"/>
      <c r="T601" s="271"/>
      <c r="U601" s="5"/>
      <c r="V601" s="5"/>
      <c r="W601" s="61"/>
      <c r="X601" s="61"/>
    </row>
    <row r="602" spans="1:24" ht="18.75" customHeight="1" x14ac:dyDescent="0.25">
      <c r="A602" s="61"/>
      <c r="B602" s="303">
        <f>IF(P602="",0,COUNTIF($P$7:P602,P602))</f>
        <v>0</v>
      </c>
      <c r="C602" s="303" t="str">
        <f t="shared" si="66"/>
        <v>0</v>
      </c>
      <c r="D602" s="303">
        <f>IF(S602="",0,COUNTIF($S$7:S602,S602))</f>
        <v>0</v>
      </c>
      <c r="E602" s="303" t="str">
        <f t="shared" si="67"/>
        <v>0</v>
      </c>
      <c r="F602" s="303">
        <f>IF(T602="",0,COUNTIF($T$7:T602,T602))</f>
        <v>0</v>
      </c>
      <c r="G602" s="303" t="str">
        <f t="shared" si="68"/>
        <v>0</v>
      </c>
      <c r="H602" s="303">
        <f>IF(R602="",0,COUNTIF($R$7:R602,R602))</f>
        <v>0</v>
      </c>
      <c r="I602" s="303" t="str">
        <f t="shared" si="69"/>
        <v>0</v>
      </c>
      <c r="J602" s="306">
        <f t="shared" si="70"/>
        <v>44216</v>
      </c>
      <c r="K602" s="303" t="str">
        <f t="shared" si="71"/>
        <v>KK 097</v>
      </c>
      <c r="L602" s="61"/>
      <c r="M602" s="271"/>
      <c r="N602" s="6"/>
      <c r="O602" s="10"/>
      <c r="P602" s="6"/>
      <c r="Q602" s="77" t="str">
        <f t="shared" si="72"/>
        <v/>
      </c>
      <c r="R602" s="333"/>
      <c r="S602" s="23"/>
      <c r="T602" s="271"/>
      <c r="U602" s="5"/>
      <c r="V602" s="5"/>
      <c r="W602" s="61"/>
      <c r="X602" s="61"/>
    </row>
    <row r="603" spans="1:24" ht="18.75" customHeight="1" x14ac:dyDescent="0.25">
      <c r="A603" s="61"/>
      <c r="B603" s="303">
        <f>IF(P603="",0,COUNTIF($P$7:P603,P603))</f>
        <v>0</v>
      </c>
      <c r="C603" s="303" t="str">
        <f t="shared" si="66"/>
        <v>0</v>
      </c>
      <c r="D603" s="303">
        <f>IF(S603="",0,COUNTIF($S$7:S603,S603))</f>
        <v>0</v>
      </c>
      <c r="E603" s="303" t="str">
        <f t="shared" si="67"/>
        <v>0</v>
      </c>
      <c r="F603" s="303">
        <f>IF(T603="",0,COUNTIF($T$7:T603,T603))</f>
        <v>0</v>
      </c>
      <c r="G603" s="303" t="str">
        <f t="shared" si="68"/>
        <v>0</v>
      </c>
      <c r="H603" s="303">
        <f>IF(R603="",0,COUNTIF($R$7:R603,R603))</f>
        <v>0</v>
      </c>
      <c r="I603" s="303" t="str">
        <f t="shared" si="69"/>
        <v>0</v>
      </c>
      <c r="J603" s="306">
        <f t="shared" si="70"/>
        <v>44216</v>
      </c>
      <c r="K603" s="303" t="str">
        <f t="shared" si="71"/>
        <v>KK 097</v>
      </c>
      <c r="L603" s="61"/>
      <c r="M603" s="271"/>
      <c r="N603" s="6"/>
      <c r="O603" s="10"/>
      <c r="P603" s="6"/>
      <c r="Q603" s="77" t="str">
        <f t="shared" si="72"/>
        <v/>
      </c>
      <c r="R603" s="333"/>
      <c r="S603" s="23"/>
      <c r="T603" s="271"/>
      <c r="U603" s="5"/>
      <c r="V603" s="5"/>
      <c r="W603" s="61"/>
      <c r="X603" s="61"/>
    </row>
    <row r="604" spans="1:24" ht="18.75" customHeight="1" x14ac:dyDescent="0.25">
      <c r="A604" s="61"/>
      <c r="B604" s="303">
        <f>IF(P604="",0,COUNTIF($P$7:P604,P604))</f>
        <v>0</v>
      </c>
      <c r="C604" s="303" t="str">
        <f t="shared" si="66"/>
        <v>0</v>
      </c>
      <c r="D604" s="303">
        <f>IF(S604="",0,COUNTIF($S$7:S604,S604))</f>
        <v>0</v>
      </c>
      <c r="E604" s="303" t="str">
        <f t="shared" si="67"/>
        <v>0</v>
      </c>
      <c r="F604" s="303">
        <f>IF(T604="",0,COUNTIF($T$7:T604,T604))</f>
        <v>0</v>
      </c>
      <c r="G604" s="303" t="str">
        <f t="shared" si="68"/>
        <v>0</v>
      </c>
      <c r="H604" s="303">
        <f>IF(R604="",0,COUNTIF($R$7:R604,R604))</f>
        <v>0</v>
      </c>
      <c r="I604" s="303" t="str">
        <f t="shared" si="69"/>
        <v>0</v>
      </c>
      <c r="J604" s="306">
        <f t="shared" si="70"/>
        <v>44216</v>
      </c>
      <c r="K604" s="303" t="str">
        <f t="shared" si="71"/>
        <v>KK 097</v>
      </c>
      <c r="L604" s="61"/>
      <c r="M604" s="271"/>
      <c r="N604" s="6"/>
      <c r="O604" s="10"/>
      <c r="P604" s="6"/>
      <c r="Q604" s="77" t="str">
        <f t="shared" si="72"/>
        <v/>
      </c>
      <c r="R604" s="333"/>
      <c r="S604" s="23"/>
      <c r="T604" s="271"/>
      <c r="U604" s="5"/>
      <c r="V604" s="5"/>
      <c r="W604" s="61"/>
      <c r="X604" s="61"/>
    </row>
    <row r="605" spans="1:24" ht="18.75" customHeight="1" x14ac:dyDescent="0.25">
      <c r="A605" s="61"/>
      <c r="B605" s="303">
        <f>IF(P605="",0,COUNTIF($P$7:P605,P605))</f>
        <v>0</v>
      </c>
      <c r="C605" s="303" t="str">
        <f t="shared" si="66"/>
        <v>0</v>
      </c>
      <c r="D605" s="303">
        <f>IF(S605="",0,COUNTIF($S$7:S605,S605))</f>
        <v>0</v>
      </c>
      <c r="E605" s="303" t="str">
        <f t="shared" si="67"/>
        <v>0</v>
      </c>
      <c r="F605" s="303">
        <f>IF(T605="",0,COUNTIF($T$7:T605,T605))</f>
        <v>0</v>
      </c>
      <c r="G605" s="303" t="str">
        <f t="shared" si="68"/>
        <v>0</v>
      </c>
      <c r="H605" s="303">
        <f>IF(R605="",0,COUNTIF($R$7:R605,R605))</f>
        <v>0</v>
      </c>
      <c r="I605" s="303" t="str">
        <f t="shared" si="69"/>
        <v>0</v>
      </c>
      <c r="J605" s="306">
        <f t="shared" si="70"/>
        <v>44216</v>
      </c>
      <c r="K605" s="303" t="str">
        <f t="shared" si="71"/>
        <v>KK 097</v>
      </c>
      <c r="L605" s="61"/>
      <c r="M605" s="271"/>
      <c r="N605" s="6"/>
      <c r="O605" s="10"/>
      <c r="P605" s="6"/>
      <c r="Q605" s="77" t="str">
        <f t="shared" si="72"/>
        <v/>
      </c>
      <c r="R605" s="333"/>
      <c r="S605" s="23"/>
      <c r="T605" s="271"/>
      <c r="U605" s="5"/>
      <c r="V605" s="5"/>
      <c r="W605" s="61"/>
      <c r="X605" s="61"/>
    </row>
    <row r="606" spans="1:24" ht="18.75" customHeight="1" x14ac:dyDescent="0.25">
      <c r="A606" s="61"/>
      <c r="B606" s="303">
        <f>IF(P606="",0,COUNTIF($P$7:P606,P606))</f>
        <v>0</v>
      </c>
      <c r="C606" s="303" t="str">
        <f t="shared" si="66"/>
        <v>0</v>
      </c>
      <c r="D606" s="303">
        <f>IF(S606="",0,COUNTIF($S$7:S606,S606))</f>
        <v>0</v>
      </c>
      <c r="E606" s="303" t="str">
        <f t="shared" si="67"/>
        <v>0</v>
      </c>
      <c r="F606" s="303">
        <f>IF(T606="",0,COUNTIF($T$7:T606,T606))</f>
        <v>0</v>
      </c>
      <c r="G606" s="303" t="str">
        <f t="shared" si="68"/>
        <v>0</v>
      </c>
      <c r="H606" s="303">
        <f>IF(R606="",0,COUNTIF($R$7:R606,R606))</f>
        <v>0</v>
      </c>
      <c r="I606" s="303" t="str">
        <f t="shared" si="69"/>
        <v>0</v>
      </c>
      <c r="J606" s="306">
        <f t="shared" si="70"/>
        <v>44216</v>
      </c>
      <c r="K606" s="303" t="str">
        <f t="shared" si="71"/>
        <v>KK 097</v>
      </c>
      <c r="L606" s="61"/>
      <c r="M606" s="271"/>
      <c r="N606" s="6"/>
      <c r="O606" s="10"/>
      <c r="P606" s="6"/>
      <c r="Q606" s="77" t="str">
        <f t="shared" si="72"/>
        <v/>
      </c>
      <c r="R606" s="333"/>
      <c r="S606" s="23"/>
      <c r="T606" s="271"/>
      <c r="U606" s="5"/>
      <c r="V606" s="5"/>
      <c r="W606" s="61"/>
      <c r="X606" s="61"/>
    </row>
    <row r="607" spans="1:24" ht="18.75" customHeight="1" x14ac:dyDescent="0.25">
      <c r="A607" s="61"/>
      <c r="B607" s="303">
        <f>IF(P607="",0,COUNTIF($P$7:P607,P607))</f>
        <v>0</v>
      </c>
      <c r="C607" s="303" t="str">
        <f t="shared" si="66"/>
        <v>0</v>
      </c>
      <c r="D607" s="303">
        <f>IF(S607="",0,COUNTIF($S$7:S607,S607))</f>
        <v>0</v>
      </c>
      <c r="E607" s="303" t="str">
        <f t="shared" si="67"/>
        <v>0</v>
      </c>
      <c r="F607" s="303">
        <f>IF(T607="",0,COUNTIF($T$7:T607,T607))</f>
        <v>0</v>
      </c>
      <c r="G607" s="303" t="str">
        <f t="shared" si="68"/>
        <v>0</v>
      </c>
      <c r="H607" s="303">
        <f>IF(R607="",0,COUNTIF($R$7:R607,R607))</f>
        <v>0</v>
      </c>
      <c r="I607" s="303" t="str">
        <f t="shared" si="69"/>
        <v>0</v>
      </c>
      <c r="J607" s="306">
        <f t="shared" si="70"/>
        <v>44216</v>
      </c>
      <c r="K607" s="303" t="str">
        <f t="shared" si="71"/>
        <v>KK 097</v>
      </c>
      <c r="L607" s="61"/>
      <c r="M607" s="271"/>
      <c r="N607" s="6"/>
      <c r="O607" s="10"/>
      <c r="P607" s="6"/>
      <c r="Q607" s="77" t="str">
        <f t="shared" si="72"/>
        <v/>
      </c>
      <c r="R607" s="333"/>
      <c r="S607" s="23"/>
      <c r="T607" s="271"/>
      <c r="U607" s="5"/>
      <c r="V607" s="5"/>
      <c r="W607" s="61"/>
      <c r="X607" s="61"/>
    </row>
    <row r="608" spans="1:24" ht="18.75" customHeight="1" x14ac:dyDescent="0.25">
      <c r="A608" s="61"/>
      <c r="B608" s="303">
        <f>IF(P608="",0,COUNTIF($P$7:P608,P608))</f>
        <v>0</v>
      </c>
      <c r="C608" s="303" t="str">
        <f t="shared" si="66"/>
        <v>0</v>
      </c>
      <c r="D608" s="303">
        <f>IF(S608="",0,COUNTIF($S$7:S608,S608))</f>
        <v>0</v>
      </c>
      <c r="E608" s="303" t="str">
        <f t="shared" si="67"/>
        <v>0</v>
      </c>
      <c r="F608" s="303">
        <f>IF(T608="",0,COUNTIF($T$7:T608,T608))</f>
        <v>0</v>
      </c>
      <c r="G608" s="303" t="str">
        <f t="shared" si="68"/>
        <v>0</v>
      </c>
      <c r="H608" s="303">
        <f>IF(R608="",0,COUNTIF($R$7:R608,R608))</f>
        <v>0</v>
      </c>
      <c r="I608" s="303" t="str">
        <f t="shared" si="69"/>
        <v>0</v>
      </c>
      <c r="J608" s="306">
        <f t="shared" si="70"/>
        <v>44216</v>
      </c>
      <c r="K608" s="303" t="str">
        <f t="shared" si="71"/>
        <v>KK 097</v>
      </c>
      <c r="L608" s="61"/>
      <c r="M608" s="271"/>
      <c r="N608" s="6"/>
      <c r="O608" s="10"/>
      <c r="P608" s="6"/>
      <c r="Q608" s="77" t="str">
        <f t="shared" si="72"/>
        <v/>
      </c>
      <c r="R608" s="333"/>
      <c r="S608" s="23"/>
      <c r="T608" s="271"/>
      <c r="U608" s="5"/>
      <c r="V608" s="5"/>
      <c r="W608" s="61"/>
      <c r="X608" s="61"/>
    </row>
    <row r="609" spans="1:24" ht="18.75" customHeight="1" x14ac:dyDescent="0.25">
      <c r="A609" s="61"/>
      <c r="B609" s="303">
        <f>IF(P609="",0,COUNTIF($P$7:P609,P609))</f>
        <v>0</v>
      </c>
      <c r="C609" s="303" t="str">
        <f t="shared" si="66"/>
        <v>0</v>
      </c>
      <c r="D609" s="303">
        <f>IF(S609="",0,COUNTIF($S$7:S609,S609))</f>
        <v>0</v>
      </c>
      <c r="E609" s="303" t="str">
        <f t="shared" si="67"/>
        <v>0</v>
      </c>
      <c r="F609" s="303">
        <f>IF(T609="",0,COUNTIF($T$7:T609,T609))</f>
        <v>0</v>
      </c>
      <c r="G609" s="303" t="str">
        <f t="shared" si="68"/>
        <v>0</v>
      </c>
      <c r="H609" s="303">
        <f>IF(R609="",0,COUNTIF($R$7:R609,R609))</f>
        <v>0</v>
      </c>
      <c r="I609" s="303" t="str">
        <f t="shared" si="69"/>
        <v>0</v>
      </c>
      <c r="J609" s="306">
        <f t="shared" si="70"/>
        <v>44216</v>
      </c>
      <c r="K609" s="303" t="str">
        <f t="shared" si="71"/>
        <v>KK 097</v>
      </c>
      <c r="L609" s="61"/>
      <c r="M609" s="271"/>
      <c r="N609" s="6"/>
      <c r="O609" s="10"/>
      <c r="P609" s="6"/>
      <c r="Q609" s="77" t="str">
        <f t="shared" si="72"/>
        <v/>
      </c>
      <c r="R609" s="333"/>
      <c r="S609" s="23"/>
      <c r="T609" s="271"/>
      <c r="U609" s="5"/>
      <c r="V609" s="5"/>
      <c r="W609" s="61"/>
      <c r="X609" s="61"/>
    </row>
    <row r="610" spans="1:24" ht="18.75" customHeight="1" x14ac:dyDescent="0.25">
      <c r="A610" s="61"/>
      <c r="B610" s="303">
        <f>IF(P610="",0,COUNTIF($P$7:P610,P610))</f>
        <v>0</v>
      </c>
      <c r="C610" s="303" t="str">
        <f t="shared" si="66"/>
        <v>0</v>
      </c>
      <c r="D610" s="303">
        <f>IF(S610="",0,COUNTIF($S$7:S610,S610))</f>
        <v>0</v>
      </c>
      <c r="E610" s="303" t="str">
        <f t="shared" si="67"/>
        <v>0</v>
      </c>
      <c r="F610" s="303">
        <f>IF(T610="",0,COUNTIF($T$7:T610,T610))</f>
        <v>0</v>
      </c>
      <c r="G610" s="303" t="str">
        <f t="shared" si="68"/>
        <v>0</v>
      </c>
      <c r="H610" s="303">
        <f>IF(R610="",0,COUNTIF($R$7:R610,R610))</f>
        <v>0</v>
      </c>
      <c r="I610" s="303" t="str">
        <f t="shared" si="69"/>
        <v>0</v>
      </c>
      <c r="J610" s="306">
        <f t="shared" si="70"/>
        <v>44216</v>
      </c>
      <c r="K610" s="303" t="str">
        <f t="shared" si="71"/>
        <v>KK 097</v>
      </c>
      <c r="L610" s="61"/>
      <c r="M610" s="271"/>
      <c r="N610" s="6"/>
      <c r="O610" s="10"/>
      <c r="P610" s="6"/>
      <c r="Q610" s="77" t="str">
        <f t="shared" si="72"/>
        <v/>
      </c>
      <c r="R610" s="333"/>
      <c r="S610" s="23"/>
      <c r="T610" s="271"/>
      <c r="U610" s="5"/>
      <c r="V610" s="5"/>
      <c r="W610" s="61"/>
      <c r="X610" s="61"/>
    </row>
    <row r="611" spans="1:24" ht="18.75" customHeight="1" x14ac:dyDescent="0.25">
      <c r="A611" s="61"/>
      <c r="B611" s="303">
        <f>IF(P611="",0,COUNTIF($P$7:P611,P611))</f>
        <v>0</v>
      </c>
      <c r="C611" s="303" t="str">
        <f t="shared" si="66"/>
        <v>0</v>
      </c>
      <c r="D611" s="303">
        <f>IF(S611="",0,COUNTIF($S$7:S611,S611))</f>
        <v>0</v>
      </c>
      <c r="E611" s="303" t="str">
        <f t="shared" si="67"/>
        <v>0</v>
      </c>
      <c r="F611" s="303">
        <f>IF(T611="",0,COUNTIF($T$7:T611,T611))</f>
        <v>0</v>
      </c>
      <c r="G611" s="303" t="str">
        <f t="shared" si="68"/>
        <v>0</v>
      </c>
      <c r="H611" s="303">
        <f>IF(R611="",0,COUNTIF($R$7:R611,R611))</f>
        <v>0</v>
      </c>
      <c r="I611" s="303" t="str">
        <f t="shared" si="69"/>
        <v>0</v>
      </c>
      <c r="J611" s="306">
        <f t="shared" si="70"/>
        <v>44216</v>
      </c>
      <c r="K611" s="303" t="str">
        <f t="shared" si="71"/>
        <v>KK 097</v>
      </c>
      <c r="L611" s="61"/>
      <c r="M611" s="271"/>
      <c r="N611" s="6"/>
      <c r="O611" s="10"/>
      <c r="P611" s="6"/>
      <c r="Q611" s="77" t="str">
        <f t="shared" si="72"/>
        <v/>
      </c>
      <c r="R611" s="333"/>
      <c r="S611" s="23"/>
      <c r="T611" s="271"/>
      <c r="U611" s="5"/>
      <c r="V611" s="5"/>
      <c r="W611" s="61"/>
      <c r="X611" s="61"/>
    </row>
    <row r="612" spans="1:24" ht="18.75" customHeight="1" x14ac:dyDescent="0.25">
      <c r="A612" s="61"/>
      <c r="B612" s="303">
        <f>IF(P612="",0,COUNTIF($P$7:P612,P612))</f>
        <v>0</v>
      </c>
      <c r="C612" s="303" t="str">
        <f t="shared" si="66"/>
        <v>0</v>
      </c>
      <c r="D612" s="303">
        <f>IF(S612="",0,COUNTIF($S$7:S612,S612))</f>
        <v>0</v>
      </c>
      <c r="E612" s="303" t="str">
        <f t="shared" si="67"/>
        <v>0</v>
      </c>
      <c r="F612" s="303">
        <f>IF(T612="",0,COUNTIF($T$7:T612,T612))</f>
        <v>0</v>
      </c>
      <c r="G612" s="303" t="str">
        <f t="shared" si="68"/>
        <v>0</v>
      </c>
      <c r="H612" s="303">
        <f>IF(R612="",0,COUNTIF($R$7:R612,R612))</f>
        <v>0</v>
      </c>
      <c r="I612" s="303" t="str">
        <f t="shared" si="69"/>
        <v>0</v>
      </c>
      <c r="J612" s="306">
        <f t="shared" si="70"/>
        <v>44216</v>
      </c>
      <c r="K612" s="303" t="str">
        <f t="shared" si="71"/>
        <v>KK 097</v>
      </c>
      <c r="L612" s="61"/>
      <c r="M612" s="271"/>
      <c r="N612" s="6"/>
      <c r="O612" s="10"/>
      <c r="P612" s="6"/>
      <c r="Q612" s="77" t="str">
        <f t="shared" si="72"/>
        <v/>
      </c>
      <c r="R612" s="333"/>
      <c r="S612" s="23"/>
      <c r="T612" s="271"/>
      <c r="U612" s="5"/>
      <c r="V612" s="5"/>
      <c r="W612" s="61"/>
      <c r="X612" s="61"/>
    </row>
    <row r="613" spans="1:24" ht="18.75" customHeight="1" x14ac:dyDescent="0.25">
      <c r="A613" s="61"/>
      <c r="B613" s="303">
        <f>IF(P613="",0,COUNTIF($P$7:P613,P613))</f>
        <v>0</v>
      </c>
      <c r="C613" s="303" t="str">
        <f t="shared" si="66"/>
        <v>0</v>
      </c>
      <c r="D613" s="303">
        <f>IF(S613="",0,COUNTIF($S$7:S613,S613))</f>
        <v>0</v>
      </c>
      <c r="E613" s="303" t="str">
        <f t="shared" si="67"/>
        <v>0</v>
      </c>
      <c r="F613" s="303">
        <f>IF(T613="",0,COUNTIF($T$7:T613,T613))</f>
        <v>0</v>
      </c>
      <c r="G613" s="303" t="str">
        <f t="shared" si="68"/>
        <v>0</v>
      </c>
      <c r="H613" s="303">
        <f>IF(R613="",0,COUNTIF($R$7:R613,R613))</f>
        <v>0</v>
      </c>
      <c r="I613" s="303" t="str">
        <f t="shared" si="69"/>
        <v>0</v>
      </c>
      <c r="J613" s="306">
        <f t="shared" si="70"/>
        <v>44216</v>
      </c>
      <c r="K613" s="303" t="str">
        <f t="shared" si="71"/>
        <v>KK 097</v>
      </c>
      <c r="L613" s="61"/>
      <c r="M613" s="271"/>
      <c r="N613" s="6"/>
      <c r="O613" s="10"/>
      <c r="P613" s="6"/>
      <c r="Q613" s="77" t="str">
        <f t="shared" si="72"/>
        <v/>
      </c>
      <c r="R613" s="333"/>
      <c r="S613" s="23"/>
      <c r="T613" s="271"/>
      <c r="U613" s="5"/>
      <c r="V613" s="5"/>
      <c r="W613" s="61"/>
      <c r="X613" s="61"/>
    </row>
    <row r="614" spans="1:24" ht="18.75" customHeight="1" x14ac:dyDescent="0.25">
      <c r="A614" s="61"/>
      <c r="B614" s="303">
        <f>IF(P614="",0,COUNTIF($P$7:P614,P614))</f>
        <v>0</v>
      </c>
      <c r="C614" s="303" t="str">
        <f t="shared" si="66"/>
        <v>0</v>
      </c>
      <c r="D614" s="303">
        <f>IF(S614="",0,COUNTIF($S$7:S614,S614))</f>
        <v>0</v>
      </c>
      <c r="E614" s="303" t="str">
        <f t="shared" si="67"/>
        <v>0</v>
      </c>
      <c r="F614" s="303">
        <f>IF(T614="",0,COUNTIF($T$7:T614,T614))</f>
        <v>0</v>
      </c>
      <c r="G614" s="303" t="str">
        <f t="shared" si="68"/>
        <v>0</v>
      </c>
      <c r="H614" s="303">
        <f>IF(R614="",0,COUNTIF($R$7:R614,R614))</f>
        <v>0</v>
      </c>
      <c r="I614" s="303" t="str">
        <f t="shared" si="69"/>
        <v>0</v>
      </c>
      <c r="J614" s="306">
        <f t="shared" si="70"/>
        <v>44216</v>
      </c>
      <c r="K614" s="303" t="str">
        <f t="shared" si="71"/>
        <v>KK 097</v>
      </c>
      <c r="L614" s="61"/>
      <c r="M614" s="271"/>
      <c r="N614" s="6"/>
      <c r="O614" s="10"/>
      <c r="P614" s="6"/>
      <c r="Q614" s="77" t="str">
        <f t="shared" si="72"/>
        <v/>
      </c>
      <c r="R614" s="333"/>
      <c r="S614" s="23"/>
      <c r="T614" s="271"/>
      <c r="U614" s="5"/>
      <c r="V614" s="5"/>
      <c r="W614" s="61"/>
      <c r="X614" s="61"/>
    </row>
    <row r="615" spans="1:24" ht="18.75" customHeight="1" x14ac:dyDescent="0.25">
      <c r="A615" s="61"/>
      <c r="B615" s="303">
        <f>IF(P615="",0,COUNTIF($P$7:P615,P615))</f>
        <v>0</v>
      </c>
      <c r="C615" s="303" t="str">
        <f t="shared" si="66"/>
        <v>0</v>
      </c>
      <c r="D615" s="303">
        <f>IF(S615="",0,COUNTIF($S$7:S615,S615))</f>
        <v>0</v>
      </c>
      <c r="E615" s="303" t="str">
        <f t="shared" si="67"/>
        <v>0</v>
      </c>
      <c r="F615" s="303">
        <f>IF(T615="",0,COUNTIF($T$7:T615,T615))</f>
        <v>0</v>
      </c>
      <c r="G615" s="303" t="str">
        <f t="shared" si="68"/>
        <v>0</v>
      </c>
      <c r="H615" s="303">
        <f>IF(R615="",0,COUNTIF($R$7:R615,R615))</f>
        <v>0</v>
      </c>
      <c r="I615" s="303" t="str">
        <f t="shared" si="69"/>
        <v>0</v>
      </c>
      <c r="J615" s="306">
        <f t="shared" si="70"/>
        <v>44216</v>
      </c>
      <c r="K615" s="303" t="str">
        <f t="shared" si="71"/>
        <v>KK 097</v>
      </c>
      <c r="L615" s="61"/>
      <c r="M615" s="271"/>
      <c r="N615" s="6"/>
      <c r="O615" s="10"/>
      <c r="P615" s="6"/>
      <c r="Q615" s="77" t="str">
        <f t="shared" si="72"/>
        <v/>
      </c>
      <c r="R615" s="333"/>
      <c r="S615" s="23"/>
      <c r="T615" s="271"/>
      <c r="U615" s="5"/>
      <c r="V615" s="5"/>
      <c r="W615" s="61"/>
      <c r="X615" s="61"/>
    </row>
    <row r="616" spans="1:24" ht="18.75" customHeight="1" x14ac:dyDescent="0.25">
      <c r="A616" s="61"/>
      <c r="B616" s="303">
        <f>IF(P616="",0,COUNTIF($P$7:P616,P616))</f>
        <v>0</v>
      </c>
      <c r="C616" s="303" t="str">
        <f t="shared" si="66"/>
        <v>0</v>
      </c>
      <c r="D616" s="303">
        <f>IF(S616="",0,COUNTIF($S$7:S616,S616))</f>
        <v>0</v>
      </c>
      <c r="E616" s="303" t="str">
        <f t="shared" si="67"/>
        <v>0</v>
      </c>
      <c r="F616" s="303">
        <f>IF(T616="",0,COUNTIF($T$7:T616,T616))</f>
        <v>0</v>
      </c>
      <c r="G616" s="303" t="str">
        <f t="shared" si="68"/>
        <v>0</v>
      </c>
      <c r="H616" s="303">
        <f>IF(R616="",0,COUNTIF($R$7:R616,R616))</f>
        <v>0</v>
      </c>
      <c r="I616" s="303" t="str">
        <f t="shared" si="69"/>
        <v>0</v>
      </c>
      <c r="J616" s="306">
        <f t="shared" si="70"/>
        <v>44216</v>
      </c>
      <c r="K616" s="303" t="str">
        <f t="shared" si="71"/>
        <v>KK 097</v>
      </c>
      <c r="L616" s="61"/>
      <c r="M616" s="271"/>
      <c r="N616" s="6"/>
      <c r="O616" s="10"/>
      <c r="P616" s="6"/>
      <c r="Q616" s="77" t="str">
        <f t="shared" si="72"/>
        <v/>
      </c>
      <c r="R616" s="333"/>
      <c r="S616" s="23"/>
      <c r="T616" s="271"/>
      <c r="U616" s="5"/>
      <c r="V616" s="5"/>
      <c r="W616" s="61"/>
      <c r="X616" s="61"/>
    </row>
    <row r="617" spans="1:24" ht="18.75" customHeight="1" x14ac:dyDescent="0.25">
      <c r="A617" s="61"/>
      <c r="B617" s="303">
        <f>IF(P617="",0,COUNTIF($P$7:P617,P617))</f>
        <v>0</v>
      </c>
      <c r="C617" s="303" t="str">
        <f t="shared" si="66"/>
        <v>0</v>
      </c>
      <c r="D617" s="303">
        <f>IF(S617="",0,COUNTIF($S$7:S617,S617))</f>
        <v>0</v>
      </c>
      <c r="E617" s="303" t="str">
        <f t="shared" si="67"/>
        <v>0</v>
      </c>
      <c r="F617" s="303">
        <f>IF(T617="",0,COUNTIF($T$7:T617,T617))</f>
        <v>0</v>
      </c>
      <c r="G617" s="303" t="str">
        <f t="shared" si="68"/>
        <v>0</v>
      </c>
      <c r="H617" s="303">
        <f>IF(R617="",0,COUNTIF($R$7:R617,R617))</f>
        <v>0</v>
      </c>
      <c r="I617" s="303" t="str">
        <f t="shared" si="69"/>
        <v>0</v>
      </c>
      <c r="J617" s="306">
        <f t="shared" si="70"/>
        <v>44216</v>
      </c>
      <c r="K617" s="303" t="str">
        <f t="shared" si="71"/>
        <v>KK 097</v>
      </c>
      <c r="L617" s="61"/>
      <c r="M617" s="271"/>
      <c r="N617" s="6"/>
      <c r="O617" s="10"/>
      <c r="P617" s="6"/>
      <c r="Q617" s="77" t="str">
        <f t="shared" si="72"/>
        <v/>
      </c>
      <c r="R617" s="333"/>
      <c r="S617" s="23"/>
      <c r="T617" s="271"/>
      <c r="U617" s="5"/>
      <c r="V617" s="5"/>
      <c r="W617" s="61"/>
      <c r="X617" s="61"/>
    </row>
    <row r="618" spans="1:24" ht="18.75" customHeight="1" x14ac:dyDescent="0.25">
      <c r="A618" s="61"/>
      <c r="B618" s="303">
        <f>IF(P618="",0,COUNTIF($P$7:P618,P618))</f>
        <v>0</v>
      </c>
      <c r="C618" s="303" t="str">
        <f t="shared" si="66"/>
        <v>0</v>
      </c>
      <c r="D618" s="303">
        <f>IF(S618="",0,COUNTIF($S$7:S618,S618))</f>
        <v>0</v>
      </c>
      <c r="E618" s="303" t="str">
        <f t="shared" si="67"/>
        <v>0</v>
      </c>
      <c r="F618" s="303">
        <f>IF(T618="",0,COUNTIF($T$7:T618,T618))</f>
        <v>0</v>
      </c>
      <c r="G618" s="303" t="str">
        <f t="shared" si="68"/>
        <v>0</v>
      </c>
      <c r="H618" s="303">
        <f>IF(R618="",0,COUNTIF($R$7:R618,R618))</f>
        <v>0</v>
      </c>
      <c r="I618" s="303" t="str">
        <f t="shared" si="69"/>
        <v>0</v>
      </c>
      <c r="J618" s="306">
        <f t="shared" si="70"/>
        <v>44216</v>
      </c>
      <c r="K618" s="303" t="str">
        <f t="shared" si="71"/>
        <v>KK 097</v>
      </c>
      <c r="L618" s="61"/>
      <c r="M618" s="271"/>
      <c r="N618" s="6"/>
      <c r="O618" s="10"/>
      <c r="P618" s="6"/>
      <c r="Q618" s="77" t="str">
        <f t="shared" si="72"/>
        <v/>
      </c>
      <c r="R618" s="333"/>
      <c r="S618" s="23"/>
      <c r="T618" s="271"/>
      <c r="U618" s="5"/>
      <c r="V618" s="5"/>
      <c r="W618" s="61"/>
      <c r="X618" s="61"/>
    </row>
    <row r="619" spans="1:24" ht="18.75" customHeight="1" x14ac:dyDescent="0.25">
      <c r="A619" s="61"/>
      <c r="B619" s="303">
        <f>IF(P619="",0,COUNTIF($P$7:P619,P619))</f>
        <v>0</v>
      </c>
      <c r="C619" s="303" t="str">
        <f t="shared" si="66"/>
        <v>0</v>
      </c>
      <c r="D619" s="303">
        <f>IF(S619="",0,COUNTIF($S$7:S619,S619))</f>
        <v>0</v>
      </c>
      <c r="E619" s="303" t="str">
        <f t="shared" si="67"/>
        <v>0</v>
      </c>
      <c r="F619" s="303">
        <f>IF(T619="",0,COUNTIF($T$7:T619,T619))</f>
        <v>0</v>
      </c>
      <c r="G619" s="303" t="str">
        <f t="shared" si="68"/>
        <v>0</v>
      </c>
      <c r="H619" s="303">
        <f>IF(R619="",0,COUNTIF($R$7:R619,R619))</f>
        <v>0</v>
      </c>
      <c r="I619" s="303" t="str">
        <f t="shared" si="69"/>
        <v>0</v>
      </c>
      <c r="J619" s="306">
        <f t="shared" si="70"/>
        <v>44216</v>
      </c>
      <c r="K619" s="303" t="str">
        <f t="shared" si="71"/>
        <v>KK 097</v>
      </c>
      <c r="L619" s="61"/>
      <c r="M619" s="271"/>
      <c r="N619" s="6"/>
      <c r="O619" s="10"/>
      <c r="P619" s="6"/>
      <c r="Q619" s="77" t="str">
        <f t="shared" si="72"/>
        <v/>
      </c>
      <c r="R619" s="333"/>
      <c r="S619" s="23"/>
      <c r="T619" s="271"/>
      <c r="U619" s="5"/>
      <c r="V619" s="5"/>
      <c r="W619" s="61"/>
      <c r="X619" s="61"/>
    </row>
    <row r="620" spans="1:24" ht="18.75" customHeight="1" x14ac:dyDescent="0.25">
      <c r="A620" s="61"/>
      <c r="B620" s="303">
        <f>IF(P620="",0,COUNTIF($P$7:P620,P620))</f>
        <v>0</v>
      </c>
      <c r="C620" s="303" t="str">
        <f t="shared" si="66"/>
        <v>0</v>
      </c>
      <c r="D620" s="303">
        <f>IF(S620="",0,COUNTIF($S$7:S620,S620))</f>
        <v>0</v>
      </c>
      <c r="E620" s="303" t="str">
        <f t="shared" si="67"/>
        <v>0</v>
      </c>
      <c r="F620" s="303">
        <f>IF(T620="",0,COUNTIF($T$7:T620,T620))</f>
        <v>0</v>
      </c>
      <c r="G620" s="303" t="str">
        <f t="shared" si="68"/>
        <v>0</v>
      </c>
      <c r="H620" s="303">
        <f>IF(R620="",0,COUNTIF($R$7:R620,R620))</f>
        <v>0</v>
      </c>
      <c r="I620" s="303" t="str">
        <f t="shared" si="69"/>
        <v>0</v>
      </c>
      <c r="J620" s="306">
        <f t="shared" si="70"/>
        <v>44216</v>
      </c>
      <c r="K620" s="303" t="str">
        <f t="shared" si="71"/>
        <v>KK 097</v>
      </c>
      <c r="L620" s="61"/>
      <c r="M620" s="271"/>
      <c r="N620" s="6"/>
      <c r="O620" s="10"/>
      <c r="P620" s="6"/>
      <c r="Q620" s="77" t="str">
        <f t="shared" si="72"/>
        <v/>
      </c>
      <c r="R620" s="333"/>
      <c r="S620" s="23"/>
      <c r="T620" s="271"/>
      <c r="U620" s="5"/>
      <c r="V620" s="5"/>
      <c r="W620" s="61"/>
      <c r="X620" s="61"/>
    </row>
    <row r="621" spans="1:24" ht="18.75" customHeight="1" x14ac:dyDescent="0.25">
      <c r="A621" s="61"/>
      <c r="B621" s="303">
        <f>IF(P621="",0,COUNTIF($P$7:P621,P621))</f>
        <v>0</v>
      </c>
      <c r="C621" s="303" t="str">
        <f t="shared" si="66"/>
        <v>0</v>
      </c>
      <c r="D621" s="303">
        <f>IF(S621="",0,COUNTIF($S$7:S621,S621))</f>
        <v>0</v>
      </c>
      <c r="E621" s="303" t="str">
        <f t="shared" si="67"/>
        <v>0</v>
      </c>
      <c r="F621" s="303">
        <f>IF(T621="",0,COUNTIF($T$7:T621,T621))</f>
        <v>0</v>
      </c>
      <c r="G621" s="303" t="str">
        <f t="shared" si="68"/>
        <v>0</v>
      </c>
      <c r="H621" s="303">
        <f>IF(R621="",0,COUNTIF($R$7:R621,R621))</f>
        <v>0</v>
      </c>
      <c r="I621" s="303" t="str">
        <f t="shared" si="69"/>
        <v>0</v>
      </c>
      <c r="J621" s="306">
        <f t="shared" si="70"/>
        <v>44216</v>
      </c>
      <c r="K621" s="303" t="str">
        <f t="shared" si="71"/>
        <v>KK 097</v>
      </c>
      <c r="L621" s="61"/>
      <c r="M621" s="271"/>
      <c r="N621" s="6"/>
      <c r="O621" s="10"/>
      <c r="P621" s="6"/>
      <c r="Q621" s="77" t="str">
        <f t="shared" si="72"/>
        <v/>
      </c>
      <c r="R621" s="333"/>
      <c r="S621" s="23"/>
      <c r="T621" s="271"/>
      <c r="U621" s="5"/>
      <c r="V621" s="5"/>
      <c r="W621" s="61"/>
      <c r="X621" s="61"/>
    </row>
    <row r="622" spans="1:24" ht="18.75" customHeight="1" x14ac:dyDescent="0.25">
      <c r="A622" s="61"/>
      <c r="B622" s="303">
        <f>IF(P622="",0,COUNTIF($P$7:P622,P622))</f>
        <v>0</v>
      </c>
      <c r="C622" s="303" t="str">
        <f t="shared" si="66"/>
        <v>0</v>
      </c>
      <c r="D622" s="303">
        <f>IF(S622="",0,COUNTIF($S$7:S622,S622))</f>
        <v>0</v>
      </c>
      <c r="E622" s="303" t="str">
        <f t="shared" si="67"/>
        <v>0</v>
      </c>
      <c r="F622" s="303">
        <f>IF(T622="",0,COUNTIF($T$7:T622,T622))</f>
        <v>0</v>
      </c>
      <c r="G622" s="303" t="str">
        <f t="shared" si="68"/>
        <v>0</v>
      </c>
      <c r="H622" s="303">
        <f>IF(R622="",0,COUNTIF($R$7:R622,R622))</f>
        <v>0</v>
      </c>
      <c r="I622" s="303" t="str">
        <f t="shared" si="69"/>
        <v>0</v>
      </c>
      <c r="J622" s="306">
        <f t="shared" si="70"/>
        <v>44216</v>
      </c>
      <c r="K622" s="303" t="str">
        <f t="shared" si="71"/>
        <v>KK 097</v>
      </c>
      <c r="L622" s="61"/>
      <c r="M622" s="271"/>
      <c r="N622" s="6"/>
      <c r="O622" s="10"/>
      <c r="P622" s="6"/>
      <c r="Q622" s="77" t="str">
        <f t="shared" si="72"/>
        <v/>
      </c>
      <c r="R622" s="333"/>
      <c r="S622" s="23"/>
      <c r="T622" s="271"/>
      <c r="U622" s="5"/>
      <c r="V622" s="5"/>
      <c r="W622" s="61"/>
      <c r="X622" s="61"/>
    </row>
    <row r="623" spans="1:24" ht="18.75" customHeight="1" x14ac:dyDescent="0.25">
      <c r="A623" s="61"/>
      <c r="B623" s="303">
        <f>IF(P623="",0,COUNTIF($P$7:P623,P623))</f>
        <v>0</v>
      </c>
      <c r="C623" s="303" t="str">
        <f t="shared" si="66"/>
        <v>0</v>
      </c>
      <c r="D623" s="303">
        <f>IF(S623="",0,COUNTIF($S$7:S623,S623))</f>
        <v>0</v>
      </c>
      <c r="E623" s="303" t="str">
        <f t="shared" si="67"/>
        <v>0</v>
      </c>
      <c r="F623" s="303">
        <f>IF(T623="",0,COUNTIF($T$7:T623,T623))</f>
        <v>0</v>
      </c>
      <c r="G623" s="303" t="str">
        <f t="shared" si="68"/>
        <v>0</v>
      </c>
      <c r="H623" s="303">
        <f>IF(R623="",0,COUNTIF($R$7:R623,R623))</f>
        <v>0</v>
      </c>
      <c r="I623" s="303" t="str">
        <f t="shared" si="69"/>
        <v>0</v>
      </c>
      <c r="J623" s="306">
        <f t="shared" si="70"/>
        <v>44216</v>
      </c>
      <c r="K623" s="303" t="str">
        <f t="shared" si="71"/>
        <v>KK 097</v>
      </c>
      <c r="L623" s="61"/>
      <c r="M623" s="271"/>
      <c r="N623" s="6"/>
      <c r="O623" s="10"/>
      <c r="P623" s="6"/>
      <c r="Q623" s="77" t="str">
        <f t="shared" si="72"/>
        <v/>
      </c>
      <c r="R623" s="333"/>
      <c r="S623" s="23"/>
      <c r="T623" s="271"/>
      <c r="U623" s="5"/>
      <c r="V623" s="5"/>
      <c r="W623" s="61"/>
      <c r="X623" s="61"/>
    </row>
    <row r="624" spans="1:24" ht="18.75" customHeight="1" x14ac:dyDescent="0.25">
      <c r="A624" s="61"/>
      <c r="B624" s="303">
        <f>IF(P624="",0,COUNTIF($P$7:P624,P624))</f>
        <v>0</v>
      </c>
      <c r="C624" s="303" t="str">
        <f t="shared" si="66"/>
        <v>0</v>
      </c>
      <c r="D624" s="303">
        <f>IF(S624="",0,COUNTIF($S$7:S624,S624))</f>
        <v>0</v>
      </c>
      <c r="E624" s="303" t="str">
        <f t="shared" si="67"/>
        <v>0</v>
      </c>
      <c r="F624" s="303">
        <f>IF(T624="",0,COUNTIF($T$7:T624,T624))</f>
        <v>0</v>
      </c>
      <c r="G624" s="303" t="str">
        <f t="shared" si="68"/>
        <v>0</v>
      </c>
      <c r="H624" s="303">
        <f>IF(R624="",0,COUNTIF($R$7:R624,R624))</f>
        <v>0</v>
      </c>
      <c r="I624" s="303" t="str">
        <f t="shared" si="69"/>
        <v>0</v>
      </c>
      <c r="J624" s="306">
        <f t="shared" si="70"/>
        <v>44216</v>
      </c>
      <c r="K624" s="303" t="str">
        <f t="shared" si="71"/>
        <v>KK 097</v>
      </c>
      <c r="L624" s="61"/>
      <c r="M624" s="271"/>
      <c r="N624" s="6"/>
      <c r="O624" s="10"/>
      <c r="P624" s="6"/>
      <c r="Q624" s="77" t="str">
        <f t="shared" si="72"/>
        <v/>
      </c>
      <c r="R624" s="333"/>
      <c r="S624" s="23"/>
      <c r="T624" s="271"/>
      <c r="U624" s="5"/>
      <c r="V624" s="5"/>
      <c r="W624" s="61"/>
      <c r="X624" s="61"/>
    </row>
    <row r="625" spans="1:24" ht="18.75" customHeight="1" x14ac:dyDescent="0.25">
      <c r="A625" s="61"/>
      <c r="B625" s="303">
        <f>IF(P625="",0,COUNTIF($P$7:P625,P625))</f>
        <v>0</v>
      </c>
      <c r="C625" s="303" t="str">
        <f t="shared" ref="C625:C688" si="73">B625&amp;P625</f>
        <v>0</v>
      </c>
      <c r="D625" s="303">
        <f>IF(S625="",0,COUNTIF($S$7:S625,S625))</f>
        <v>0</v>
      </c>
      <c r="E625" s="303" t="str">
        <f t="shared" ref="E625:E688" si="74">D625&amp;S625</f>
        <v>0</v>
      </c>
      <c r="F625" s="303">
        <f>IF(T625="",0,COUNTIF($T$7:T625,T625))</f>
        <v>0</v>
      </c>
      <c r="G625" s="303" t="str">
        <f t="shared" ref="G625:G688" si="75">F625&amp;T625</f>
        <v>0</v>
      </c>
      <c r="H625" s="303">
        <f>IF(R625="",0,COUNTIF($R$7:R625,R625))</f>
        <v>0</v>
      </c>
      <c r="I625" s="303" t="str">
        <f t="shared" ref="I625:I688" si="76">H625&amp;R625</f>
        <v>0</v>
      </c>
      <c r="J625" s="306">
        <f t="shared" ref="J625:J688" si="77">IF(M625&lt;&gt;"",M625,J624)</f>
        <v>44216</v>
      </c>
      <c r="K625" s="303" t="str">
        <f t="shared" ref="K625:K688" si="78">IF(N625&lt;&gt;"",N625,K624)</f>
        <v>KK 097</v>
      </c>
      <c r="L625" s="61"/>
      <c r="M625" s="271"/>
      <c r="N625" s="6"/>
      <c r="O625" s="10"/>
      <c r="P625" s="6"/>
      <c r="Q625" s="77" t="str">
        <f t="shared" ref="Q625:Q688" si="79">IF(P625&lt;&gt;"",VLOOKUP(P625,DA,2,FALSE),"")</f>
        <v/>
      </c>
      <c r="R625" s="333"/>
      <c r="S625" s="23"/>
      <c r="T625" s="271"/>
      <c r="U625" s="5"/>
      <c r="V625" s="5"/>
      <c r="W625" s="61"/>
      <c r="X625" s="61"/>
    </row>
    <row r="626" spans="1:24" ht="18.75" customHeight="1" x14ac:dyDescent="0.25">
      <c r="A626" s="61"/>
      <c r="B626" s="303">
        <f>IF(P626="",0,COUNTIF($P$7:P626,P626))</f>
        <v>0</v>
      </c>
      <c r="C626" s="303" t="str">
        <f t="shared" si="73"/>
        <v>0</v>
      </c>
      <c r="D626" s="303">
        <f>IF(S626="",0,COUNTIF($S$7:S626,S626))</f>
        <v>0</v>
      </c>
      <c r="E626" s="303" t="str">
        <f t="shared" si="74"/>
        <v>0</v>
      </c>
      <c r="F626" s="303">
        <f>IF(T626="",0,COUNTIF($T$7:T626,T626))</f>
        <v>0</v>
      </c>
      <c r="G626" s="303" t="str">
        <f t="shared" si="75"/>
        <v>0</v>
      </c>
      <c r="H626" s="303">
        <f>IF(R626="",0,COUNTIF($R$7:R626,R626))</f>
        <v>0</v>
      </c>
      <c r="I626" s="303" t="str">
        <f t="shared" si="76"/>
        <v>0</v>
      </c>
      <c r="J626" s="306">
        <f t="shared" si="77"/>
        <v>44216</v>
      </c>
      <c r="K626" s="303" t="str">
        <f t="shared" si="78"/>
        <v>KK 097</v>
      </c>
      <c r="L626" s="61"/>
      <c r="M626" s="271"/>
      <c r="N626" s="6"/>
      <c r="O626" s="10"/>
      <c r="P626" s="6"/>
      <c r="Q626" s="77" t="str">
        <f t="shared" si="79"/>
        <v/>
      </c>
      <c r="R626" s="333"/>
      <c r="S626" s="23"/>
      <c r="T626" s="271"/>
      <c r="U626" s="5"/>
      <c r="V626" s="5"/>
      <c r="W626" s="61"/>
      <c r="X626" s="61"/>
    </row>
    <row r="627" spans="1:24" ht="18.75" customHeight="1" x14ac:dyDescent="0.25">
      <c r="A627" s="61"/>
      <c r="B627" s="303">
        <f>IF(P627="",0,COUNTIF($P$7:P627,P627))</f>
        <v>0</v>
      </c>
      <c r="C627" s="303" t="str">
        <f t="shared" si="73"/>
        <v>0</v>
      </c>
      <c r="D627" s="303">
        <f>IF(S627="",0,COUNTIF($S$7:S627,S627))</f>
        <v>0</v>
      </c>
      <c r="E627" s="303" t="str">
        <f t="shared" si="74"/>
        <v>0</v>
      </c>
      <c r="F627" s="303">
        <f>IF(T627="",0,COUNTIF($T$7:T627,T627))</f>
        <v>0</v>
      </c>
      <c r="G627" s="303" t="str">
        <f t="shared" si="75"/>
        <v>0</v>
      </c>
      <c r="H627" s="303">
        <f>IF(R627="",0,COUNTIF($R$7:R627,R627))</f>
        <v>0</v>
      </c>
      <c r="I627" s="303" t="str">
        <f t="shared" si="76"/>
        <v>0</v>
      </c>
      <c r="J627" s="306">
        <f t="shared" si="77"/>
        <v>44216</v>
      </c>
      <c r="K627" s="303" t="str">
        <f t="shared" si="78"/>
        <v>KK 097</v>
      </c>
      <c r="L627" s="61"/>
      <c r="M627" s="271"/>
      <c r="N627" s="6"/>
      <c r="O627" s="10"/>
      <c r="P627" s="6"/>
      <c r="Q627" s="77" t="str">
        <f t="shared" si="79"/>
        <v/>
      </c>
      <c r="R627" s="333"/>
      <c r="S627" s="23"/>
      <c r="T627" s="271"/>
      <c r="U627" s="5"/>
      <c r="V627" s="5"/>
      <c r="W627" s="61"/>
      <c r="X627" s="61"/>
    </row>
    <row r="628" spans="1:24" ht="18.75" customHeight="1" x14ac:dyDescent="0.25">
      <c r="A628" s="61"/>
      <c r="B628" s="303">
        <f>IF(P628="",0,COUNTIF($P$7:P628,P628))</f>
        <v>0</v>
      </c>
      <c r="C628" s="303" t="str">
        <f t="shared" si="73"/>
        <v>0</v>
      </c>
      <c r="D628" s="303">
        <f>IF(S628="",0,COUNTIF($S$7:S628,S628))</f>
        <v>0</v>
      </c>
      <c r="E628" s="303" t="str">
        <f t="shared" si="74"/>
        <v>0</v>
      </c>
      <c r="F628" s="303">
        <f>IF(T628="",0,COUNTIF($T$7:T628,T628))</f>
        <v>0</v>
      </c>
      <c r="G628" s="303" t="str">
        <f t="shared" si="75"/>
        <v>0</v>
      </c>
      <c r="H628" s="303">
        <f>IF(R628="",0,COUNTIF($R$7:R628,R628))</f>
        <v>0</v>
      </c>
      <c r="I628" s="303" t="str">
        <f t="shared" si="76"/>
        <v>0</v>
      </c>
      <c r="J628" s="306">
        <f t="shared" si="77"/>
        <v>44216</v>
      </c>
      <c r="K628" s="303" t="str">
        <f t="shared" si="78"/>
        <v>KK 097</v>
      </c>
      <c r="L628" s="61"/>
      <c r="M628" s="271"/>
      <c r="N628" s="6"/>
      <c r="O628" s="10"/>
      <c r="P628" s="6"/>
      <c r="Q628" s="77" t="str">
        <f t="shared" si="79"/>
        <v/>
      </c>
      <c r="R628" s="333"/>
      <c r="S628" s="23"/>
      <c r="T628" s="271"/>
      <c r="U628" s="5"/>
      <c r="V628" s="5"/>
      <c r="W628" s="61"/>
      <c r="X628" s="61"/>
    </row>
    <row r="629" spans="1:24" ht="18.75" customHeight="1" x14ac:dyDescent="0.25">
      <c r="A629" s="61"/>
      <c r="B629" s="303">
        <f>IF(P629="",0,COUNTIF($P$7:P629,P629))</f>
        <v>0</v>
      </c>
      <c r="C629" s="303" t="str">
        <f t="shared" si="73"/>
        <v>0</v>
      </c>
      <c r="D629" s="303">
        <f>IF(S629="",0,COUNTIF($S$7:S629,S629))</f>
        <v>0</v>
      </c>
      <c r="E629" s="303" t="str">
        <f t="shared" si="74"/>
        <v>0</v>
      </c>
      <c r="F629" s="303">
        <f>IF(T629="",0,COUNTIF($T$7:T629,T629))</f>
        <v>0</v>
      </c>
      <c r="G629" s="303" t="str">
        <f t="shared" si="75"/>
        <v>0</v>
      </c>
      <c r="H629" s="303">
        <f>IF(R629="",0,COUNTIF($R$7:R629,R629))</f>
        <v>0</v>
      </c>
      <c r="I629" s="303" t="str">
        <f t="shared" si="76"/>
        <v>0</v>
      </c>
      <c r="J629" s="306">
        <f t="shared" si="77"/>
        <v>44216</v>
      </c>
      <c r="K629" s="303" t="str">
        <f t="shared" si="78"/>
        <v>KK 097</v>
      </c>
      <c r="L629" s="61"/>
      <c r="M629" s="271"/>
      <c r="N629" s="6"/>
      <c r="O629" s="10"/>
      <c r="P629" s="6"/>
      <c r="Q629" s="77" t="str">
        <f t="shared" si="79"/>
        <v/>
      </c>
      <c r="R629" s="333"/>
      <c r="S629" s="23"/>
      <c r="T629" s="271"/>
      <c r="U629" s="5"/>
      <c r="V629" s="5"/>
      <c r="W629" s="61"/>
      <c r="X629" s="61"/>
    </row>
    <row r="630" spans="1:24" ht="18.75" customHeight="1" x14ac:dyDescent="0.25">
      <c r="A630" s="61"/>
      <c r="B630" s="303">
        <f>IF(P630="",0,COUNTIF($P$7:P630,P630))</f>
        <v>0</v>
      </c>
      <c r="C630" s="303" t="str">
        <f t="shared" si="73"/>
        <v>0</v>
      </c>
      <c r="D630" s="303">
        <f>IF(S630="",0,COUNTIF($S$7:S630,S630))</f>
        <v>0</v>
      </c>
      <c r="E630" s="303" t="str">
        <f t="shared" si="74"/>
        <v>0</v>
      </c>
      <c r="F630" s="303">
        <f>IF(T630="",0,COUNTIF($T$7:T630,T630))</f>
        <v>0</v>
      </c>
      <c r="G630" s="303" t="str">
        <f t="shared" si="75"/>
        <v>0</v>
      </c>
      <c r="H630" s="303">
        <f>IF(R630="",0,COUNTIF($R$7:R630,R630))</f>
        <v>0</v>
      </c>
      <c r="I630" s="303" t="str">
        <f t="shared" si="76"/>
        <v>0</v>
      </c>
      <c r="J630" s="306">
        <f t="shared" si="77"/>
        <v>44216</v>
      </c>
      <c r="K630" s="303" t="str">
        <f t="shared" si="78"/>
        <v>KK 097</v>
      </c>
      <c r="L630" s="61"/>
      <c r="M630" s="271"/>
      <c r="N630" s="6"/>
      <c r="O630" s="10"/>
      <c r="P630" s="6"/>
      <c r="Q630" s="77" t="str">
        <f t="shared" si="79"/>
        <v/>
      </c>
      <c r="R630" s="333"/>
      <c r="S630" s="23"/>
      <c r="T630" s="271"/>
      <c r="U630" s="5"/>
      <c r="V630" s="5"/>
      <c r="W630" s="61"/>
      <c r="X630" s="61"/>
    </row>
    <row r="631" spans="1:24" ht="18.75" customHeight="1" x14ac:dyDescent="0.25">
      <c r="A631" s="61"/>
      <c r="B631" s="303">
        <f>IF(P631="",0,COUNTIF($P$7:P631,P631))</f>
        <v>0</v>
      </c>
      <c r="C631" s="303" t="str">
        <f t="shared" si="73"/>
        <v>0</v>
      </c>
      <c r="D631" s="303">
        <f>IF(S631="",0,COUNTIF($S$7:S631,S631))</f>
        <v>0</v>
      </c>
      <c r="E631" s="303" t="str">
        <f t="shared" si="74"/>
        <v>0</v>
      </c>
      <c r="F631" s="303">
        <f>IF(T631="",0,COUNTIF($T$7:T631,T631))</f>
        <v>0</v>
      </c>
      <c r="G631" s="303" t="str">
        <f t="shared" si="75"/>
        <v>0</v>
      </c>
      <c r="H631" s="303">
        <f>IF(R631="",0,COUNTIF($R$7:R631,R631))</f>
        <v>0</v>
      </c>
      <c r="I631" s="303" t="str">
        <f t="shared" si="76"/>
        <v>0</v>
      </c>
      <c r="J631" s="306">
        <f t="shared" si="77"/>
        <v>44216</v>
      </c>
      <c r="K631" s="303" t="str">
        <f t="shared" si="78"/>
        <v>KK 097</v>
      </c>
      <c r="L631" s="61"/>
      <c r="M631" s="271"/>
      <c r="N631" s="6"/>
      <c r="O631" s="10"/>
      <c r="P631" s="6"/>
      <c r="Q631" s="77" t="str">
        <f t="shared" si="79"/>
        <v/>
      </c>
      <c r="R631" s="333"/>
      <c r="S631" s="23"/>
      <c r="T631" s="271"/>
      <c r="U631" s="5"/>
      <c r="V631" s="5"/>
      <c r="W631" s="61"/>
      <c r="X631" s="61"/>
    </row>
    <row r="632" spans="1:24" ht="18.75" customHeight="1" x14ac:dyDescent="0.25">
      <c r="A632" s="61"/>
      <c r="B632" s="303">
        <f>IF(P632="",0,COUNTIF($P$7:P632,P632))</f>
        <v>0</v>
      </c>
      <c r="C632" s="303" t="str">
        <f t="shared" si="73"/>
        <v>0</v>
      </c>
      <c r="D632" s="303">
        <f>IF(S632="",0,COUNTIF($S$7:S632,S632))</f>
        <v>0</v>
      </c>
      <c r="E632" s="303" t="str">
        <f t="shared" si="74"/>
        <v>0</v>
      </c>
      <c r="F632" s="303">
        <f>IF(T632="",0,COUNTIF($T$7:T632,T632))</f>
        <v>0</v>
      </c>
      <c r="G632" s="303" t="str">
        <f t="shared" si="75"/>
        <v>0</v>
      </c>
      <c r="H632" s="303">
        <f>IF(R632="",0,COUNTIF($R$7:R632,R632))</f>
        <v>0</v>
      </c>
      <c r="I632" s="303" t="str">
        <f t="shared" si="76"/>
        <v>0</v>
      </c>
      <c r="J632" s="306">
        <f t="shared" si="77"/>
        <v>44216</v>
      </c>
      <c r="K632" s="303" t="str">
        <f t="shared" si="78"/>
        <v>KK 097</v>
      </c>
      <c r="L632" s="61"/>
      <c r="M632" s="271"/>
      <c r="N632" s="6"/>
      <c r="O632" s="10"/>
      <c r="P632" s="6"/>
      <c r="Q632" s="77" t="str">
        <f t="shared" si="79"/>
        <v/>
      </c>
      <c r="R632" s="333"/>
      <c r="S632" s="23"/>
      <c r="T632" s="271"/>
      <c r="U632" s="5"/>
      <c r="V632" s="5"/>
      <c r="W632" s="61"/>
      <c r="X632" s="61"/>
    </row>
    <row r="633" spans="1:24" ht="18.75" customHeight="1" x14ac:dyDescent="0.25">
      <c r="A633" s="61"/>
      <c r="B633" s="303">
        <f>IF(P633="",0,COUNTIF($P$7:P633,P633))</f>
        <v>0</v>
      </c>
      <c r="C633" s="303" t="str">
        <f t="shared" si="73"/>
        <v>0</v>
      </c>
      <c r="D633" s="303">
        <f>IF(S633="",0,COUNTIF($S$7:S633,S633))</f>
        <v>0</v>
      </c>
      <c r="E633" s="303" t="str">
        <f t="shared" si="74"/>
        <v>0</v>
      </c>
      <c r="F633" s="303">
        <f>IF(T633="",0,COUNTIF($T$7:T633,T633))</f>
        <v>0</v>
      </c>
      <c r="G633" s="303" t="str">
        <f t="shared" si="75"/>
        <v>0</v>
      </c>
      <c r="H633" s="303">
        <f>IF(R633="",0,COUNTIF($R$7:R633,R633))</f>
        <v>0</v>
      </c>
      <c r="I633" s="303" t="str">
        <f t="shared" si="76"/>
        <v>0</v>
      </c>
      <c r="J633" s="306">
        <f t="shared" si="77"/>
        <v>44216</v>
      </c>
      <c r="K633" s="303" t="str">
        <f t="shared" si="78"/>
        <v>KK 097</v>
      </c>
      <c r="L633" s="61"/>
      <c r="M633" s="271"/>
      <c r="N633" s="6"/>
      <c r="O633" s="10"/>
      <c r="P633" s="6"/>
      <c r="Q633" s="77" t="str">
        <f t="shared" si="79"/>
        <v/>
      </c>
      <c r="R633" s="333"/>
      <c r="S633" s="23"/>
      <c r="T633" s="271"/>
      <c r="U633" s="5"/>
      <c r="V633" s="5"/>
      <c r="W633" s="61"/>
      <c r="X633" s="61"/>
    </row>
    <row r="634" spans="1:24" ht="18.75" customHeight="1" x14ac:dyDescent="0.25">
      <c r="A634" s="61"/>
      <c r="B634" s="303">
        <f>IF(P634="",0,COUNTIF($P$7:P634,P634))</f>
        <v>0</v>
      </c>
      <c r="C634" s="303" t="str">
        <f t="shared" si="73"/>
        <v>0</v>
      </c>
      <c r="D634" s="303">
        <f>IF(S634="",0,COUNTIF($S$7:S634,S634))</f>
        <v>0</v>
      </c>
      <c r="E634" s="303" t="str">
        <f t="shared" si="74"/>
        <v>0</v>
      </c>
      <c r="F634" s="303">
        <f>IF(T634="",0,COUNTIF($T$7:T634,T634))</f>
        <v>0</v>
      </c>
      <c r="G634" s="303" t="str">
        <f t="shared" si="75"/>
        <v>0</v>
      </c>
      <c r="H634" s="303">
        <f>IF(R634="",0,COUNTIF($R$7:R634,R634))</f>
        <v>0</v>
      </c>
      <c r="I634" s="303" t="str">
        <f t="shared" si="76"/>
        <v>0</v>
      </c>
      <c r="J634" s="306">
        <f t="shared" si="77"/>
        <v>44216</v>
      </c>
      <c r="K634" s="303" t="str">
        <f t="shared" si="78"/>
        <v>KK 097</v>
      </c>
      <c r="L634" s="61"/>
      <c r="M634" s="271"/>
      <c r="N634" s="6"/>
      <c r="O634" s="10"/>
      <c r="P634" s="6"/>
      <c r="Q634" s="77" t="str">
        <f t="shared" si="79"/>
        <v/>
      </c>
      <c r="R634" s="333"/>
      <c r="S634" s="23"/>
      <c r="T634" s="271"/>
      <c r="U634" s="5"/>
      <c r="V634" s="5"/>
      <c r="W634" s="61"/>
      <c r="X634" s="61"/>
    </row>
    <row r="635" spans="1:24" ht="18.75" customHeight="1" x14ac:dyDescent="0.25">
      <c r="A635" s="61"/>
      <c r="B635" s="303">
        <f>IF(P635="",0,COUNTIF($P$7:P635,P635))</f>
        <v>0</v>
      </c>
      <c r="C635" s="303" t="str">
        <f t="shared" si="73"/>
        <v>0</v>
      </c>
      <c r="D635" s="303">
        <f>IF(S635="",0,COUNTIF($S$7:S635,S635))</f>
        <v>0</v>
      </c>
      <c r="E635" s="303" t="str">
        <f t="shared" si="74"/>
        <v>0</v>
      </c>
      <c r="F635" s="303">
        <f>IF(T635="",0,COUNTIF($T$7:T635,T635))</f>
        <v>0</v>
      </c>
      <c r="G635" s="303" t="str">
        <f t="shared" si="75"/>
        <v>0</v>
      </c>
      <c r="H635" s="303">
        <f>IF(R635="",0,COUNTIF($R$7:R635,R635))</f>
        <v>0</v>
      </c>
      <c r="I635" s="303" t="str">
        <f t="shared" si="76"/>
        <v>0</v>
      </c>
      <c r="J635" s="306">
        <f t="shared" si="77"/>
        <v>44216</v>
      </c>
      <c r="K635" s="303" t="str">
        <f t="shared" si="78"/>
        <v>KK 097</v>
      </c>
      <c r="L635" s="61"/>
      <c r="M635" s="271"/>
      <c r="N635" s="6"/>
      <c r="O635" s="10"/>
      <c r="P635" s="6"/>
      <c r="Q635" s="77" t="str">
        <f t="shared" si="79"/>
        <v/>
      </c>
      <c r="R635" s="333"/>
      <c r="S635" s="23"/>
      <c r="T635" s="271"/>
      <c r="U635" s="5"/>
      <c r="V635" s="5"/>
      <c r="W635" s="61"/>
      <c r="X635" s="61"/>
    </row>
    <row r="636" spans="1:24" ht="18.75" customHeight="1" x14ac:dyDescent="0.25">
      <c r="A636" s="61"/>
      <c r="B636" s="303">
        <f>IF(P636="",0,COUNTIF($P$7:P636,P636))</f>
        <v>0</v>
      </c>
      <c r="C636" s="303" t="str">
        <f t="shared" si="73"/>
        <v>0</v>
      </c>
      <c r="D636" s="303">
        <f>IF(S636="",0,COUNTIF($S$7:S636,S636))</f>
        <v>0</v>
      </c>
      <c r="E636" s="303" t="str">
        <f t="shared" si="74"/>
        <v>0</v>
      </c>
      <c r="F636" s="303">
        <f>IF(T636="",0,COUNTIF($T$7:T636,T636))</f>
        <v>0</v>
      </c>
      <c r="G636" s="303" t="str">
        <f t="shared" si="75"/>
        <v>0</v>
      </c>
      <c r="H636" s="303">
        <f>IF(R636="",0,COUNTIF($R$7:R636,R636))</f>
        <v>0</v>
      </c>
      <c r="I636" s="303" t="str">
        <f t="shared" si="76"/>
        <v>0</v>
      </c>
      <c r="J636" s="306">
        <f t="shared" si="77"/>
        <v>44216</v>
      </c>
      <c r="K636" s="303" t="str">
        <f t="shared" si="78"/>
        <v>KK 097</v>
      </c>
      <c r="L636" s="61"/>
      <c r="M636" s="271"/>
      <c r="N636" s="6"/>
      <c r="O636" s="10"/>
      <c r="P636" s="6"/>
      <c r="Q636" s="77" t="str">
        <f t="shared" si="79"/>
        <v/>
      </c>
      <c r="R636" s="333"/>
      <c r="S636" s="23"/>
      <c r="T636" s="271"/>
      <c r="U636" s="5"/>
      <c r="V636" s="5"/>
      <c r="W636" s="61"/>
      <c r="X636" s="61"/>
    </row>
    <row r="637" spans="1:24" ht="18.75" customHeight="1" x14ac:dyDescent="0.25">
      <c r="A637" s="61"/>
      <c r="B637" s="303">
        <f>IF(P637="",0,COUNTIF($P$7:P637,P637))</f>
        <v>0</v>
      </c>
      <c r="C637" s="303" t="str">
        <f t="shared" si="73"/>
        <v>0</v>
      </c>
      <c r="D637" s="303">
        <f>IF(S637="",0,COUNTIF($S$7:S637,S637))</f>
        <v>0</v>
      </c>
      <c r="E637" s="303" t="str">
        <f t="shared" si="74"/>
        <v>0</v>
      </c>
      <c r="F637" s="303">
        <f>IF(T637="",0,COUNTIF($T$7:T637,T637))</f>
        <v>0</v>
      </c>
      <c r="G637" s="303" t="str">
        <f t="shared" si="75"/>
        <v>0</v>
      </c>
      <c r="H637" s="303">
        <f>IF(R637="",0,COUNTIF($R$7:R637,R637))</f>
        <v>0</v>
      </c>
      <c r="I637" s="303" t="str">
        <f t="shared" si="76"/>
        <v>0</v>
      </c>
      <c r="J637" s="306">
        <f t="shared" si="77"/>
        <v>44216</v>
      </c>
      <c r="K637" s="303" t="str">
        <f t="shared" si="78"/>
        <v>KK 097</v>
      </c>
      <c r="L637" s="61"/>
      <c r="M637" s="271"/>
      <c r="N637" s="6"/>
      <c r="O637" s="10"/>
      <c r="P637" s="6"/>
      <c r="Q637" s="77" t="str">
        <f t="shared" si="79"/>
        <v/>
      </c>
      <c r="R637" s="333"/>
      <c r="S637" s="23"/>
      <c r="T637" s="271"/>
      <c r="U637" s="5"/>
      <c r="V637" s="5"/>
      <c r="W637" s="61"/>
      <c r="X637" s="61"/>
    </row>
    <row r="638" spans="1:24" ht="18.75" customHeight="1" x14ac:dyDescent="0.25">
      <c r="A638" s="61"/>
      <c r="B638" s="303">
        <f>IF(P638="",0,COUNTIF($P$7:P638,P638))</f>
        <v>0</v>
      </c>
      <c r="C638" s="303" t="str">
        <f t="shared" si="73"/>
        <v>0</v>
      </c>
      <c r="D638" s="303">
        <f>IF(S638="",0,COUNTIF($S$7:S638,S638))</f>
        <v>0</v>
      </c>
      <c r="E638" s="303" t="str">
        <f t="shared" si="74"/>
        <v>0</v>
      </c>
      <c r="F638" s="303">
        <f>IF(T638="",0,COUNTIF($T$7:T638,T638))</f>
        <v>0</v>
      </c>
      <c r="G638" s="303" t="str">
        <f t="shared" si="75"/>
        <v>0</v>
      </c>
      <c r="H638" s="303">
        <f>IF(R638="",0,COUNTIF($R$7:R638,R638))</f>
        <v>0</v>
      </c>
      <c r="I638" s="303" t="str">
        <f t="shared" si="76"/>
        <v>0</v>
      </c>
      <c r="J638" s="306">
        <f t="shared" si="77"/>
        <v>44216</v>
      </c>
      <c r="K638" s="303" t="str">
        <f t="shared" si="78"/>
        <v>KK 097</v>
      </c>
      <c r="L638" s="61"/>
      <c r="M638" s="271"/>
      <c r="N638" s="6"/>
      <c r="O638" s="10"/>
      <c r="P638" s="6"/>
      <c r="Q638" s="77" t="str">
        <f t="shared" si="79"/>
        <v/>
      </c>
      <c r="R638" s="333"/>
      <c r="S638" s="23"/>
      <c r="T638" s="271"/>
      <c r="U638" s="5"/>
      <c r="V638" s="5"/>
      <c r="W638" s="61"/>
      <c r="X638" s="61"/>
    </row>
    <row r="639" spans="1:24" ht="18.75" customHeight="1" x14ac:dyDescent="0.25">
      <c r="A639" s="61"/>
      <c r="B639" s="303">
        <f>IF(P639="",0,COUNTIF($P$7:P639,P639))</f>
        <v>0</v>
      </c>
      <c r="C639" s="303" t="str">
        <f t="shared" si="73"/>
        <v>0</v>
      </c>
      <c r="D639" s="303">
        <f>IF(S639="",0,COUNTIF($S$7:S639,S639))</f>
        <v>0</v>
      </c>
      <c r="E639" s="303" t="str">
        <f t="shared" si="74"/>
        <v>0</v>
      </c>
      <c r="F639" s="303">
        <f>IF(T639="",0,COUNTIF($T$7:T639,T639))</f>
        <v>0</v>
      </c>
      <c r="G639" s="303" t="str">
        <f t="shared" si="75"/>
        <v>0</v>
      </c>
      <c r="H639" s="303">
        <f>IF(R639="",0,COUNTIF($R$7:R639,R639))</f>
        <v>0</v>
      </c>
      <c r="I639" s="303" t="str">
        <f t="shared" si="76"/>
        <v>0</v>
      </c>
      <c r="J639" s="306">
        <f t="shared" si="77"/>
        <v>44216</v>
      </c>
      <c r="K639" s="303" t="str">
        <f t="shared" si="78"/>
        <v>KK 097</v>
      </c>
      <c r="L639" s="61"/>
      <c r="M639" s="271"/>
      <c r="N639" s="6"/>
      <c r="O639" s="10"/>
      <c r="P639" s="6"/>
      <c r="Q639" s="77" t="str">
        <f t="shared" si="79"/>
        <v/>
      </c>
      <c r="R639" s="333"/>
      <c r="S639" s="23"/>
      <c r="T639" s="271"/>
      <c r="U639" s="5"/>
      <c r="V639" s="5"/>
      <c r="W639" s="61"/>
      <c r="X639" s="61"/>
    </row>
    <row r="640" spans="1:24" ht="18.75" customHeight="1" x14ac:dyDescent="0.25">
      <c r="A640" s="61"/>
      <c r="B640" s="303">
        <f>IF(P640="",0,COUNTIF($P$7:P640,P640))</f>
        <v>0</v>
      </c>
      <c r="C640" s="303" t="str">
        <f t="shared" si="73"/>
        <v>0</v>
      </c>
      <c r="D640" s="303">
        <f>IF(S640="",0,COUNTIF($S$7:S640,S640))</f>
        <v>0</v>
      </c>
      <c r="E640" s="303" t="str">
        <f t="shared" si="74"/>
        <v>0</v>
      </c>
      <c r="F640" s="303">
        <f>IF(T640="",0,COUNTIF($T$7:T640,T640))</f>
        <v>0</v>
      </c>
      <c r="G640" s="303" t="str">
        <f t="shared" si="75"/>
        <v>0</v>
      </c>
      <c r="H640" s="303">
        <f>IF(R640="",0,COUNTIF($R$7:R640,R640))</f>
        <v>0</v>
      </c>
      <c r="I640" s="303" t="str">
        <f t="shared" si="76"/>
        <v>0</v>
      </c>
      <c r="J640" s="306">
        <f t="shared" si="77"/>
        <v>44216</v>
      </c>
      <c r="K640" s="303" t="str">
        <f t="shared" si="78"/>
        <v>KK 097</v>
      </c>
      <c r="L640" s="61"/>
      <c r="M640" s="271"/>
      <c r="N640" s="6"/>
      <c r="O640" s="10"/>
      <c r="P640" s="6"/>
      <c r="Q640" s="77" t="str">
        <f t="shared" si="79"/>
        <v/>
      </c>
      <c r="R640" s="333"/>
      <c r="S640" s="23"/>
      <c r="T640" s="271"/>
      <c r="U640" s="5"/>
      <c r="V640" s="5"/>
      <c r="W640" s="61"/>
      <c r="X640" s="61"/>
    </row>
    <row r="641" spans="1:24" ht="18.75" customHeight="1" x14ac:dyDescent="0.25">
      <c r="A641" s="61"/>
      <c r="B641" s="303">
        <f>IF(P641="",0,COUNTIF($P$7:P641,P641))</f>
        <v>0</v>
      </c>
      <c r="C641" s="303" t="str">
        <f t="shared" si="73"/>
        <v>0</v>
      </c>
      <c r="D641" s="303">
        <f>IF(S641="",0,COUNTIF($S$7:S641,S641))</f>
        <v>0</v>
      </c>
      <c r="E641" s="303" t="str">
        <f t="shared" si="74"/>
        <v>0</v>
      </c>
      <c r="F641" s="303">
        <f>IF(T641="",0,COUNTIF($T$7:T641,T641))</f>
        <v>0</v>
      </c>
      <c r="G641" s="303" t="str">
        <f t="shared" si="75"/>
        <v>0</v>
      </c>
      <c r="H641" s="303">
        <f>IF(R641="",0,COUNTIF($R$7:R641,R641))</f>
        <v>0</v>
      </c>
      <c r="I641" s="303" t="str">
        <f t="shared" si="76"/>
        <v>0</v>
      </c>
      <c r="J641" s="306">
        <f t="shared" si="77"/>
        <v>44216</v>
      </c>
      <c r="K641" s="303" t="str">
        <f t="shared" si="78"/>
        <v>KK 097</v>
      </c>
      <c r="L641" s="61"/>
      <c r="M641" s="271"/>
      <c r="N641" s="6"/>
      <c r="O641" s="10"/>
      <c r="P641" s="6"/>
      <c r="Q641" s="77" t="str">
        <f t="shared" si="79"/>
        <v/>
      </c>
      <c r="R641" s="333"/>
      <c r="S641" s="23"/>
      <c r="T641" s="271"/>
      <c r="U641" s="5"/>
      <c r="V641" s="5"/>
      <c r="W641" s="61"/>
      <c r="X641" s="61"/>
    </row>
    <row r="642" spans="1:24" ht="18.75" customHeight="1" x14ac:dyDescent="0.25">
      <c r="A642" s="61"/>
      <c r="B642" s="303">
        <f>IF(P642="",0,COUNTIF($P$7:P642,P642))</f>
        <v>0</v>
      </c>
      <c r="C642" s="303" t="str">
        <f t="shared" si="73"/>
        <v>0</v>
      </c>
      <c r="D642" s="303">
        <f>IF(S642="",0,COUNTIF($S$7:S642,S642))</f>
        <v>0</v>
      </c>
      <c r="E642" s="303" t="str">
        <f t="shared" si="74"/>
        <v>0</v>
      </c>
      <c r="F642" s="303">
        <f>IF(T642="",0,COUNTIF($T$7:T642,T642))</f>
        <v>0</v>
      </c>
      <c r="G642" s="303" t="str">
        <f t="shared" si="75"/>
        <v>0</v>
      </c>
      <c r="H642" s="303">
        <f>IF(R642="",0,COUNTIF($R$7:R642,R642))</f>
        <v>0</v>
      </c>
      <c r="I642" s="303" t="str">
        <f t="shared" si="76"/>
        <v>0</v>
      </c>
      <c r="J642" s="306">
        <f t="shared" si="77"/>
        <v>44216</v>
      </c>
      <c r="K642" s="303" t="str">
        <f t="shared" si="78"/>
        <v>KK 097</v>
      </c>
      <c r="L642" s="61"/>
      <c r="M642" s="271"/>
      <c r="N642" s="6"/>
      <c r="O642" s="10"/>
      <c r="P642" s="6"/>
      <c r="Q642" s="77" t="str">
        <f t="shared" si="79"/>
        <v/>
      </c>
      <c r="R642" s="333"/>
      <c r="S642" s="23"/>
      <c r="T642" s="271"/>
      <c r="U642" s="5"/>
      <c r="V642" s="5"/>
      <c r="W642" s="61"/>
      <c r="X642" s="61"/>
    </row>
    <row r="643" spans="1:24" ht="18.75" customHeight="1" x14ac:dyDescent="0.25">
      <c r="A643" s="61"/>
      <c r="B643" s="303">
        <f>IF(P643="",0,COUNTIF($P$7:P643,P643))</f>
        <v>0</v>
      </c>
      <c r="C643" s="303" t="str">
        <f t="shared" si="73"/>
        <v>0</v>
      </c>
      <c r="D643" s="303">
        <f>IF(S643="",0,COUNTIF($S$7:S643,S643))</f>
        <v>0</v>
      </c>
      <c r="E643" s="303" t="str">
        <f t="shared" si="74"/>
        <v>0</v>
      </c>
      <c r="F643" s="303">
        <f>IF(T643="",0,COUNTIF($T$7:T643,T643))</f>
        <v>0</v>
      </c>
      <c r="G643" s="303" t="str">
        <f t="shared" si="75"/>
        <v>0</v>
      </c>
      <c r="H643" s="303">
        <f>IF(R643="",0,COUNTIF($R$7:R643,R643))</f>
        <v>0</v>
      </c>
      <c r="I643" s="303" t="str">
        <f t="shared" si="76"/>
        <v>0</v>
      </c>
      <c r="J643" s="306">
        <f t="shared" si="77"/>
        <v>44216</v>
      </c>
      <c r="K643" s="303" t="str">
        <f t="shared" si="78"/>
        <v>KK 097</v>
      </c>
      <c r="L643" s="61"/>
      <c r="M643" s="271"/>
      <c r="N643" s="6"/>
      <c r="O643" s="10"/>
      <c r="P643" s="6"/>
      <c r="Q643" s="77" t="str">
        <f t="shared" si="79"/>
        <v/>
      </c>
      <c r="R643" s="333"/>
      <c r="S643" s="23"/>
      <c r="T643" s="271"/>
      <c r="U643" s="5"/>
      <c r="V643" s="5"/>
      <c r="W643" s="61"/>
      <c r="X643" s="61"/>
    </row>
    <row r="644" spans="1:24" ht="18.75" customHeight="1" x14ac:dyDescent="0.25">
      <c r="A644" s="61"/>
      <c r="B644" s="303">
        <f>IF(P644="",0,COUNTIF($P$7:P644,P644))</f>
        <v>0</v>
      </c>
      <c r="C644" s="303" t="str">
        <f t="shared" si="73"/>
        <v>0</v>
      </c>
      <c r="D644" s="303">
        <f>IF(S644="",0,COUNTIF($S$7:S644,S644))</f>
        <v>0</v>
      </c>
      <c r="E644" s="303" t="str">
        <f t="shared" si="74"/>
        <v>0</v>
      </c>
      <c r="F644" s="303">
        <f>IF(T644="",0,COUNTIF($T$7:T644,T644))</f>
        <v>0</v>
      </c>
      <c r="G644" s="303" t="str">
        <f t="shared" si="75"/>
        <v>0</v>
      </c>
      <c r="H644" s="303">
        <f>IF(R644="",0,COUNTIF($R$7:R644,R644))</f>
        <v>0</v>
      </c>
      <c r="I644" s="303" t="str">
        <f t="shared" si="76"/>
        <v>0</v>
      </c>
      <c r="J644" s="306">
        <f t="shared" si="77"/>
        <v>44216</v>
      </c>
      <c r="K644" s="303" t="str">
        <f t="shared" si="78"/>
        <v>KK 097</v>
      </c>
      <c r="L644" s="61"/>
      <c r="M644" s="271"/>
      <c r="N644" s="6"/>
      <c r="O644" s="10"/>
      <c r="P644" s="6"/>
      <c r="Q644" s="77" t="str">
        <f t="shared" si="79"/>
        <v/>
      </c>
      <c r="R644" s="333"/>
      <c r="S644" s="23"/>
      <c r="T644" s="271"/>
      <c r="U644" s="5"/>
      <c r="V644" s="5"/>
      <c r="W644" s="61"/>
      <c r="X644" s="61"/>
    </row>
    <row r="645" spans="1:24" ht="18.75" customHeight="1" x14ac:dyDescent="0.25">
      <c r="A645" s="61"/>
      <c r="B645" s="303">
        <f>IF(P645="",0,COUNTIF($P$7:P645,P645))</f>
        <v>0</v>
      </c>
      <c r="C645" s="303" t="str">
        <f t="shared" si="73"/>
        <v>0</v>
      </c>
      <c r="D645" s="303">
        <f>IF(S645="",0,COUNTIF($S$7:S645,S645))</f>
        <v>0</v>
      </c>
      <c r="E645" s="303" t="str">
        <f t="shared" si="74"/>
        <v>0</v>
      </c>
      <c r="F645" s="303">
        <f>IF(T645="",0,COUNTIF($T$7:T645,T645))</f>
        <v>0</v>
      </c>
      <c r="G645" s="303" t="str">
        <f t="shared" si="75"/>
        <v>0</v>
      </c>
      <c r="H645" s="303">
        <f>IF(R645="",0,COUNTIF($R$7:R645,R645))</f>
        <v>0</v>
      </c>
      <c r="I645" s="303" t="str">
        <f t="shared" si="76"/>
        <v>0</v>
      </c>
      <c r="J645" s="306">
        <f t="shared" si="77"/>
        <v>44216</v>
      </c>
      <c r="K645" s="303" t="str">
        <f t="shared" si="78"/>
        <v>KK 097</v>
      </c>
      <c r="L645" s="61"/>
      <c r="M645" s="271"/>
      <c r="N645" s="6"/>
      <c r="O645" s="10"/>
      <c r="P645" s="6"/>
      <c r="Q645" s="77" t="str">
        <f t="shared" si="79"/>
        <v/>
      </c>
      <c r="R645" s="333"/>
      <c r="S645" s="23"/>
      <c r="T645" s="271"/>
      <c r="U645" s="5"/>
      <c r="V645" s="5"/>
      <c r="W645" s="61"/>
      <c r="X645" s="61"/>
    </row>
    <row r="646" spans="1:24" ht="18.75" customHeight="1" x14ac:dyDescent="0.25">
      <c r="A646" s="61"/>
      <c r="B646" s="303">
        <f>IF(P646="",0,COUNTIF($P$7:P646,P646))</f>
        <v>0</v>
      </c>
      <c r="C646" s="303" t="str">
        <f t="shared" si="73"/>
        <v>0</v>
      </c>
      <c r="D646" s="303">
        <f>IF(S646="",0,COUNTIF($S$7:S646,S646))</f>
        <v>0</v>
      </c>
      <c r="E646" s="303" t="str">
        <f t="shared" si="74"/>
        <v>0</v>
      </c>
      <c r="F646" s="303">
        <f>IF(T646="",0,COUNTIF($T$7:T646,T646))</f>
        <v>0</v>
      </c>
      <c r="G646" s="303" t="str">
        <f t="shared" si="75"/>
        <v>0</v>
      </c>
      <c r="H646" s="303">
        <f>IF(R646="",0,COUNTIF($R$7:R646,R646))</f>
        <v>0</v>
      </c>
      <c r="I646" s="303" t="str">
        <f t="shared" si="76"/>
        <v>0</v>
      </c>
      <c r="J646" s="306">
        <f t="shared" si="77"/>
        <v>44216</v>
      </c>
      <c r="K646" s="303" t="str">
        <f t="shared" si="78"/>
        <v>KK 097</v>
      </c>
      <c r="L646" s="61"/>
      <c r="M646" s="271"/>
      <c r="N646" s="6"/>
      <c r="O646" s="10"/>
      <c r="P646" s="6"/>
      <c r="Q646" s="77" t="str">
        <f t="shared" si="79"/>
        <v/>
      </c>
      <c r="R646" s="333"/>
      <c r="S646" s="23"/>
      <c r="T646" s="271"/>
      <c r="U646" s="5"/>
      <c r="V646" s="5"/>
      <c r="W646" s="61"/>
      <c r="X646" s="61"/>
    </row>
    <row r="647" spans="1:24" ht="18.75" customHeight="1" x14ac:dyDescent="0.25">
      <c r="A647" s="61"/>
      <c r="B647" s="303">
        <f>IF(P647="",0,COUNTIF($P$7:P647,P647))</f>
        <v>0</v>
      </c>
      <c r="C647" s="303" t="str">
        <f t="shared" si="73"/>
        <v>0</v>
      </c>
      <c r="D647" s="303">
        <f>IF(S647="",0,COUNTIF($S$7:S647,S647))</f>
        <v>0</v>
      </c>
      <c r="E647" s="303" t="str">
        <f t="shared" si="74"/>
        <v>0</v>
      </c>
      <c r="F647" s="303">
        <f>IF(T647="",0,COUNTIF($T$7:T647,T647))</f>
        <v>0</v>
      </c>
      <c r="G647" s="303" t="str">
        <f t="shared" si="75"/>
        <v>0</v>
      </c>
      <c r="H647" s="303">
        <f>IF(R647="",0,COUNTIF($R$7:R647,R647))</f>
        <v>0</v>
      </c>
      <c r="I647" s="303" t="str">
        <f t="shared" si="76"/>
        <v>0</v>
      </c>
      <c r="J647" s="306">
        <f t="shared" si="77"/>
        <v>44216</v>
      </c>
      <c r="K647" s="303" t="str">
        <f t="shared" si="78"/>
        <v>KK 097</v>
      </c>
      <c r="L647" s="61"/>
      <c r="M647" s="271"/>
      <c r="N647" s="6"/>
      <c r="O647" s="10"/>
      <c r="P647" s="6"/>
      <c r="Q647" s="77" t="str">
        <f t="shared" si="79"/>
        <v/>
      </c>
      <c r="R647" s="333"/>
      <c r="S647" s="23"/>
      <c r="T647" s="271"/>
      <c r="U647" s="5"/>
      <c r="V647" s="5"/>
      <c r="W647" s="61"/>
      <c r="X647" s="61"/>
    </row>
    <row r="648" spans="1:24" ht="18.75" customHeight="1" x14ac:dyDescent="0.25">
      <c r="A648" s="61"/>
      <c r="B648" s="303">
        <f>IF(P648="",0,COUNTIF($P$7:P648,P648))</f>
        <v>0</v>
      </c>
      <c r="C648" s="303" t="str">
        <f t="shared" si="73"/>
        <v>0</v>
      </c>
      <c r="D648" s="303">
        <f>IF(S648="",0,COUNTIF($S$7:S648,S648))</f>
        <v>0</v>
      </c>
      <c r="E648" s="303" t="str">
        <f t="shared" si="74"/>
        <v>0</v>
      </c>
      <c r="F648" s="303">
        <f>IF(T648="",0,COUNTIF($T$7:T648,T648))</f>
        <v>0</v>
      </c>
      <c r="G648" s="303" t="str">
        <f t="shared" si="75"/>
        <v>0</v>
      </c>
      <c r="H648" s="303">
        <f>IF(R648="",0,COUNTIF($R$7:R648,R648))</f>
        <v>0</v>
      </c>
      <c r="I648" s="303" t="str">
        <f t="shared" si="76"/>
        <v>0</v>
      </c>
      <c r="J648" s="306">
        <f t="shared" si="77"/>
        <v>44216</v>
      </c>
      <c r="K648" s="303" t="str">
        <f t="shared" si="78"/>
        <v>KK 097</v>
      </c>
      <c r="L648" s="61"/>
      <c r="M648" s="271"/>
      <c r="N648" s="6"/>
      <c r="O648" s="10"/>
      <c r="P648" s="6"/>
      <c r="Q648" s="77" t="str">
        <f t="shared" si="79"/>
        <v/>
      </c>
      <c r="R648" s="333"/>
      <c r="S648" s="23"/>
      <c r="T648" s="271"/>
      <c r="U648" s="5"/>
      <c r="V648" s="5"/>
      <c r="W648" s="61"/>
      <c r="X648" s="61"/>
    </row>
    <row r="649" spans="1:24" ht="18.75" customHeight="1" x14ac:dyDescent="0.25">
      <c r="A649" s="61"/>
      <c r="B649" s="303">
        <f>IF(P649="",0,COUNTIF($P$7:P649,P649))</f>
        <v>0</v>
      </c>
      <c r="C649" s="303" t="str">
        <f t="shared" si="73"/>
        <v>0</v>
      </c>
      <c r="D649" s="303">
        <f>IF(S649="",0,COUNTIF($S$7:S649,S649))</f>
        <v>0</v>
      </c>
      <c r="E649" s="303" t="str">
        <f t="shared" si="74"/>
        <v>0</v>
      </c>
      <c r="F649" s="303">
        <f>IF(T649="",0,COUNTIF($T$7:T649,T649))</f>
        <v>0</v>
      </c>
      <c r="G649" s="303" t="str">
        <f t="shared" si="75"/>
        <v>0</v>
      </c>
      <c r="H649" s="303">
        <f>IF(R649="",0,COUNTIF($R$7:R649,R649))</f>
        <v>0</v>
      </c>
      <c r="I649" s="303" t="str">
        <f t="shared" si="76"/>
        <v>0</v>
      </c>
      <c r="J649" s="306">
        <f t="shared" si="77"/>
        <v>44216</v>
      </c>
      <c r="K649" s="303" t="str">
        <f t="shared" si="78"/>
        <v>KK 097</v>
      </c>
      <c r="L649" s="61"/>
      <c r="M649" s="271"/>
      <c r="N649" s="6"/>
      <c r="O649" s="10"/>
      <c r="P649" s="6"/>
      <c r="Q649" s="77" t="str">
        <f t="shared" si="79"/>
        <v/>
      </c>
      <c r="R649" s="333"/>
      <c r="S649" s="23"/>
      <c r="T649" s="271"/>
      <c r="U649" s="5"/>
      <c r="V649" s="5"/>
      <c r="W649" s="61"/>
      <c r="X649" s="61"/>
    </row>
    <row r="650" spans="1:24" ht="18.75" customHeight="1" x14ac:dyDescent="0.25">
      <c r="A650" s="61"/>
      <c r="B650" s="303">
        <f>IF(P650="",0,COUNTIF($P$7:P650,P650))</f>
        <v>0</v>
      </c>
      <c r="C650" s="303" t="str">
        <f t="shared" si="73"/>
        <v>0</v>
      </c>
      <c r="D650" s="303">
        <f>IF(S650="",0,COUNTIF($S$7:S650,S650))</f>
        <v>0</v>
      </c>
      <c r="E650" s="303" t="str">
        <f t="shared" si="74"/>
        <v>0</v>
      </c>
      <c r="F650" s="303">
        <f>IF(T650="",0,COUNTIF($T$7:T650,T650))</f>
        <v>0</v>
      </c>
      <c r="G650" s="303" t="str">
        <f t="shared" si="75"/>
        <v>0</v>
      </c>
      <c r="H650" s="303">
        <f>IF(R650="",0,COUNTIF($R$7:R650,R650))</f>
        <v>0</v>
      </c>
      <c r="I650" s="303" t="str">
        <f t="shared" si="76"/>
        <v>0</v>
      </c>
      <c r="J650" s="306">
        <f t="shared" si="77"/>
        <v>44216</v>
      </c>
      <c r="K650" s="303" t="str">
        <f t="shared" si="78"/>
        <v>KK 097</v>
      </c>
      <c r="L650" s="61"/>
      <c r="M650" s="271"/>
      <c r="N650" s="6"/>
      <c r="O650" s="10"/>
      <c r="P650" s="6"/>
      <c r="Q650" s="77" t="str">
        <f t="shared" si="79"/>
        <v/>
      </c>
      <c r="R650" s="333"/>
      <c r="S650" s="23"/>
      <c r="T650" s="271"/>
      <c r="U650" s="5"/>
      <c r="V650" s="5"/>
      <c r="W650" s="61"/>
      <c r="X650" s="61"/>
    </row>
    <row r="651" spans="1:24" ht="18.75" customHeight="1" x14ac:dyDescent="0.25">
      <c r="A651" s="61"/>
      <c r="B651" s="303">
        <f>IF(P651="",0,COUNTIF($P$7:P651,P651))</f>
        <v>0</v>
      </c>
      <c r="C651" s="303" t="str">
        <f t="shared" si="73"/>
        <v>0</v>
      </c>
      <c r="D651" s="303">
        <f>IF(S651="",0,COUNTIF($S$7:S651,S651))</f>
        <v>0</v>
      </c>
      <c r="E651" s="303" t="str">
        <f t="shared" si="74"/>
        <v>0</v>
      </c>
      <c r="F651" s="303">
        <f>IF(T651="",0,COUNTIF($T$7:T651,T651))</f>
        <v>0</v>
      </c>
      <c r="G651" s="303" t="str">
        <f t="shared" si="75"/>
        <v>0</v>
      </c>
      <c r="H651" s="303">
        <f>IF(R651="",0,COUNTIF($R$7:R651,R651))</f>
        <v>0</v>
      </c>
      <c r="I651" s="303" t="str">
        <f t="shared" si="76"/>
        <v>0</v>
      </c>
      <c r="J651" s="306">
        <f t="shared" si="77"/>
        <v>44216</v>
      </c>
      <c r="K651" s="303" t="str">
        <f t="shared" si="78"/>
        <v>KK 097</v>
      </c>
      <c r="L651" s="61"/>
      <c r="M651" s="271"/>
      <c r="N651" s="6"/>
      <c r="O651" s="10"/>
      <c r="P651" s="6"/>
      <c r="Q651" s="77" t="str">
        <f t="shared" si="79"/>
        <v/>
      </c>
      <c r="R651" s="333"/>
      <c r="S651" s="23"/>
      <c r="T651" s="271"/>
      <c r="U651" s="5"/>
      <c r="V651" s="5"/>
      <c r="W651" s="61"/>
      <c r="X651" s="61"/>
    </row>
    <row r="652" spans="1:24" ht="18.75" customHeight="1" x14ac:dyDescent="0.25">
      <c r="A652" s="61"/>
      <c r="B652" s="303">
        <f>IF(P652="",0,COUNTIF($P$7:P652,P652))</f>
        <v>0</v>
      </c>
      <c r="C652" s="303" t="str">
        <f t="shared" si="73"/>
        <v>0</v>
      </c>
      <c r="D652" s="303">
        <f>IF(S652="",0,COUNTIF($S$7:S652,S652))</f>
        <v>0</v>
      </c>
      <c r="E652" s="303" t="str">
        <f t="shared" si="74"/>
        <v>0</v>
      </c>
      <c r="F652" s="303">
        <f>IF(T652="",0,COUNTIF($T$7:T652,T652))</f>
        <v>0</v>
      </c>
      <c r="G652" s="303" t="str">
        <f t="shared" si="75"/>
        <v>0</v>
      </c>
      <c r="H652" s="303">
        <f>IF(R652="",0,COUNTIF($R$7:R652,R652))</f>
        <v>0</v>
      </c>
      <c r="I652" s="303" t="str">
        <f t="shared" si="76"/>
        <v>0</v>
      </c>
      <c r="J652" s="306">
        <f t="shared" si="77"/>
        <v>44216</v>
      </c>
      <c r="K652" s="303" t="str">
        <f t="shared" si="78"/>
        <v>KK 097</v>
      </c>
      <c r="L652" s="61"/>
      <c r="M652" s="271"/>
      <c r="N652" s="6"/>
      <c r="O652" s="10"/>
      <c r="P652" s="6"/>
      <c r="Q652" s="77" t="str">
        <f t="shared" si="79"/>
        <v/>
      </c>
      <c r="R652" s="333"/>
      <c r="S652" s="23"/>
      <c r="T652" s="271"/>
      <c r="U652" s="5"/>
      <c r="V652" s="5"/>
      <c r="W652" s="61"/>
      <c r="X652" s="61"/>
    </row>
    <row r="653" spans="1:24" ht="18.75" customHeight="1" x14ac:dyDescent="0.25">
      <c r="A653" s="61"/>
      <c r="B653" s="303">
        <f>IF(P653="",0,COUNTIF($P$7:P653,P653))</f>
        <v>0</v>
      </c>
      <c r="C653" s="303" t="str">
        <f t="shared" si="73"/>
        <v>0</v>
      </c>
      <c r="D653" s="303">
        <f>IF(S653="",0,COUNTIF($S$7:S653,S653))</f>
        <v>0</v>
      </c>
      <c r="E653" s="303" t="str">
        <f t="shared" si="74"/>
        <v>0</v>
      </c>
      <c r="F653" s="303">
        <f>IF(T653="",0,COUNTIF($T$7:T653,T653))</f>
        <v>0</v>
      </c>
      <c r="G653" s="303" t="str">
        <f t="shared" si="75"/>
        <v>0</v>
      </c>
      <c r="H653" s="303">
        <f>IF(R653="",0,COUNTIF($R$7:R653,R653))</f>
        <v>0</v>
      </c>
      <c r="I653" s="303" t="str">
        <f t="shared" si="76"/>
        <v>0</v>
      </c>
      <c r="J653" s="306">
        <f t="shared" si="77"/>
        <v>44216</v>
      </c>
      <c r="K653" s="303" t="str">
        <f t="shared" si="78"/>
        <v>KK 097</v>
      </c>
      <c r="L653" s="61"/>
      <c r="M653" s="271"/>
      <c r="N653" s="6"/>
      <c r="O653" s="10"/>
      <c r="P653" s="6"/>
      <c r="Q653" s="77" t="str">
        <f t="shared" si="79"/>
        <v/>
      </c>
      <c r="R653" s="333"/>
      <c r="S653" s="23"/>
      <c r="T653" s="271"/>
      <c r="U653" s="5"/>
      <c r="V653" s="5"/>
      <c r="W653" s="61"/>
      <c r="X653" s="61"/>
    </row>
    <row r="654" spans="1:24" ht="18.75" customHeight="1" x14ac:dyDescent="0.25">
      <c r="A654" s="61"/>
      <c r="B654" s="303">
        <f>IF(P654="",0,COUNTIF($P$7:P654,P654))</f>
        <v>0</v>
      </c>
      <c r="C654" s="303" t="str">
        <f t="shared" si="73"/>
        <v>0</v>
      </c>
      <c r="D654" s="303">
        <f>IF(S654="",0,COUNTIF($S$7:S654,S654))</f>
        <v>0</v>
      </c>
      <c r="E654" s="303" t="str">
        <f t="shared" si="74"/>
        <v>0</v>
      </c>
      <c r="F654" s="303">
        <f>IF(T654="",0,COUNTIF($T$7:T654,T654))</f>
        <v>0</v>
      </c>
      <c r="G654" s="303" t="str">
        <f t="shared" si="75"/>
        <v>0</v>
      </c>
      <c r="H654" s="303">
        <f>IF(R654="",0,COUNTIF($R$7:R654,R654))</f>
        <v>0</v>
      </c>
      <c r="I654" s="303" t="str">
        <f t="shared" si="76"/>
        <v>0</v>
      </c>
      <c r="J654" s="306">
        <f t="shared" si="77"/>
        <v>44216</v>
      </c>
      <c r="K654" s="303" t="str">
        <f t="shared" si="78"/>
        <v>KK 097</v>
      </c>
      <c r="L654" s="61"/>
      <c r="M654" s="271"/>
      <c r="N654" s="6"/>
      <c r="O654" s="10"/>
      <c r="P654" s="6"/>
      <c r="Q654" s="77" t="str">
        <f t="shared" si="79"/>
        <v/>
      </c>
      <c r="R654" s="333"/>
      <c r="S654" s="23"/>
      <c r="T654" s="271"/>
      <c r="U654" s="5"/>
      <c r="V654" s="5"/>
      <c r="W654" s="61"/>
      <c r="X654" s="61"/>
    </row>
    <row r="655" spans="1:24" ht="18.75" customHeight="1" x14ac:dyDescent="0.25">
      <c r="A655" s="61"/>
      <c r="B655" s="303">
        <f>IF(P655="",0,COUNTIF($P$7:P655,P655))</f>
        <v>0</v>
      </c>
      <c r="C655" s="303" t="str">
        <f t="shared" si="73"/>
        <v>0</v>
      </c>
      <c r="D655" s="303">
        <f>IF(S655="",0,COUNTIF($S$7:S655,S655))</f>
        <v>0</v>
      </c>
      <c r="E655" s="303" t="str">
        <f t="shared" si="74"/>
        <v>0</v>
      </c>
      <c r="F655" s="303">
        <f>IF(T655="",0,COUNTIF($T$7:T655,T655))</f>
        <v>0</v>
      </c>
      <c r="G655" s="303" t="str">
        <f t="shared" si="75"/>
        <v>0</v>
      </c>
      <c r="H655" s="303">
        <f>IF(R655="",0,COUNTIF($R$7:R655,R655))</f>
        <v>0</v>
      </c>
      <c r="I655" s="303" t="str">
        <f t="shared" si="76"/>
        <v>0</v>
      </c>
      <c r="J655" s="306">
        <f t="shared" si="77"/>
        <v>44216</v>
      </c>
      <c r="K655" s="303" t="str">
        <f t="shared" si="78"/>
        <v>KK 097</v>
      </c>
      <c r="L655" s="61"/>
      <c r="M655" s="271"/>
      <c r="N655" s="6"/>
      <c r="O655" s="10"/>
      <c r="P655" s="6"/>
      <c r="Q655" s="77" t="str">
        <f t="shared" si="79"/>
        <v/>
      </c>
      <c r="R655" s="333"/>
      <c r="S655" s="23"/>
      <c r="T655" s="271"/>
      <c r="U655" s="5"/>
      <c r="V655" s="5"/>
      <c r="W655" s="61"/>
      <c r="X655" s="61"/>
    </row>
    <row r="656" spans="1:24" ht="18.75" customHeight="1" x14ac:dyDescent="0.25">
      <c r="A656" s="61"/>
      <c r="B656" s="303">
        <f>IF(P656="",0,COUNTIF($P$7:P656,P656))</f>
        <v>0</v>
      </c>
      <c r="C656" s="303" t="str">
        <f t="shared" si="73"/>
        <v>0</v>
      </c>
      <c r="D656" s="303">
        <f>IF(S656="",0,COUNTIF($S$7:S656,S656))</f>
        <v>0</v>
      </c>
      <c r="E656" s="303" t="str">
        <f t="shared" si="74"/>
        <v>0</v>
      </c>
      <c r="F656" s="303">
        <f>IF(T656="",0,COUNTIF($T$7:T656,T656))</f>
        <v>0</v>
      </c>
      <c r="G656" s="303" t="str">
        <f t="shared" si="75"/>
        <v>0</v>
      </c>
      <c r="H656" s="303">
        <f>IF(R656="",0,COUNTIF($R$7:R656,R656))</f>
        <v>0</v>
      </c>
      <c r="I656" s="303" t="str">
        <f t="shared" si="76"/>
        <v>0</v>
      </c>
      <c r="J656" s="306">
        <f t="shared" si="77"/>
        <v>44216</v>
      </c>
      <c r="K656" s="303" t="str">
        <f t="shared" si="78"/>
        <v>KK 097</v>
      </c>
      <c r="L656" s="61"/>
      <c r="M656" s="271"/>
      <c r="N656" s="6"/>
      <c r="O656" s="10"/>
      <c r="P656" s="6"/>
      <c r="Q656" s="77" t="str">
        <f t="shared" si="79"/>
        <v/>
      </c>
      <c r="R656" s="333"/>
      <c r="S656" s="23"/>
      <c r="T656" s="271"/>
      <c r="U656" s="5"/>
      <c r="V656" s="5"/>
      <c r="W656" s="61"/>
      <c r="X656" s="61"/>
    </row>
    <row r="657" spans="1:24" ht="18.75" customHeight="1" x14ac:dyDescent="0.25">
      <c r="A657" s="61"/>
      <c r="B657" s="303">
        <f>IF(P657="",0,COUNTIF($P$7:P657,P657))</f>
        <v>0</v>
      </c>
      <c r="C657" s="303" t="str">
        <f t="shared" si="73"/>
        <v>0</v>
      </c>
      <c r="D657" s="303">
        <f>IF(S657="",0,COUNTIF($S$7:S657,S657))</f>
        <v>0</v>
      </c>
      <c r="E657" s="303" t="str">
        <f t="shared" si="74"/>
        <v>0</v>
      </c>
      <c r="F657" s="303">
        <f>IF(T657="",0,COUNTIF($T$7:T657,T657))</f>
        <v>0</v>
      </c>
      <c r="G657" s="303" t="str">
        <f t="shared" si="75"/>
        <v>0</v>
      </c>
      <c r="H657" s="303">
        <f>IF(R657="",0,COUNTIF($R$7:R657,R657))</f>
        <v>0</v>
      </c>
      <c r="I657" s="303" t="str">
        <f t="shared" si="76"/>
        <v>0</v>
      </c>
      <c r="J657" s="306">
        <f t="shared" si="77"/>
        <v>44216</v>
      </c>
      <c r="K657" s="303" t="str">
        <f t="shared" si="78"/>
        <v>KK 097</v>
      </c>
      <c r="L657" s="61"/>
      <c r="M657" s="271"/>
      <c r="N657" s="6"/>
      <c r="O657" s="10"/>
      <c r="P657" s="6"/>
      <c r="Q657" s="77" t="str">
        <f t="shared" si="79"/>
        <v/>
      </c>
      <c r="R657" s="333"/>
      <c r="S657" s="23"/>
      <c r="T657" s="271"/>
      <c r="U657" s="5"/>
      <c r="V657" s="5"/>
      <c r="W657" s="61"/>
      <c r="X657" s="61"/>
    </row>
    <row r="658" spans="1:24" ht="18.75" customHeight="1" x14ac:dyDescent="0.25">
      <c r="A658" s="61"/>
      <c r="B658" s="303">
        <f>IF(P658="",0,COUNTIF($P$7:P658,P658))</f>
        <v>0</v>
      </c>
      <c r="C658" s="303" t="str">
        <f t="shared" si="73"/>
        <v>0</v>
      </c>
      <c r="D658" s="303">
        <f>IF(S658="",0,COUNTIF($S$7:S658,S658))</f>
        <v>0</v>
      </c>
      <c r="E658" s="303" t="str">
        <f t="shared" si="74"/>
        <v>0</v>
      </c>
      <c r="F658" s="303">
        <f>IF(T658="",0,COUNTIF($T$7:T658,T658))</f>
        <v>0</v>
      </c>
      <c r="G658" s="303" t="str">
        <f t="shared" si="75"/>
        <v>0</v>
      </c>
      <c r="H658" s="303">
        <f>IF(R658="",0,COUNTIF($R$7:R658,R658))</f>
        <v>0</v>
      </c>
      <c r="I658" s="303" t="str">
        <f t="shared" si="76"/>
        <v>0</v>
      </c>
      <c r="J658" s="306">
        <f t="shared" si="77"/>
        <v>44216</v>
      </c>
      <c r="K658" s="303" t="str">
        <f t="shared" si="78"/>
        <v>KK 097</v>
      </c>
      <c r="L658" s="61"/>
      <c r="M658" s="271"/>
      <c r="N658" s="6"/>
      <c r="O658" s="10"/>
      <c r="P658" s="6"/>
      <c r="Q658" s="77" t="str">
        <f t="shared" si="79"/>
        <v/>
      </c>
      <c r="R658" s="333"/>
      <c r="S658" s="23"/>
      <c r="T658" s="271"/>
      <c r="U658" s="5"/>
      <c r="V658" s="5"/>
      <c r="W658" s="61"/>
      <c r="X658" s="61"/>
    </row>
    <row r="659" spans="1:24" ht="18.75" customHeight="1" x14ac:dyDescent="0.25">
      <c r="A659" s="61"/>
      <c r="B659" s="303">
        <f>IF(P659="",0,COUNTIF($P$7:P659,P659))</f>
        <v>0</v>
      </c>
      <c r="C659" s="303" t="str">
        <f t="shared" si="73"/>
        <v>0</v>
      </c>
      <c r="D659" s="303">
        <f>IF(S659="",0,COUNTIF($S$7:S659,S659))</f>
        <v>0</v>
      </c>
      <c r="E659" s="303" t="str">
        <f t="shared" si="74"/>
        <v>0</v>
      </c>
      <c r="F659" s="303">
        <f>IF(T659="",0,COUNTIF($T$7:T659,T659))</f>
        <v>0</v>
      </c>
      <c r="G659" s="303" t="str">
        <f t="shared" si="75"/>
        <v>0</v>
      </c>
      <c r="H659" s="303">
        <f>IF(R659="",0,COUNTIF($R$7:R659,R659))</f>
        <v>0</v>
      </c>
      <c r="I659" s="303" t="str">
        <f t="shared" si="76"/>
        <v>0</v>
      </c>
      <c r="J659" s="306">
        <f t="shared" si="77"/>
        <v>44216</v>
      </c>
      <c r="K659" s="303" t="str">
        <f t="shared" si="78"/>
        <v>KK 097</v>
      </c>
      <c r="L659" s="61"/>
      <c r="M659" s="271"/>
      <c r="N659" s="6"/>
      <c r="O659" s="10"/>
      <c r="P659" s="6"/>
      <c r="Q659" s="77" t="str">
        <f t="shared" si="79"/>
        <v/>
      </c>
      <c r="R659" s="333"/>
      <c r="S659" s="23"/>
      <c r="T659" s="271"/>
      <c r="U659" s="5"/>
      <c r="V659" s="5"/>
      <c r="W659" s="61"/>
      <c r="X659" s="61"/>
    </row>
    <row r="660" spans="1:24" ht="18.75" customHeight="1" x14ac:dyDescent="0.25">
      <c r="A660" s="61"/>
      <c r="B660" s="303">
        <f>IF(P660="",0,COUNTIF($P$7:P660,P660))</f>
        <v>0</v>
      </c>
      <c r="C660" s="303" t="str">
        <f t="shared" si="73"/>
        <v>0</v>
      </c>
      <c r="D660" s="303">
        <f>IF(S660="",0,COUNTIF($S$7:S660,S660))</f>
        <v>0</v>
      </c>
      <c r="E660" s="303" t="str">
        <f t="shared" si="74"/>
        <v>0</v>
      </c>
      <c r="F660" s="303">
        <f>IF(T660="",0,COUNTIF($T$7:T660,T660))</f>
        <v>0</v>
      </c>
      <c r="G660" s="303" t="str">
        <f t="shared" si="75"/>
        <v>0</v>
      </c>
      <c r="H660" s="303">
        <f>IF(R660="",0,COUNTIF($R$7:R660,R660))</f>
        <v>0</v>
      </c>
      <c r="I660" s="303" t="str">
        <f t="shared" si="76"/>
        <v>0</v>
      </c>
      <c r="J660" s="306">
        <f t="shared" si="77"/>
        <v>44216</v>
      </c>
      <c r="K660" s="303" t="str">
        <f t="shared" si="78"/>
        <v>KK 097</v>
      </c>
      <c r="L660" s="61"/>
      <c r="M660" s="271"/>
      <c r="N660" s="6"/>
      <c r="O660" s="10"/>
      <c r="P660" s="6"/>
      <c r="Q660" s="77" t="str">
        <f t="shared" si="79"/>
        <v/>
      </c>
      <c r="R660" s="333"/>
      <c r="S660" s="23"/>
      <c r="T660" s="271"/>
      <c r="U660" s="5"/>
      <c r="V660" s="5"/>
      <c r="W660" s="61"/>
      <c r="X660" s="61"/>
    </row>
    <row r="661" spans="1:24" ht="18.75" customHeight="1" x14ac:dyDescent="0.25">
      <c r="A661" s="61"/>
      <c r="B661" s="303">
        <f>IF(P661="",0,COUNTIF($P$7:P661,P661))</f>
        <v>0</v>
      </c>
      <c r="C661" s="303" t="str">
        <f t="shared" si="73"/>
        <v>0</v>
      </c>
      <c r="D661" s="303">
        <f>IF(S661="",0,COUNTIF($S$7:S661,S661))</f>
        <v>0</v>
      </c>
      <c r="E661" s="303" t="str">
        <f t="shared" si="74"/>
        <v>0</v>
      </c>
      <c r="F661" s="303">
        <f>IF(T661="",0,COUNTIF($T$7:T661,T661))</f>
        <v>0</v>
      </c>
      <c r="G661" s="303" t="str">
        <f t="shared" si="75"/>
        <v>0</v>
      </c>
      <c r="H661" s="303">
        <f>IF(R661="",0,COUNTIF($R$7:R661,R661))</f>
        <v>0</v>
      </c>
      <c r="I661" s="303" t="str">
        <f t="shared" si="76"/>
        <v>0</v>
      </c>
      <c r="J661" s="306">
        <f t="shared" si="77"/>
        <v>44216</v>
      </c>
      <c r="K661" s="303" t="str">
        <f t="shared" si="78"/>
        <v>KK 097</v>
      </c>
      <c r="L661" s="61"/>
      <c r="M661" s="271"/>
      <c r="N661" s="6"/>
      <c r="O661" s="10"/>
      <c r="P661" s="6"/>
      <c r="Q661" s="77" t="str">
        <f t="shared" si="79"/>
        <v/>
      </c>
      <c r="R661" s="333"/>
      <c r="S661" s="23"/>
      <c r="T661" s="271"/>
      <c r="U661" s="5"/>
      <c r="V661" s="5"/>
      <c r="W661" s="61"/>
      <c r="X661" s="61"/>
    </row>
    <row r="662" spans="1:24" ht="18.75" customHeight="1" x14ac:dyDescent="0.25">
      <c r="A662" s="61"/>
      <c r="B662" s="303">
        <f>IF(P662="",0,COUNTIF($P$7:P662,P662))</f>
        <v>0</v>
      </c>
      <c r="C662" s="303" t="str">
        <f t="shared" si="73"/>
        <v>0</v>
      </c>
      <c r="D662" s="303">
        <f>IF(S662="",0,COUNTIF($S$7:S662,S662))</f>
        <v>0</v>
      </c>
      <c r="E662" s="303" t="str">
        <f t="shared" si="74"/>
        <v>0</v>
      </c>
      <c r="F662" s="303">
        <f>IF(T662="",0,COUNTIF($T$7:T662,T662))</f>
        <v>0</v>
      </c>
      <c r="G662" s="303" t="str">
        <f t="shared" si="75"/>
        <v>0</v>
      </c>
      <c r="H662" s="303">
        <f>IF(R662="",0,COUNTIF($R$7:R662,R662))</f>
        <v>0</v>
      </c>
      <c r="I662" s="303" t="str">
        <f t="shared" si="76"/>
        <v>0</v>
      </c>
      <c r="J662" s="306">
        <f t="shared" si="77"/>
        <v>44216</v>
      </c>
      <c r="K662" s="303" t="str">
        <f t="shared" si="78"/>
        <v>KK 097</v>
      </c>
      <c r="L662" s="61"/>
      <c r="M662" s="271"/>
      <c r="N662" s="6"/>
      <c r="O662" s="10"/>
      <c r="P662" s="6"/>
      <c r="Q662" s="77" t="str">
        <f t="shared" si="79"/>
        <v/>
      </c>
      <c r="R662" s="333"/>
      <c r="S662" s="23"/>
      <c r="T662" s="271"/>
      <c r="U662" s="5"/>
      <c r="V662" s="5"/>
      <c r="W662" s="61"/>
      <c r="X662" s="61"/>
    </row>
    <row r="663" spans="1:24" ht="18.75" customHeight="1" x14ac:dyDescent="0.25">
      <c r="A663" s="61"/>
      <c r="B663" s="303">
        <f>IF(P663="",0,COUNTIF($P$7:P663,P663))</f>
        <v>0</v>
      </c>
      <c r="C663" s="303" t="str">
        <f t="shared" si="73"/>
        <v>0</v>
      </c>
      <c r="D663" s="303">
        <f>IF(S663="",0,COUNTIF($S$7:S663,S663))</f>
        <v>0</v>
      </c>
      <c r="E663" s="303" t="str">
        <f t="shared" si="74"/>
        <v>0</v>
      </c>
      <c r="F663" s="303">
        <f>IF(T663="",0,COUNTIF($T$7:T663,T663))</f>
        <v>0</v>
      </c>
      <c r="G663" s="303" t="str">
        <f t="shared" si="75"/>
        <v>0</v>
      </c>
      <c r="H663" s="303">
        <f>IF(R663="",0,COUNTIF($R$7:R663,R663))</f>
        <v>0</v>
      </c>
      <c r="I663" s="303" t="str">
        <f t="shared" si="76"/>
        <v>0</v>
      </c>
      <c r="J663" s="306">
        <f t="shared" si="77"/>
        <v>44216</v>
      </c>
      <c r="K663" s="303" t="str">
        <f t="shared" si="78"/>
        <v>KK 097</v>
      </c>
      <c r="L663" s="61"/>
      <c r="M663" s="271"/>
      <c r="N663" s="6"/>
      <c r="O663" s="10"/>
      <c r="P663" s="6"/>
      <c r="Q663" s="77" t="str">
        <f t="shared" si="79"/>
        <v/>
      </c>
      <c r="R663" s="333"/>
      <c r="S663" s="23"/>
      <c r="T663" s="271"/>
      <c r="U663" s="5"/>
      <c r="V663" s="5"/>
      <c r="W663" s="61"/>
      <c r="X663" s="61"/>
    </row>
    <row r="664" spans="1:24" ht="18.75" customHeight="1" x14ac:dyDescent="0.25">
      <c r="A664" s="61"/>
      <c r="B664" s="303">
        <f>IF(P664="",0,COUNTIF($P$7:P664,P664))</f>
        <v>0</v>
      </c>
      <c r="C664" s="303" t="str">
        <f t="shared" si="73"/>
        <v>0</v>
      </c>
      <c r="D664" s="303">
        <f>IF(S664="",0,COUNTIF($S$7:S664,S664))</f>
        <v>0</v>
      </c>
      <c r="E664" s="303" t="str">
        <f t="shared" si="74"/>
        <v>0</v>
      </c>
      <c r="F664" s="303">
        <f>IF(T664="",0,COUNTIF($T$7:T664,T664))</f>
        <v>0</v>
      </c>
      <c r="G664" s="303" t="str">
        <f t="shared" si="75"/>
        <v>0</v>
      </c>
      <c r="H664" s="303">
        <f>IF(R664="",0,COUNTIF($R$7:R664,R664))</f>
        <v>0</v>
      </c>
      <c r="I664" s="303" t="str">
        <f t="shared" si="76"/>
        <v>0</v>
      </c>
      <c r="J664" s="306">
        <f t="shared" si="77"/>
        <v>44216</v>
      </c>
      <c r="K664" s="303" t="str">
        <f t="shared" si="78"/>
        <v>KK 097</v>
      </c>
      <c r="L664" s="61"/>
      <c r="M664" s="271"/>
      <c r="N664" s="6"/>
      <c r="O664" s="10"/>
      <c r="P664" s="6"/>
      <c r="Q664" s="77" t="str">
        <f t="shared" si="79"/>
        <v/>
      </c>
      <c r="R664" s="333"/>
      <c r="S664" s="23"/>
      <c r="T664" s="271"/>
      <c r="U664" s="5"/>
      <c r="V664" s="5"/>
      <c r="W664" s="61"/>
      <c r="X664" s="61"/>
    </row>
    <row r="665" spans="1:24" ht="18.75" customHeight="1" x14ac:dyDescent="0.25">
      <c r="A665" s="61"/>
      <c r="B665" s="303">
        <f>IF(P665="",0,COUNTIF($P$7:P665,P665))</f>
        <v>0</v>
      </c>
      <c r="C665" s="303" t="str">
        <f t="shared" si="73"/>
        <v>0</v>
      </c>
      <c r="D665" s="303">
        <f>IF(S665="",0,COUNTIF($S$7:S665,S665))</f>
        <v>0</v>
      </c>
      <c r="E665" s="303" t="str">
        <f t="shared" si="74"/>
        <v>0</v>
      </c>
      <c r="F665" s="303">
        <f>IF(T665="",0,COUNTIF($T$7:T665,T665))</f>
        <v>0</v>
      </c>
      <c r="G665" s="303" t="str">
        <f t="shared" si="75"/>
        <v>0</v>
      </c>
      <c r="H665" s="303">
        <f>IF(R665="",0,COUNTIF($R$7:R665,R665))</f>
        <v>0</v>
      </c>
      <c r="I665" s="303" t="str">
        <f t="shared" si="76"/>
        <v>0</v>
      </c>
      <c r="J665" s="306">
        <f t="shared" si="77"/>
        <v>44216</v>
      </c>
      <c r="K665" s="303" t="str">
        <f t="shared" si="78"/>
        <v>KK 097</v>
      </c>
      <c r="L665" s="61"/>
      <c r="M665" s="271"/>
      <c r="N665" s="6"/>
      <c r="O665" s="10"/>
      <c r="P665" s="6"/>
      <c r="Q665" s="77" t="str">
        <f t="shared" si="79"/>
        <v/>
      </c>
      <c r="R665" s="333"/>
      <c r="S665" s="23"/>
      <c r="T665" s="271"/>
      <c r="U665" s="5"/>
      <c r="V665" s="5"/>
      <c r="W665" s="61"/>
      <c r="X665" s="61"/>
    </row>
    <row r="666" spans="1:24" ht="18.75" customHeight="1" x14ac:dyDescent="0.25">
      <c r="A666" s="61"/>
      <c r="B666" s="303">
        <f>IF(P666="",0,COUNTIF($P$7:P666,P666))</f>
        <v>0</v>
      </c>
      <c r="C666" s="303" t="str">
        <f t="shared" si="73"/>
        <v>0</v>
      </c>
      <c r="D666" s="303">
        <f>IF(S666="",0,COUNTIF($S$7:S666,S666))</f>
        <v>0</v>
      </c>
      <c r="E666" s="303" t="str">
        <f t="shared" si="74"/>
        <v>0</v>
      </c>
      <c r="F666" s="303">
        <f>IF(T666="",0,COUNTIF($T$7:T666,T666))</f>
        <v>0</v>
      </c>
      <c r="G666" s="303" t="str">
        <f t="shared" si="75"/>
        <v>0</v>
      </c>
      <c r="H666" s="303">
        <f>IF(R666="",0,COUNTIF($R$7:R666,R666))</f>
        <v>0</v>
      </c>
      <c r="I666" s="303" t="str">
        <f t="shared" si="76"/>
        <v>0</v>
      </c>
      <c r="J666" s="306">
        <f t="shared" si="77"/>
        <v>44216</v>
      </c>
      <c r="K666" s="303" t="str">
        <f t="shared" si="78"/>
        <v>KK 097</v>
      </c>
      <c r="L666" s="61"/>
      <c r="M666" s="271"/>
      <c r="N666" s="6"/>
      <c r="O666" s="10"/>
      <c r="P666" s="6"/>
      <c r="Q666" s="77" t="str">
        <f t="shared" si="79"/>
        <v/>
      </c>
      <c r="R666" s="333"/>
      <c r="S666" s="23"/>
      <c r="T666" s="271"/>
      <c r="U666" s="5"/>
      <c r="V666" s="5"/>
      <c r="W666" s="61"/>
      <c r="X666" s="61"/>
    </row>
    <row r="667" spans="1:24" ht="18.75" customHeight="1" x14ac:dyDescent="0.25">
      <c r="A667" s="61"/>
      <c r="B667" s="303">
        <f>IF(P667="",0,COUNTIF($P$7:P667,P667))</f>
        <v>0</v>
      </c>
      <c r="C667" s="303" t="str">
        <f t="shared" si="73"/>
        <v>0</v>
      </c>
      <c r="D667" s="303">
        <f>IF(S667="",0,COUNTIF($S$7:S667,S667))</f>
        <v>0</v>
      </c>
      <c r="E667" s="303" t="str">
        <f t="shared" si="74"/>
        <v>0</v>
      </c>
      <c r="F667" s="303">
        <f>IF(T667="",0,COUNTIF($T$7:T667,T667))</f>
        <v>0</v>
      </c>
      <c r="G667" s="303" t="str">
        <f t="shared" si="75"/>
        <v>0</v>
      </c>
      <c r="H667" s="303">
        <f>IF(R667="",0,COUNTIF($R$7:R667,R667))</f>
        <v>0</v>
      </c>
      <c r="I667" s="303" t="str">
        <f t="shared" si="76"/>
        <v>0</v>
      </c>
      <c r="J667" s="306">
        <f t="shared" si="77"/>
        <v>44216</v>
      </c>
      <c r="K667" s="303" t="str">
        <f t="shared" si="78"/>
        <v>KK 097</v>
      </c>
      <c r="L667" s="61"/>
      <c r="M667" s="271"/>
      <c r="N667" s="6"/>
      <c r="O667" s="10"/>
      <c r="P667" s="6"/>
      <c r="Q667" s="77" t="str">
        <f t="shared" si="79"/>
        <v/>
      </c>
      <c r="R667" s="333"/>
      <c r="S667" s="23"/>
      <c r="T667" s="271"/>
      <c r="U667" s="5"/>
      <c r="V667" s="5"/>
      <c r="W667" s="61"/>
      <c r="X667" s="61"/>
    </row>
    <row r="668" spans="1:24" ht="18.75" customHeight="1" x14ac:dyDescent="0.25">
      <c r="A668" s="61"/>
      <c r="B668" s="303">
        <f>IF(P668="",0,COUNTIF($P$7:P668,P668))</f>
        <v>0</v>
      </c>
      <c r="C668" s="303" t="str">
        <f t="shared" si="73"/>
        <v>0</v>
      </c>
      <c r="D668" s="303">
        <f>IF(S668="",0,COUNTIF($S$7:S668,S668))</f>
        <v>0</v>
      </c>
      <c r="E668" s="303" t="str">
        <f t="shared" si="74"/>
        <v>0</v>
      </c>
      <c r="F668" s="303">
        <f>IF(T668="",0,COUNTIF($T$7:T668,T668))</f>
        <v>0</v>
      </c>
      <c r="G668" s="303" t="str">
        <f t="shared" si="75"/>
        <v>0</v>
      </c>
      <c r="H668" s="303">
        <f>IF(R668="",0,COUNTIF($R$7:R668,R668))</f>
        <v>0</v>
      </c>
      <c r="I668" s="303" t="str">
        <f t="shared" si="76"/>
        <v>0</v>
      </c>
      <c r="J668" s="306">
        <f t="shared" si="77"/>
        <v>44216</v>
      </c>
      <c r="K668" s="303" t="str">
        <f t="shared" si="78"/>
        <v>KK 097</v>
      </c>
      <c r="L668" s="61"/>
      <c r="M668" s="271"/>
      <c r="N668" s="6"/>
      <c r="O668" s="10"/>
      <c r="P668" s="6"/>
      <c r="Q668" s="77" t="str">
        <f t="shared" si="79"/>
        <v/>
      </c>
      <c r="R668" s="333"/>
      <c r="S668" s="23"/>
      <c r="T668" s="271"/>
      <c r="U668" s="5"/>
      <c r="V668" s="5"/>
      <c r="W668" s="61"/>
      <c r="X668" s="61"/>
    </row>
    <row r="669" spans="1:24" ht="18.75" customHeight="1" x14ac:dyDescent="0.25">
      <c r="A669" s="61"/>
      <c r="B669" s="303">
        <f>IF(P669="",0,COUNTIF($P$7:P669,P669))</f>
        <v>0</v>
      </c>
      <c r="C669" s="303" t="str">
        <f t="shared" si="73"/>
        <v>0</v>
      </c>
      <c r="D669" s="303">
        <f>IF(S669="",0,COUNTIF($S$7:S669,S669))</f>
        <v>0</v>
      </c>
      <c r="E669" s="303" t="str">
        <f t="shared" si="74"/>
        <v>0</v>
      </c>
      <c r="F669" s="303">
        <f>IF(T669="",0,COUNTIF($T$7:T669,T669))</f>
        <v>0</v>
      </c>
      <c r="G669" s="303" t="str">
        <f t="shared" si="75"/>
        <v>0</v>
      </c>
      <c r="H669" s="303">
        <f>IF(R669="",0,COUNTIF($R$7:R669,R669))</f>
        <v>0</v>
      </c>
      <c r="I669" s="303" t="str">
        <f t="shared" si="76"/>
        <v>0</v>
      </c>
      <c r="J669" s="306">
        <f t="shared" si="77"/>
        <v>44216</v>
      </c>
      <c r="K669" s="303" t="str">
        <f t="shared" si="78"/>
        <v>KK 097</v>
      </c>
      <c r="L669" s="61"/>
      <c r="M669" s="271"/>
      <c r="N669" s="6"/>
      <c r="O669" s="10"/>
      <c r="P669" s="6"/>
      <c r="Q669" s="77" t="str">
        <f t="shared" si="79"/>
        <v/>
      </c>
      <c r="R669" s="333"/>
      <c r="S669" s="23"/>
      <c r="T669" s="271"/>
      <c r="U669" s="5"/>
      <c r="V669" s="5"/>
      <c r="W669" s="61"/>
      <c r="X669" s="61"/>
    </row>
    <row r="670" spans="1:24" ht="18.75" customHeight="1" x14ac:dyDescent="0.25">
      <c r="A670" s="61"/>
      <c r="B670" s="303">
        <f>IF(P670="",0,COUNTIF($P$7:P670,P670))</f>
        <v>0</v>
      </c>
      <c r="C670" s="303" t="str">
        <f t="shared" si="73"/>
        <v>0</v>
      </c>
      <c r="D670" s="303">
        <f>IF(S670="",0,COUNTIF($S$7:S670,S670))</f>
        <v>0</v>
      </c>
      <c r="E670" s="303" t="str">
        <f t="shared" si="74"/>
        <v>0</v>
      </c>
      <c r="F670" s="303">
        <f>IF(T670="",0,COUNTIF($T$7:T670,T670))</f>
        <v>0</v>
      </c>
      <c r="G670" s="303" t="str">
        <f t="shared" si="75"/>
        <v>0</v>
      </c>
      <c r="H670" s="303">
        <f>IF(R670="",0,COUNTIF($R$7:R670,R670))</f>
        <v>0</v>
      </c>
      <c r="I670" s="303" t="str">
        <f t="shared" si="76"/>
        <v>0</v>
      </c>
      <c r="J670" s="306">
        <f t="shared" si="77"/>
        <v>44216</v>
      </c>
      <c r="K670" s="303" t="str">
        <f t="shared" si="78"/>
        <v>KK 097</v>
      </c>
      <c r="L670" s="61"/>
      <c r="M670" s="271"/>
      <c r="N670" s="6"/>
      <c r="O670" s="10"/>
      <c r="P670" s="6"/>
      <c r="Q670" s="77" t="str">
        <f t="shared" si="79"/>
        <v/>
      </c>
      <c r="R670" s="333"/>
      <c r="S670" s="23"/>
      <c r="T670" s="271"/>
      <c r="U670" s="5"/>
      <c r="V670" s="5"/>
      <c r="W670" s="61"/>
      <c r="X670" s="61"/>
    </row>
    <row r="671" spans="1:24" ht="18.75" customHeight="1" x14ac:dyDescent="0.25">
      <c r="A671" s="61"/>
      <c r="B671" s="303">
        <f>IF(P671="",0,COUNTIF($P$7:P671,P671))</f>
        <v>0</v>
      </c>
      <c r="C671" s="303" t="str">
        <f t="shared" si="73"/>
        <v>0</v>
      </c>
      <c r="D671" s="303">
        <f>IF(S671="",0,COUNTIF($S$7:S671,S671))</f>
        <v>0</v>
      </c>
      <c r="E671" s="303" t="str">
        <f t="shared" si="74"/>
        <v>0</v>
      </c>
      <c r="F671" s="303">
        <f>IF(T671="",0,COUNTIF($T$7:T671,T671))</f>
        <v>0</v>
      </c>
      <c r="G671" s="303" t="str">
        <f t="shared" si="75"/>
        <v>0</v>
      </c>
      <c r="H671" s="303">
        <f>IF(R671="",0,COUNTIF($R$7:R671,R671))</f>
        <v>0</v>
      </c>
      <c r="I671" s="303" t="str">
        <f t="shared" si="76"/>
        <v>0</v>
      </c>
      <c r="J671" s="306">
        <f t="shared" si="77"/>
        <v>44216</v>
      </c>
      <c r="K671" s="303" t="str">
        <f t="shared" si="78"/>
        <v>KK 097</v>
      </c>
      <c r="L671" s="61"/>
      <c r="M671" s="271"/>
      <c r="N671" s="6"/>
      <c r="O671" s="10"/>
      <c r="P671" s="6"/>
      <c r="Q671" s="77" t="str">
        <f t="shared" si="79"/>
        <v/>
      </c>
      <c r="R671" s="333"/>
      <c r="S671" s="23"/>
      <c r="T671" s="271"/>
      <c r="U671" s="5"/>
      <c r="V671" s="5"/>
      <c r="W671" s="61"/>
      <c r="X671" s="61"/>
    </row>
    <row r="672" spans="1:24" ht="18.75" customHeight="1" x14ac:dyDescent="0.25">
      <c r="A672" s="61"/>
      <c r="B672" s="303">
        <f>IF(P672="",0,COUNTIF($P$7:P672,P672))</f>
        <v>0</v>
      </c>
      <c r="C672" s="303" t="str">
        <f t="shared" si="73"/>
        <v>0</v>
      </c>
      <c r="D672" s="303">
        <f>IF(S672="",0,COUNTIF($S$7:S672,S672))</f>
        <v>0</v>
      </c>
      <c r="E672" s="303" t="str">
        <f t="shared" si="74"/>
        <v>0</v>
      </c>
      <c r="F672" s="303">
        <f>IF(T672="",0,COUNTIF($T$7:T672,T672))</f>
        <v>0</v>
      </c>
      <c r="G672" s="303" t="str">
        <f t="shared" si="75"/>
        <v>0</v>
      </c>
      <c r="H672" s="303">
        <f>IF(R672="",0,COUNTIF($R$7:R672,R672))</f>
        <v>0</v>
      </c>
      <c r="I672" s="303" t="str">
        <f t="shared" si="76"/>
        <v>0</v>
      </c>
      <c r="J672" s="306">
        <f t="shared" si="77"/>
        <v>44216</v>
      </c>
      <c r="K672" s="303" t="str">
        <f t="shared" si="78"/>
        <v>KK 097</v>
      </c>
      <c r="L672" s="61"/>
      <c r="M672" s="271"/>
      <c r="N672" s="6"/>
      <c r="O672" s="10"/>
      <c r="P672" s="6"/>
      <c r="Q672" s="77" t="str">
        <f t="shared" si="79"/>
        <v/>
      </c>
      <c r="R672" s="333"/>
      <c r="S672" s="23"/>
      <c r="T672" s="271"/>
      <c r="U672" s="5"/>
      <c r="V672" s="5"/>
      <c r="W672" s="61"/>
      <c r="X672" s="61"/>
    </row>
    <row r="673" spans="1:24" ht="18.75" customHeight="1" x14ac:dyDescent="0.25">
      <c r="A673" s="61"/>
      <c r="B673" s="303">
        <f>IF(P673="",0,COUNTIF($P$7:P673,P673))</f>
        <v>0</v>
      </c>
      <c r="C673" s="303" t="str">
        <f t="shared" si="73"/>
        <v>0</v>
      </c>
      <c r="D673" s="303">
        <f>IF(S673="",0,COUNTIF($S$7:S673,S673))</f>
        <v>0</v>
      </c>
      <c r="E673" s="303" t="str">
        <f t="shared" si="74"/>
        <v>0</v>
      </c>
      <c r="F673" s="303">
        <f>IF(T673="",0,COUNTIF($T$7:T673,T673))</f>
        <v>0</v>
      </c>
      <c r="G673" s="303" t="str">
        <f t="shared" si="75"/>
        <v>0</v>
      </c>
      <c r="H673" s="303">
        <f>IF(R673="",0,COUNTIF($R$7:R673,R673))</f>
        <v>0</v>
      </c>
      <c r="I673" s="303" t="str">
        <f t="shared" si="76"/>
        <v>0</v>
      </c>
      <c r="J673" s="306">
        <f t="shared" si="77"/>
        <v>44216</v>
      </c>
      <c r="K673" s="303" t="str">
        <f t="shared" si="78"/>
        <v>KK 097</v>
      </c>
      <c r="L673" s="61"/>
      <c r="M673" s="271"/>
      <c r="N673" s="6"/>
      <c r="O673" s="10"/>
      <c r="P673" s="6"/>
      <c r="Q673" s="77" t="str">
        <f t="shared" si="79"/>
        <v/>
      </c>
      <c r="R673" s="333"/>
      <c r="S673" s="23"/>
      <c r="T673" s="271"/>
      <c r="U673" s="5"/>
      <c r="V673" s="5"/>
      <c r="W673" s="61"/>
      <c r="X673" s="61"/>
    </row>
    <row r="674" spans="1:24" ht="18.75" customHeight="1" x14ac:dyDescent="0.25">
      <c r="A674" s="61"/>
      <c r="B674" s="303">
        <f>IF(P674="",0,COUNTIF($P$7:P674,P674))</f>
        <v>0</v>
      </c>
      <c r="C674" s="303" t="str">
        <f t="shared" si="73"/>
        <v>0</v>
      </c>
      <c r="D674" s="303">
        <f>IF(S674="",0,COUNTIF($S$7:S674,S674))</f>
        <v>0</v>
      </c>
      <c r="E674" s="303" t="str">
        <f t="shared" si="74"/>
        <v>0</v>
      </c>
      <c r="F674" s="303">
        <f>IF(T674="",0,COUNTIF($T$7:T674,T674))</f>
        <v>0</v>
      </c>
      <c r="G674" s="303" t="str">
        <f t="shared" si="75"/>
        <v>0</v>
      </c>
      <c r="H674" s="303">
        <f>IF(R674="",0,COUNTIF($R$7:R674,R674))</f>
        <v>0</v>
      </c>
      <c r="I674" s="303" t="str">
        <f t="shared" si="76"/>
        <v>0</v>
      </c>
      <c r="J674" s="306">
        <f t="shared" si="77"/>
        <v>44216</v>
      </c>
      <c r="K674" s="303" t="str">
        <f t="shared" si="78"/>
        <v>KK 097</v>
      </c>
      <c r="L674" s="61"/>
      <c r="M674" s="271"/>
      <c r="N674" s="6"/>
      <c r="O674" s="10"/>
      <c r="P674" s="6"/>
      <c r="Q674" s="77" t="str">
        <f t="shared" si="79"/>
        <v/>
      </c>
      <c r="R674" s="333"/>
      <c r="S674" s="23"/>
      <c r="T674" s="271"/>
      <c r="U674" s="5"/>
      <c r="V674" s="5"/>
      <c r="W674" s="61"/>
      <c r="X674" s="61"/>
    </row>
    <row r="675" spans="1:24" ht="18.75" customHeight="1" x14ac:dyDescent="0.25">
      <c r="A675" s="61"/>
      <c r="B675" s="303">
        <f>IF(P675="",0,COUNTIF($P$7:P675,P675))</f>
        <v>0</v>
      </c>
      <c r="C675" s="303" t="str">
        <f t="shared" si="73"/>
        <v>0</v>
      </c>
      <c r="D675" s="303">
        <f>IF(S675="",0,COUNTIF($S$7:S675,S675))</f>
        <v>0</v>
      </c>
      <c r="E675" s="303" t="str">
        <f t="shared" si="74"/>
        <v>0</v>
      </c>
      <c r="F675" s="303">
        <f>IF(T675="",0,COUNTIF($T$7:T675,T675))</f>
        <v>0</v>
      </c>
      <c r="G675" s="303" t="str">
        <f t="shared" si="75"/>
        <v>0</v>
      </c>
      <c r="H675" s="303">
        <f>IF(R675="",0,COUNTIF($R$7:R675,R675))</f>
        <v>0</v>
      </c>
      <c r="I675" s="303" t="str">
        <f t="shared" si="76"/>
        <v>0</v>
      </c>
      <c r="J675" s="306">
        <f t="shared" si="77"/>
        <v>44216</v>
      </c>
      <c r="K675" s="303" t="str">
        <f t="shared" si="78"/>
        <v>KK 097</v>
      </c>
      <c r="L675" s="61"/>
      <c r="M675" s="271"/>
      <c r="N675" s="6"/>
      <c r="O675" s="10"/>
      <c r="P675" s="6"/>
      <c r="Q675" s="77" t="str">
        <f t="shared" si="79"/>
        <v/>
      </c>
      <c r="R675" s="333"/>
      <c r="S675" s="23"/>
      <c r="T675" s="271"/>
      <c r="U675" s="5"/>
      <c r="V675" s="5"/>
      <c r="W675" s="61"/>
      <c r="X675" s="61"/>
    </row>
    <row r="676" spans="1:24" ht="18.75" customHeight="1" x14ac:dyDescent="0.25">
      <c r="A676" s="61"/>
      <c r="B676" s="303">
        <f>IF(P676="",0,COUNTIF($P$7:P676,P676))</f>
        <v>0</v>
      </c>
      <c r="C676" s="303" t="str">
        <f t="shared" si="73"/>
        <v>0</v>
      </c>
      <c r="D676" s="303">
        <f>IF(S676="",0,COUNTIF($S$7:S676,S676))</f>
        <v>0</v>
      </c>
      <c r="E676" s="303" t="str">
        <f t="shared" si="74"/>
        <v>0</v>
      </c>
      <c r="F676" s="303">
        <f>IF(T676="",0,COUNTIF($T$7:T676,T676))</f>
        <v>0</v>
      </c>
      <c r="G676" s="303" t="str">
        <f t="shared" si="75"/>
        <v>0</v>
      </c>
      <c r="H676" s="303">
        <f>IF(R676="",0,COUNTIF($R$7:R676,R676))</f>
        <v>0</v>
      </c>
      <c r="I676" s="303" t="str">
        <f t="shared" si="76"/>
        <v>0</v>
      </c>
      <c r="J676" s="306">
        <f t="shared" si="77"/>
        <v>44216</v>
      </c>
      <c r="K676" s="303" t="str">
        <f t="shared" si="78"/>
        <v>KK 097</v>
      </c>
      <c r="L676" s="61"/>
      <c r="M676" s="271"/>
      <c r="N676" s="6"/>
      <c r="O676" s="10"/>
      <c r="P676" s="6"/>
      <c r="Q676" s="77" t="str">
        <f t="shared" si="79"/>
        <v/>
      </c>
      <c r="R676" s="333"/>
      <c r="S676" s="23"/>
      <c r="T676" s="271"/>
      <c r="U676" s="5"/>
      <c r="V676" s="5"/>
      <c r="W676" s="61"/>
      <c r="X676" s="61"/>
    </row>
    <row r="677" spans="1:24" ht="18.75" customHeight="1" x14ac:dyDescent="0.25">
      <c r="A677" s="61"/>
      <c r="B677" s="303">
        <f>IF(P677="",0,COUNTIF($P$7:P677,P677))</f>
        <v>0</v>
      </c>
      <c r="C677" s="303" t="str">
        <f t="shared" si="73"/>
        <v>0</v>
      </c>
      <c r="D677" s="303">
        <f>IF(S677="",0,COUNTIF($S$7:S677,S677))</f>
        <v>0</v>
      </c>
      <c r="E677" s="303" t="str">
        <f t="shared" si="74"/>
        <v>0</v>
      </c>
      <c r="F677" s="303">
        <f>IF(T677="",0,COUNTIF($T$7:T677,T677))</f>
        <v>0</v>
      </c>
      <c r="G677" s="303" t="str">
        <f t="shared" si="75"/>
        <v>0</v>
      </c>
      <c r="H677" s="303">
        <f>IF(R677="",0,COUNTIF($R$7:R677,R677))</f>
        <v>0</v>
      </c>
      <c r="I677" s="303" t="str">
        <f t="shared" si="76"/>
        <v>0</v>
      </c>
      <c r="J677" s="306">
        <f t="shared" si="77"/>
        <v>44216</v>
      </c>
      <c r="K677" s="303" t="str">
        <f t="shared" si="78"/>
        <v>KK 097</v>
      </c>
      <c r="L677" s="61"/>
      <c r="M677" s="271"/>
      <c r="N677" s="6"/>
      <c r="O677" s="10"/>
      <c r="P677" s="6"/>
      <c r="Q677" s="77" t="str">
        <f t="shared" si="79"/>
        <v/>
      </c>
      <c r="R677" s="333"/>
      <c r="S677" s="23"/>
      <c r="T677" s="271"/>
      <c r="U677" s="5"/>
      <c r="V677" s="5"/>
      <c r="W677" s="61"/>
      <c r="X677" s="61"/>
    </row>
    <row r="678" spans="1:24" ht="18.75" customHeight="1" x14ac:dyDescent="0.25">
      <c r="A678" s="61"/>
      <c r="B678" s="303">
        <f>IF(P678="",0,COUNTIF($P$7:P678,P678))</f>
        <v>0</v>
      </c>
      <c r="C678" s="303" t="str">
        <f t="shared" si="73"/>
        <v>0</v>
      </c>
      <c r="D678" s="303">
        <f>IF(S678="",0,COUNTIF($S$7:S678,S678))</f>
        <v>0</v>
      </c>
      <c r="E678" s="303" t="str">
        <f t="shared" si="74"/>
        <v>0</v>
      </c>
      <c r="F678" s="303">
        <f>IF(T678="",0,COUNTIF($T$7:T678,T678))</f>
        <v>0</v>
      </c>
      <c r="G678" s="303" t="str">
        <f t="shared" si="75"/>
        <v>0</v>
      </c>
      <c r="H678" s="303">
        <f>IF(R678="",0,COUNTIF($R$7:R678,R678))</f>
        <v>0</v>
      </c>
      <c r="I678" s="303" t="str">
        <f t="shared" si="76"/>
        <v>0</v>
      </c>
      <c r="J678" s="306">
        <f t="shared" si="77"/>
        <v>44216</v>
      </c>
      <c r="K678" s="303" t="str">
        <f t="shared" si="78"/>
        <v>KK 097</v>
      </c>
      <c r="L678" s="61"/>
      <c r="M678" s="271"/>
      <c r="N678" s="6"/>
      <c r="O678" s="10"/>
      <c r="P678" s="6"/>
      <c r="Q678" s="77" t="str">
        <f t="shared" si="79"/>
        <v/>
      </c>
      <c r="R678" s="333"/>
      <c r="S678" s="23"/>
      <c r="T678" s="271"/>
      <c r="U678" s="5"/>
      <c r="V678" s="5"/>
      <c r="W678" s="61"/>
      <c r="X678" s="61"/>
    </row>
    <row r="679" spans="1:24" ht="18.75" customHeight="1" x14ac:dyDescent="0.25">
      <c r="A679" s="61"/>
      <c r="B679" s="303">
        <f>IF(P679="",0,COUNTIF($P$7:P679,P679))</f>
        <v>0</v>
      </c>
      <c r="C679" s="303" t="str">
        <f t="shared" si="73"/>
        <v>0</v>
      </c>
      <c r="D679" s="303">
        <f>IF(S679="",0,COUNTIF($S$7:S679,S679))</f>
        <v>0</v>
      </c>
      <c r="E679" s="303" t="str">
        <f t="shared" si="74"/>
        <v>0</v>
      </c>
      <c r="F679" s="303">
        <f>IF(T679="",0,COUNTIF($T$7:T679,T679))</f>
        <v>0</v>
      </c>
      <c r="G679" s="303" t="str">
        <f t="shared" si="75"/>
        <v>0</v>
      </c>
      <c r="H679" s="303">
        <f>IF(R679="",0,COUNTIF($R$7:R679,R679))</f>
        <v>0</v>
      </c>
      <c r="I679" s="303" t="str">
        <f t="shared" si="76"/>
        <v>0</v>
      </c>
      <c r="J679" s="306">
        <f t="shared" si="77"/>
        <v>44216</v>
      </c>
      <c r="K679" s="303" t="str">
        <f t="shared" si="78"/>
        <v>KK 097</v>
      </c>
      <c r="L679" s="61"/>
      <c r="M679" s="271"/>
      <c r="N679" s="6"/>
      <c r="O679" s="10"/>
      <c r="P679" s="6"/>
      <c r="Q679" s="77" t="str">
        <f t="shared" si="79"/>
        <v/>
      </c>
      <c r="R679" s="333"/>
      <c r="S679" s="23"/>
      <c r="T679" s="271"/>
      <c r="U679" s="5"/>
      <c r="V679" s="5"/>
      <c r="W679" s="61"/>
      <c r="X679" s="61"/>
    </row>
    <row r="680" spans="1:24" ht="18.75" customHeight="1" x14ac:dyDescent="0.25">
      <c r="A680" s="61"/>
      <c r="B680" s="303">
        <f>IF(P680="",0,COUNTIF($P$7:P680,P680))</f>
        <v>0</v>
      </c>
      <c r="C680" s="303" t="str">
        <f t="shared" si="73"/>
        <v>0</v>
      </c>
      <c r="D680" s="303">
        <f>IF(S680="",0,COUNTIF($S$7:S680,S680))</f>
        <v>0</v>
      </c>
      <c r="E680" s="303" t="str">
        <f t="shared" si="74"/>
        <v>0</v>
      </c>
      <c r="F680" s="303">
        <f>IF(T680="",0,COUNTIF($T$7:T680,T680))</f>
        <v>0</v>
      </c>
      <c r="G680" s="303" t="str">
        <f t="shared" si="75"/>
        <v>0</v>
      </c>
      <c r="H680" s="303">
        <f>IF(R680="",0,COUNTIF($R$7:R680,R680))</f>
        <v>0</v>
      </c>
      <c r="I680" s="303" t="str">
        <f t="shared" si="76"/>
        <v>0</v>
      </c>
      <c r="J680" s="306">
        <f t="shared" si="77"/>
        <v>44216</v>
      </c>
      <c r="K680" s="303" t="str">
        <f t="shared" si="78"/>
        <v>KK 097</v>
      </c>
      <c r="L680" s="61"/>
      <c r="M680" s="271"/>
      <c r="N680" s="6"/>
      <c r="O680" s="10"/>
      <c r="P680" s="6"/>
      <c r="Q680" s="77" t="str">
        <f t="shared" si="79"/>
        <v/>
      </c>
      <c r="R680" s="333"/>
      <c r="S680" s="23"/>
      <c r="T680" s="271"/>
      <c r="U680" s="5"/>
      <c r="V680" s="5"/>
      <c r="W680" s="61"/>
      <c r="X680" s="61"/>
    </row>
    <row r="681" spans="1:24" ht="18.75" customHeight="1" x14ac:dyDescent="0.25">
      <c r="A681" s="61"/>
      <c r="B681" s="303">
        <f>IF(P681="",0,COUNTIF($P$7:P681,P681))</f>
        <v>0</v>
      </c>
      <c r="C681" s="303" t="str">
        <f t="shared" si="73"/>
        <v>0</v>
      </c>
      <c r="D681" s="303">
        <f>IF(S681="",0,COUNTIF($S$7:S681,S681))</f>
        <v>0</v>
      </c>
      <c r="E681" s="303" t="str">
        <f t="shared" si="74"/>
        <v>0</v>
      </c>
      <c r="F681" s="303">
        <f>IF(T681="",0,COUNTIF($T$7:T681,T681))</f>
        <v>0</v>
      </c>
      <c r="G681" s="303" t="str">
        <f t="shared" si="75"/>
        <v>0</v>
      </c>
      <c r="H681" s="303">
        <f>IF(R681="",0,COUNTIF($R$7:R681,R681))</f>
        <v>0</v>
      </c>
      <c r="I681" s="303" t="str">
        <f t="shared" si="76"/>
        <v>0</v>
      </c>
      <c r="J681" s="306">
        <f t="shared" si="77"/>
        <v>44216</v>
      </c>
      <c r="K681" s="303" t="str">
        <f t="shared" si="78"/>
        <v>KK 097</v>
      </c>
      <c r="L681" s="61"/>
      <c r="M681" s="271"/>
      <c r="N681" s="6"/>
      <c r="O681" s="10"/>
      <c r="P681" s="6"/>
      <c r="Q681" s="77" t="str">
        <f t="shared" si="79"/>
        <v/>
      </c>
      <c r="R681" s="333"/>
      <c r="S681" s="23"/>
      <c r="T681" s="271"/>
      <c r="U681" s="5"/>
      <c r="V681" s="5"/>
      <c r="W681" s="61"/>
      <c r="X681" s="61"/>
    </row>
    <row r="682" spans="1:24" ht="18.75" customHeight="1" x14ac:dyDescent="0.25">
      <c r="A682" s="61"/>
      <c r="B682" s="303">
        <f>IF(P682="",0,COUNTIF($P$7:P682,P682))</f>
        <v>0</v>
      </c>
      <c r="C682" s="303" t="str">
        <f t="shared" si="73"/>
        <v>0</v>
      </c>
      <c r="D682" s="303">
        <f>IF(S682="",0,COUNTIF($S$7:S682,S682))</f>
        <v>0</v>
      </c>
      <c r="E682" s="303" t="str">
        <f t="shared" si="74"/>
        <v>0</v>
      </c>
      <c r="F682" s="303">
        <f>IF(T682="",0,COUNTIF($T$7:T682,T682))</f>
        <v>0</v>
      </c>
      <c r="G682" s="303" t="str">
        <f t="shared" si="75"/>
        <v>0</v>
      </c>
      <c r="H682" s="303">
        <f>IF(R682="",0,COUNTIF($R$7:R682,R682))</f>
        <v>0</v>
      </c>
      <c r="I682" s="303" t="str">
        <f t="shared" si="76"/>
        <v>0</v>
      </c>
      <c r="J682" s="306">
        <f t="shared" si="77"/>
        <v>44216</v>
      </c>
      <c r="K682" s="303" t="str">
        <f t="shared" si="78"/>
        <v>KK 097</v>
      </c>
      <c r="L682" s="61"/>
      <c r="M682" s="271"/>
      <c r="N682" s="6"/>
      <c r="O682" s="10"/>
      <c r="P682" s="6"/>
      <c r="Q682" s="77" t="str">
        <f t="shared" si="79"/>
        <v/>
      </c>
      <c r="R682" s="333"/>
      <c r="S682" s="23"/>
      <c r="T682" s="271"/>
      <c r="U682" s="5"/>
      <c r="V682" s="5"/>
      <c r="W682" s="61"/>
      <c r="X682" s="61"/>
    </row>
    <row r="683" spans="1:24" ht="18.75" customHeight="1" x14ac:dyDescent="0.25">
      <c r="A683" s="61"/>
      <c r="B683" s="303">
        <f>IF(P683="",0,COUNTIF($P$7:P683,P683))</f>
        <v>0</v>
      </c>
      <c r="C683" s="303" t="str">
        <f t="shared" si="73"/>
        <v>0</v>
      </c>
      <c r="D683" s="303">
        <f>IF(S683="",0,COUNTIF($S$7:S683,S683))</f>
        <v>0</v>
      </c>
      <c r="E683" s="303" t="str">
        <f t="shared" si="74"/>
        <v>0</v>
      </c>
      <c r="F683" s="303">
        <f>IF(T683="",0,COUNTIF($T$7:T683,T683))</f>
        <v>0</v>
      </c>
      <c r="G683" s="303" t="str">
        <f t="shared" si="75"/>
        <v>0</v>
      </c>
      <c r="H683" s="303">
        <f>IF(R683="",0,COUNTIF($R$7:R683,R683))</f>
        <v>0</v>
      </c>
      <c r="I683" s="303" t="str">
        <f t="shared" si="76"/>
        <v>0</v>
      </c>
      <c r="J683" s="306">
        <f t="shared" si="77"/>
        <v>44216</v>
      </c>
      <c r="K683" s="303" t="str">
        <f t="shared" si="78"/>
        <v>KK 097</v>
      </c>
      <c r="L683" s="61"/>
      <c r="M683" s="271"/>
      <c r="N683" s="6"/>
      <c r="O683" s="10"/>
      <c r="P683" s="6"/>
      <c r="Q683" s="77" t="str">
        <f t="shared" si="79"/>
        <v/>
      </c>
      <c r="R683" s="333"/>
      <c r="S683" s="23"/>
      <c r="T683" s="271"/>
      <c r="U683" s="5"/>
      <c r="V683" s="5"/>
      <c r="W683" s="61"/>
      <c r="X683" s="61"/>
    </row>
    <row r="684" spans="1:24" ht="18.75" customHeight="1" x14ac:dyDescent="0.25">
      <c r="A684" s="61"/>
      <c r="B684" s="303">
        <f>IF(P684="",0,COUNTIF($P$7:P684,P684))</f>
        <v>0</v>
      </c>
      <c r="C684" s="303" t="str">
        <f t="shared" si="73"/>
        <v>0</v>
      </c>
      <c r="D684" s="303">
        <f>IF(S684="",0,COUNTIF($S$7:S684,S684))</f>
        <v>0</v>
      </c>
      <c r="E684" s="303" t="str">
        <f t="shared" si="74"/>
        <v>0</v>
      </c>
      <c r="F684" s="303">
        <f>IF(T684="",0,COUNTIF($T$7:T684,T684))</f>
        <v>0</v>
      </c>
      <c r="G684" s="303" t="str">
        <f t="shared" si="75"/>
        <v>0</v>
      </c>
      <c r="H684" s="303">
        <f>IF(R684="",0,COUNTIF($R$7:R684,R684))</f>
        <v>0</v>
      </c>
      <c r="I684" s="303" t="str">
        <f t="shared" si="76"/>
        <v>0</v>
      </c>
      <c r="J684" s="306">
        <f t="shared" si="77"/>
        <v>44216</v>
      </c>
      <c r="K684" s="303" t="str">
        <f t="shared" si="78"/>
        <v>KK 097</v>
      </c>
      <c r="L684" s="61"/>
      <c r="M684" s="271"/>
      <c r="N684" s="6"/>
      <c r="O684" s="10"/>
      <c r="P684" s="6"/>
      <c r="Q684" s="77" t="str">
        <f t="shared" si="79"/>
        <v/>
      </c>
      <c r="R684" s="333"/>
      <c r="S684" s="23"/>
      <c r="T684" s="271"/>
      <c r="U684" s="5"/>
      <c r="V684" s="5"/>
      <c r="W684" s="61"/>
      <c r="X684" s="61"/>
    </row>
    <row r="685" spans="1:24" ht="18.75" customHeight="1" x14ac:dyDescent="0.25">
      <c r="A685" s="61"/>
      <c r="B685" s="303">
        <f>IF(P685="",0,COUNTIF($P$7:P685,P685))</f>
        <v>0</v>
      </c>
      <c r="C685" s="303" t="str">
        <f t="shared" si="73"/>
        <v>0</v>
      </c>
      <c r="D685" s="303">
        <f>IF(S685="",0,COUNTIF($S$7:S685,S685))</f>
        <v>0</v>
      </c>
      <c r="E685" s="303" t="str">
        <f t="shared" si="74"/>
        <v>0</v>
      </c>
      <c r="F685" s="303">
        <f>IF(T685="",0,COUNTIF($T$7:T685,T685))</f>
        <v>0</v>
      </c>
      <c r="G685" s="303" t="str">
        <f t="shared" si="75"/>
        <v>0</v>
      </c>
      <c r="H685" s="303">
        <f>IF(R685="",0,COUNTIF($R$7:R685,R685))</f>
        <v>0</v>
      </c>
      <c r="I685" s="303" t="str">
        <f t="shared" si="76"/>
        <v>0</v>
      </c>
      <c r="J685" s="306">
        <f t="shared" si="77"/>
        <v>44216</v>
      </c>
      <c r="K685" s="303" t="str">
        <f t="shared" si="78"/>
        <v>KK 097</v>
      </c>
      <c r="L685" s="61"/>
      <c r="M685" s="271"/>
      <c r="N685" s="6"/>
      <c r="O685" s="10"/>
      <c r="P685" s="6"/>
      <c r="Q685" s="77" t="str">
        <f t="shared" si="79"/>
        <v/>
      </c>
      <c r="R685" s="333"/>
      <c r="S685" s="23"/>
      <c r="T685" s="271"/>
      <c r="U685" s="5"/>
      <c r="V685" s="5"/>
      <c r="W685" s="61"/>
      <c r="X685" s="61"/>
    </row>
    <row r="686" spans="1:24" ht="18.75" customHeight="1" x14ac:dyDescent="0.25">
      <c r="A686" s="61"/>
      <c r="B686" s="303">
        <f>IF(P686="",0,COUNTIF($P$7:P686,P686))</f>
        <v>0</v>
      </c>
      <c r="C686" s="303" t="str">
        <f t="shared" si="73"/>
        <v>0</v>
      </c>
      <c r="D686" s="303">
        <f>IF(S686="",0,COUNTIF($S$7:S686,S686))</f>
        <v>0</v>
      </c>
      <c r="E686" s="303" t="str">
        <f t="shared" si="74"/>
        <v>0</v>
      </c>
      <c r="F686" s="303">
        <f>IF(T686="",0,COUNTIF($T$7:T686,T686))</f>
        <v>0</v>
      </c>
      <c r="G686" s="303" t="str">
        <f t="shared" si="75"/>
        <v>0</v>
      </c>
      <c r="H686" s="303">
        <f>IF(R686="",0,COUNTIF($R$7:R686,R686))</f>
        <v>0</v>
      </c>
      <c r="I686" s="303" t="str">
        <f t="shared" si="76"/>
        <v>0</v>
      </c>
      <c r="J686" s="306">
        <f t="shared" si="77"/>
        <v>44216</v>
      </c>
      <c r="K686" s="303" t="str">
        <f t="shared" si="78"/>
        <v>KK 097</v>
      </c>
      <c r="L686" s="61"/>
      <c r="M686" s="271"/>
      <c r="N686" s="6"/>
      <c r="O686" s="10"/>
      <c r="P686" s="6"/>
      <c r="Q686" s="77" t="str">
        <f t="shared" si="79"/>
        <v/>
      </c>
      <c r="R686" s="333"/>
      <c r="S686" s="23"/>
      <c r="T686" s="271"/>
      <c r="U686" s="5"/>
      <c r="V686" s="5"/>
      <c r="W686" s="61"/>
      <c r="X686" s="61"/>
    </row>
    <row r="687" spans="1:24" ht="18.75" customHeight="1" x14ac:dyDescent="0.25">
      <c r="A687" s="61"/>
      <c r="B687" s="303">
        <f>IF(P687="",0,COUNTIF($P$7:P687,P687))</f>
        <v>0</v>
      </c>
      <c r="C687" s="303" t="str">
        <f t="shared" si="73"/>
        <v>0</v>
      </c>
      <c r="D687" s="303">
        <f>IF(S687="",0,COUNTIF($S$7:S687,S687))</f>
        <v>0</v>
      </c>
      <c r="E687" s="303" t="str">
        <f t="shared" si="74"/>
        <v>0</v>
      </c>
      <c r="F687" s="303">
        <f>IF(T687="",0,COUNTIF($T$7:T687,T687))</f>
        <v>0</v>
      </c>
      <c r="G687" s="303" t="str">
        <f t="shared" si="75"/>
        <v>0</v>
      </c>
      <c r="H687" s="303">
        <f>IF(R687="",0,COUNTIF($R$7:R687,R687))</f>
        <v>0</v>
      </c>
      <c r="I687" s="303" t="str">
        <f t="shared" si="76"/>
        <v>0</v>
      </c>
      <c r="J687" s="306">
        <f t="shared" si="77"/>
        <v>44216</v>
      </c>
      <c r="K687" s="303" t="str">
        <f t="shared" si="78"/>
        <v>KK 097</v>
      </c>
      <c r="L687" s="61"/>
      <c r="M687" s="271"/>
      <c r="N687" s="6"/>
      <c r="O687" s="10"/>
      <c r="P687" s="6"/>
      <c r="Q687" s="77" t="str">
        <f t="shared" si="79"/>
        <v/>
      </c>
      <c r="R687" s="333"/>
      <c r="S687" s="23"/>
      <c r="T687" s="271"/>
      <c r="U687" s="5"/>
      <c r="V687" s="5"/>
      <c r="W687" s="61"/>
      <c r="X687" s="61"/>
    </row>
    <row r="688" spans="1:24" ht="18.75" customHeight="1" x14ac:dyDescent="0.25">
      <c r="A688" s="61"/>
      <c r="B688" s="303">
        <f>IF(P688="",0,COUNTIF($P$7:P688,P688))</f>
        <v>0</v>
      </c>
      <c r="C688" s="303" t="str">
        <f t="shared" si="73"/>
        <v>0</v>
      </c>
      <c r="D688" s="303">
        <f>IF(S688="",0,COUNTIF($S$7:S688,S688))</f>
        <v>0</v>
      </c>
      <c r="E688" s="303" t="str">
        <f t="shared" si="74"/>
        <v>0</v>
      </c>
      <c r="F688" s="303">
        <f>IF(T688="",0,COUNTIF($T$7:T688,T688))</f>
        <v>0</v>
      </c>
      <c r="G688" s="303" t="str">
        <f t="shared" si="75"/>
        <v>0</v>
      </c>
      <c r="H688" s="303">
        <f>IF(R688="",0,COUNTIF($R$7:R688,R688))</f>
        <v>0</v>
      </c>
      <c r="I688" s="303" t="str">
        <f t="shared" si="76"/>
        <v>0</v>
      </c>
      <c r="J688" s="306">
        <f t="shared" si="77"/>
        <v>44216</v>
      </c>
      <c r="K688" s="303" t="str">
        <f t="shared" si="78"/>
        <v>KK 097</v>
      </c>
      <c r="L688" s="61"/>
      <c r="M688" s="271"/>
      <c r="N688" s="6"/>
      <c r="O688" s="10"/>
      <c r="P688" s="6"/>
      <c r="Q688" s="77" t="str">
        <f t="shared" si="79"/>
        <v/>
      </c>
      <c r="R688" s="333"/>
      <c r="S688" s="23"/>
      <c r="T688" s="271"/>
      <c r="U688" s="5"/>
      <c r="V688" s="5"/>
      <c r="W688" s="61"/>
      <c r="X688" s="61"/>
    </row>
    <row r="689" spans="1:24" ht="18.75" customHeight="1" x14ac:dyDescent="0.25">
      <c r="A689" s="61"/>
      <c r="B689" s="303">
        <f>IF(P689="",0,COUNTIF($P$7:P689,P689))</f>
        <v>0</v>
      </c>
      <c r="C689" s="303" t="str">
        <f t="shared" ref="C689:C752" si="80">B689&amp;P689</f>
        <v>0</v>
      </c>
      <c r="D689" s="303">
        <f>IF(S689="",0,COUNTIF($S$7:S689,S689))</f>
        <v>0</v>
      </c>
      <c r="E689" s="303" t="str">
        <f t="shared" ref="E689:E752" si="81">D689&amp;S689</f>
        <v>0</v>
      </c>
      <c r="F689" s="303">
        <f>IF(T689="",0,COUNTIF($T$7:T689,T689))</f>
        <v>0</v>
      </c>
      <c r="G689" s="303" t="str">
        <f t="shared" ref="G689:G752" si="82">F689&amp;T689</f>
        <v>0</v>
      </c>
      <c r="H689" s="303">
        <f>IF(R689="",0,COUNTIF($R$7:R689,R689))</f>
        <v>0</v>
      </c>
      <c r="I689" s="303" t="str">
        <f t="shared" ref="I689:I752" si="83">H689&amp;R689</f>
        <v>0</v>
      </c>
      <c r="J689" s="306">
        <f t="shared" ref="J689:J752" si="84">IF(M689&lt;&gt;"",M689,J688)</f>
        <v>44216</v>
      </c>
      <c r="K689" s="303" t="str">
        <f t="shared" ref="K689:K752" si="85">IF(N689&lt;&gt;"",N689,K688)</f>
        <v>KK 097</v>
      </c>
      <c r="L689" s="61"/>
      <c r="M689" s="271"/>
      <c r="N689" s="6"/>
      <c r="O689" s="10"/>
      <c r="P689" s="6"/>
      <c r="Q689" s="77" t="str">
        <f t="shared" ref="Q689:Q752" si="86">IF(P689&lt;&gt;"",VLOOKUP(P689,DA,2,FALSE),"")</f>
        <v/>
      </c>
      <c r="R689" s="333"/>
      <c r="S689" s="23"/>
      <c r="T689" s="271"/>
      <c r="U689" s="5"/>
      <c r="V689" s="5"/>
      <c r="W689" s="61"/>
      <c r="X689" s="61"/>
    </row>
    <row r="690" spans="1:24" ht="18.75" customHeight="1" x14ac:dyDescent="0.25">
      <c r="A690" s="61"/>
      <c r="B690" s="303">
        <f>IF(P690="",0,COUNTIF($P$7:P690,P690))</f>
        <v>0</v>
      </c>
      <c r="C690" s="303" t="str">
        <f t="shared" si="80"/>
        <v>0</v>
      </c>
      <c r="D690" s="303">
        <f>IF(S690="",0,COUNTIF($S$7:S690,S690))</f>
        <v>0</v>
      </c>
      <c r="E690" s="303" t="str">
        <f t="shared" si="81"/>
        <v>0</v>
      </c>
      <c r="F690" s="303">
        <f>IF(T690="",0,COUNTIF($T$7:T690,T690))</f>
        <v>0</v>
      </c>
      <c r="G690" s="303" t="str">
        <f t="shared" si="82"/>
        <v>0</v>
      </c>
      <c r="H690" s="303">
        <f>IF(R690="",0,COUNTIF($R$7:R690,R690))</f>
        <v>0</v>
      </c>
      <c r="I690" s="303" t="str">
        <f t="shared" si="83"/>
        <v>0</v>
      </c>
      <c r="J690" s="306">
        <f t="shared" si="84"/>
        <v>44216</v>
      </c>
      <c r="K690" s="303" t="str">
        <f t="shared" si="85"/>
        <v>KK 097</v>
      </c>
      <c r="L690" s="61"/>
      <c r="M690" s="271"/>
      <c r="N690" s="6"/>
      <c r="O690" s="10"/>
      <c r="P690" s="6"/>
      <c r="Q690" s="77" t="str">
        <f t="shared" si="86"/>
        <v/>
      </c>
      <c r="R690" s="333"/>
      <c r="S690" s="23"/>
      <c r="T690" s="271"/>
      <c r="U690" s="5"/>
      <c r="V690" s="5"/>
      <c r="W690" s="61"/>
      <c r="X690" s="61"/>
    </row>
    <row r="691" spans="1:24" ht="18.75" customHeight="1" x14ac:dyDescent="0.25">
      <c r="A691" s="61"/>
      <c r="B691" s="303">
        <f>IF(P691="",0,COUNTIF($P$7:P691,P691))</f>
        <v>0</v>
      </c>
      <c r="C691" s="303" t="str">
        <f t="shared" si="80"/>
        <v>0</v>
      </c>
      <c r="D691" s="303">
        <f>IF(S691="",0,COUNTIF($S$7:S691,S691))</f>
        <v>0</v>
      </c>
      <c r="E691" s="303" t="str">
        <f t="shared" si="81"/>
        <v>0</v>
      </c>
      <c r="F691" s="303">
        <f>IF(T691="",0,COUNTIF($T$7:T691,T691))</f>
        <v>0</v>
      </c>
      <c r="G691" s="303" t="str">
        <f t="shared" si="82"/>
        <v>0</v>
      </c>
      <c r="H691" s="303">
        <f>IF(R691="",0,COUNTIF($R$7:R691,R691))</f>
        <v>0</v>
      </c>
      <c r="I691" s="303" t="str">
        <f t="shared" si="83"/>
        <v>0</v>
      </c>
      <c r="J691" s="306">
        <f t="shared" si="84"/>
        <v>44216</v>
      </c>
      <c r="K691" s="303" t="str">
        <f t="shared" si="85"/>
        <v>KK 097</v>
      </c>
      <c r="L691" s="61"/>
      <c r="M691" s="271"/>
      <c r="N691" s="6"/>
      <c r="O691" s="10"/>
      <c r="P691" s="6"/>
      <c r="Q691" s="77" t="str">
        <f t="shared" si="86"/>
        <v/>
      </c>
      <c r="R691" s="333"/>
      <c r="S691" s="23"/>
      <c r="T691" s="271"/>
      <c r="U691" s="5"/>
      <c r="V691" s="5"/>
      <c r="W691" s="61"/>
      <c r="X691" s="61"/>
    </row>
    <row r="692" spans="1:24" ht="18.75" customHeight="1" x14ac:dyDescent="0.25">
      <c r="A692" s="61"/>
      <c r="B692" s="303">
        <f>IF(P692="",0,COUNTIF($P$7:P692,P692))</f>
        <v>0</v>
      </c>
      <c r="C692" s="303" t="str">
        <f t="shared" si="80"/>
        <v>0</v>
      </c>
      <c r="D692" s="303">
        <f>IF(S692="",0,COUNTIF($S$7:S692,S692))</f>
        <v>0</v>
      </c>
      <c r="E692" s="303" t="str">
        <f t="shared" si="81"/>
        <v>0</v>
      </c>
      <c r="F692" s="303">
        <f>IF(T692="",0,COUNTIF($T$7:T692,T692))</f>
        <v>0</v>
      </c>
      <c r="G692" s="303" t="str">
        <f t="shared" si="82"/>
        <v>0</v>
      </c>
      <c r="H692" s="303">
        <f>IF(R692="",0,COUNTIF($R$7:R692,R692))</f>
        <v>0</v>
      </c>
      <c r="I692" s="303" t="str">
        <f t="shared" si="83"/>
        <v>0</v>
      </c>
      <c r="J692" s="306">
        <f t="shared" si="84"/>
        <v>44216</v>
      </c>
      <c r="K692" s="303" t="str">
        <f t="shared" si="85"/>
        <v>KK 097</v>
      </c>
      <c r="L692" s="61"/>
      <c r="M692" s="271"/>
      <c r="N692" s="6"/>
      <c r="O692" s="10"/>
      <c r="P692" s="6"/>
      <c r="Q692" s="77" t="str">
        <f t="shared" si="86"/>
        <v/>
      </c>
      <c r="R692" s="333"/>
      <c r="S692" s="23"/>
      <c r="T692" s="271"/>
      <c r="U692" s="5"/>
      <c r="V692" s="5"/>
      <c r="W692" s="61"/>
      <c r="X692" s="61"/>
    </row>
    <row r="693" spans="1:24" ht="18.75" customHeight="1" x14ac:dyDescent="0.25">
      <c r="A693" s="61"/>
      <c r="B693" s="303">
        <f>IF(P693="",0,COUNTIF($P$7:P693,P693))</f>
        <v>0</v>
      </c>
      <c r="C693" s="303" t="str">
        <f t="shared" si="80"/>
        <v>0</v>
      </c>
      <c r="D693" s="303">
        <f>IF(S693="",0,COUNTIF($S$7:S693,S693))</f>
        <v>0</v>
      </c>
      <c r="E693" s="303" t="str">
        <f t="shared" si="81"/>
        <v>0</v>
      </c>
      <c r="F693" s="303">
        <f>IF(T693="",0,COUNTIF($T$7:T693,T693))</f>
        <v>0</v>
      </c>
      <c r="G693" s="303" t="str">
        <f t="shared" si="82"/>
        <v>0</v>
      </c>
      <c r="H693" s="303">
        <f>IF(R693="",0,COUNTIF($R$7:R693,R693))</f>
        <v>0</v>
      </c>
      <c r="I693" s="303" t="str">
        <f t="shared" si="83"/>
        <v>0</v>
      </c>
      <c r="J693" s="306">
        <f t="shared" si="84"/>
        <v>44216</v>
      </c>
      <c r="K693" s="303" t="str">
        <f t="shared" si="85"/>
        <v>KK 097</v>
      </c>
      <c r="L693" s="61"/>
      <c r="M693" s="271"/>
      <c r="N693" s="6"/>
      <c r="O693" s="10"/>
      <c r="P693" s="6"/>
      <c r="Q693" s="77" t="str">
        <f t="shared" si="86"/>
        <v/>
      </c>
      <c r="R693" s="333"/>
      <c r="S693" s="23"/>
      <c r="T693" s="271"/>
      <c r="U693" s="5"/>
      <c r="V693" s="5"/>
      <c r="W693" s="61"/>
      <c r="X693" s="61"/>
    </row>
    <row r="694" spans="1:24" ht="18.75" customHeight="1" x14ac:dyDescent="0.25">
      <c r="A694" s="61"/>
      <c r="B694" s="303">
        <f>IF(P694="",0,COUNTIF($P$7:P694,P694))</f>
        <v>0</v>
      </c>
      <c r="C694" s="303" t="str">
        <f t="shared" si="80"/>
        <v>0</v>
      </c>
      <c r="D694" s="303">
        <f>IF(S694="",0,COUNTIF($S$7:S694,S694))</f>
        <v>0</v>
      </c>
      <c r="E694" s="303" t="str">
        <f t="shared" si="81"/>
        <v>0</v>
      </c>
      <c r="F694" s="303">
        <f>IF(T694="",0,COUNTIF($T$7:T694,T694))</f>
        <v>0</v>
      </c>
      <c r="G694" s="303" t="str">
        <f t="shared" si="82"/>
        <v>0</v>
      </c>
      <c r="H694" s="303">
        <f>IF(R694="",0,COUNTIF($R$7:R694,R694))</f>
        <v>0</v>
      </c>
      <c r="I694" s="303" t="str">
        <f t="shared" si="83"/>
        <v>0</v>
      </c>
      <c r="J694" s="306">
        <f t="shared" si="84"/>
        <v>44216</v>
      </c>
      <c r="K694" s="303" t="str">
        <f t="shared" si="85"/>
        <v>KK 097</v>
      </c>
      <c r="L694" s="61"/>
      <c r="M694" s="271"/>
      <c r="N694" s="6"/>
      <c r="O694" s="10"/>
      <c r="P694" s="6"/>
      <c r="Q694" s="77" t="str">
        <f t="shared" si="86"/>
        <v/>
      </c>
      <c r="R694" s="333"/>
      <c r="S694" s="23"/>
      <c r="T694" s="271"/>
      <c r="U694" s="5"/>
      <c r="V694" s="5"/>
      <c r="W694" s="61"/>
      <c r="X694" s="61"/>
    </row>
    <row r="695" spans="1:24" ht="18.75" customHeight="1" x14ac:dyDescent="0.25">
      <c r="A695" s="61"/>
      <c r="B695" s="303">
        <f>IF(P695="",0,COUNTIF($P$7:P695,P695))</f>
        <v>0</v>
      </c>
      <c r="C695" s="303" t="str">
        <f t="shared" si="80"/>
        <v>0</v>
      </c>
      <c r="D695" s="303">
        <f>IF(S695="",0,COUNTIF($S$7:S695,S695))</f>
        <v>0</v>
      </c>
      <c r="E695" s="303" t="str">
        <f t="shared" si="81"/>
        <v>0</v>
      </c>
      <c r="F695" s="303">
        <f>IF(T695="",0,COUNTIF($T$7:T695,T695))</f>
        <v>0</v>
      </c>
      <c r="G695" s="303" t="str">
        <f t="shared" si="82"/>
        <v>0</v>
      </c>
      <c r="H695" s="303">
        <f>IF(R695="",0,COUNTIF($R$7:R695,R695))</f>
        <v>0</v>
      </c>
      <c r="I695" s="303" t="str">
        <f t="shared" si="83"/>
        <v>0</v>
      </c>
      <c r="J695" s="306">
        <f t="shared" si="84"/>
        <v>44216</v>
      </c>
      <c r="K695" s="303" t="str">
        <f t="shared" si="85"/>
        <v>KK 097</v>
      </c>
      <c r="L695" s="61"/>
      <c r="M695" s="271"/>
      <c r="N695" s="6"/>
      <c r="O695" s="10"/>
      <c r="P695" s="6"/>
      <c r="Q695" s="77" t="str">
        <f t="shared" si="86"/>
        <v/>
      </c>
      <c r="R695" s="333"/>
      <c r="S695" s="23"/>
      <c r="T695" s="271"/>
      <c r="U695" s="5"/>
      <c r="V695" s="5"/>
      <c r="W695" s="61"/>
      <c r="X695" s="61"/>
    </row>
    <row r="696" spans="1:24" ht="18.75" customHeight="1" x14ac:dyDescent="0.25">
      <c r="A696" s="61"/>
      <c r="B696" s="303">
        <f>IF(P696="",0,COUNTIF($P$7:P696,P696))</f>
        <v>0</v>
      </c>
      <c r="C696" s="303" t="str">
        <f t="shared" si="80"/>
        <v>0</v>
      </c>
      <c r="D696" s="303">
        <f>IF(S696="",0,COUNTIF($S$7:S696,S696))</f>
        <v>0</v>
      </c>
      <c r="E696" s="303" t="str">
        <f t="shared" si="81"/>
        <v>0</v>
      </c>
      <c r="F696" s="303">
        <f>IF(T696="",0,COUNTIF($T$7:T696,T696))</f>
        <v>0</v>
      </c>
      <c r="G696" s="303" t="str">
        <f t="shared" si="82"/>
        <v>0</v>
      </c>
      <c r="H696" s="303">
        <f>IF(R696="",0,COUNTIF($R$7:R696,R696))</f>
        <v>0</v>
      </c>
      <c r="I696" s="303" t="str">
        <f t="shared" si="83"/>
        <v>0</v>
      </c>
      <c r="J696" s="306">
        <f t="shared" si="84"/>
        <v>44216</v>
      </c>
      <c r="K696" s="303" t="str">
        <f t="shared" si="85"/>
        <v>KK 097</v>
      </c>
      <c r="L696" s="61"/>
      <c r="M696" s="271"/>
      <c r="N696" s="6"/>
      <c r="O696" s="10"/>
      <c r="P696" s="6"/>
      <c r="Q696" s="77" t="str">
        <f t="shared" si="86"/>
        <v/>
      </c>
      <c r="R696" s="333"/>
      <c r="S696" s="23"/>
      <c r="T696" s="271"/>
      <c r="U696" s="5"/>
      <c r="V696" s="5"/>
      <c r="W696" s="61"/>
      <c r="X696" s="61"/>
    </row>
    <row r="697" spans="1:24" ht="18.75" customHeight="1" x14ac:dyDescent="0.25">
      <c r="A697" s="61"/>
      <c r="B697" s="303">
        <f>IF(P697="",0,COUNTIF($P$7:P697,P697))</f>
        <v>0</v>
      </c>
      <c r="C697" s="303" t="str">
        <f t="shared" si="80"/>
        <v>0</v>
      </c>
      <c r="D697" s="303">
        <f>IF(S697="",0,COUNTIF($S$7:S697,S697))</f>
        <v>0</v>
      </c>
      <c r="E697" s="303" t="str">
        <f t="shared" si="81"/>
        <v>0</v>
      </c>
      <c r="F697" s="303">
        <f>IF(T697="",0,COUNTIF($T$7:T697,T697))</f>
        <v>0</v>
      </c>
      <c r="G697" s="303" t="str">
        <f t="shared" si="82"/>
        <v>0</v>
      </c>
      <c r="H697" s="303">
        <f>IF(R697="",0,COUNTIF($R$7:R697,R697))</f>
        <v>0</v>
      </c>
      <c r="I697" s="303" t="str">
        <f t="shared" si="83"/>
        <v>0</v>
      </c>
      <c r="J697" s="306">
        <f t="shared" si="84"/>
        <v>44216</v>
      </c>
      <c r="K697" s="303" t="str">
        <f t="shared" si="85"/>
        <v>KK 097</v>
      </c>
      <c r="L697" s="61"/>
      <c r="M697" s="271"/>
      <c r="N697" s="6"/>
      <c r="O697" s="10"/>
      <c r="P697" s="6"/>
      <c r="Q697" s="77" t="str">
        <f t="shared" si="86"/>
        <v/>
      </c>
      <c r="R697" s="333"/>
      <c r="S697" s="23"/>
      <c r="T697" s="271"/>
      <c r="U697" s="5"/>
      <c r="V697" s="5"/>
      <c r="W697" s="61"/>
      <c r="X697" s="61"/>
    </row>
    <row r="698" spans="1:24" ht="18.75" customHeight="1" x14ac:dyDescent="0.25">
      <c r="A698" s="61"/>
      <c r="B698" s="303">
        <f>IF(P698="",0,COUNTIF($P$7:P698,P698))</f>
        <v>0</v>
      </c>
      <c r="C698" s="303" t="str">
        <f t="shared" si="80"/>
        <v>0</v>
      </c>
      <c r="D698" s="303">
        <f>IF(S698="",0,COUNTIF($S$7:S698,S698))</f>
        <v>0</v>
      </c>
      <c r="E698" s="303" t="str">
        <f t="shared" si="81"/>
        <v>0</v>
      </c>
      <c r="F698" s="303">
        <f>IF(T698="",0,COUNTIF($T$7:T698,T698))</f>
        <v>0</v>
      </c>
      <c r="G698" s="303" t="str">
        <f t="shared" si="82"/>
        <v>0</v>
      </c>
      <c r="H698" s="303">
        <f>IF(R698="",0,COUNTIF($R$7:R698,R698))</f>
        <v>0</v>
      </c>
      <c r="I698" s="303" t="str">
        <f t="shared" si="83"/>
        <v>0</v>
      </c>
      <c r="J698" s="306">
        <f t="shared" si="84"/>
        <v>44216</v>
      </c>
      <c r="K698" s="303" t="str">
        <f t="shared" si="85"/>
        <v>KK 097</v>
      </c>
      <c r="L698" s="61"/>
      <c r="M698" s="271"/>
      <c r="N698" s="6"/>
      <c r="O698" s="10"/>
      <c r="P698" s="6"/>
      <c r="Q698" s="77" t="str">
        <f t="shared" si="86"/>
        <v/>
      </c>
      <c r="R698" s="333"/>
      <c r="S698" s="23"/>
      <c r="T698" s="271"/>
      <c r="U698" s="5"/>
      <c r="V698" s="5"/>
      <c r="W698" s="61"/>
      <c r="X698" s="61"/>
    </row>
    <row r="699" spans="1:24" ht="18.75" customHeight="1" x14ac:dyDescent="0.25">
      <c r="A699" s="61"/>
      <c r="B699" s="303">
        <f>IF(P699="",0,COUNTIF($P$7:P699,P699))</f>
        <v>0</v>
      </c>
      <c r="C699" s="303" t="str">
        <f t="shared" si="80"/>
        <v>0</v>
      </c>
      <c r="D699" s="303">
        <f>IF(S699="",0,COUNTIF($S$7:S699,S699))</f>
        <v>0</v>
      </c>
      <c r="E699" s="303" t="str">
        <f t="shared" si="81"/>
        <v>0</v>
      </c>
      <c r="F699" s="303">
        <f>IF(T699="",0,COUNTIF($T$7:T699,T699))</f>
        <v>0</v>
      </c>
      <c r="G699" s="303" t="str">
        <f t="shared" si="82"/>
        <v>0</v>
      </c>
      <c r="H699" s="303">
        <f>IF(R699="",0,COUNTIF($R$7:R699,R699))</f>
        <v>0</v>
      </c>
      <c r="I699" s="303" t="str">
        <f t="shared" si="83"/>
        <v>0</v>
      </c>
      <c r="J699" s="306">
        <f t="shared" si="84"/>
        <v>44216</v>
      </c>
      <c r="K699" s="303" t="str">
        <f t="shared" si="85"/>
        <v>KK 097</v>
      </c>
      <c r="L699" s="61"/>
      <c r="M699" s="271"/>
      <c r="N699" s="6"/>
      <c r="O699" s="10"/>
      <c r="P699" s="6"/>
      <c r="Q699" s="77" t="str">
        <f t="shared" si="86"/>
        <v/>
      </c>
      <c r="R699" s="333"/>
      <c r="S699" s="23"/>
      <c r="T699" s="271"/>
      <c r="U699" s="5"/>
      <c r="V699" s="5"/>
      <c r="W699" s="61"/>
      <c r="X699" s="61"/>
    </row>
    <row r="700" spans="1:24" ht="18.75" customHeight="1" x14ac:dyDescent="0.25">
      <c r="A700" s="61"/>
      <c r="B700" s="303">
        <f>IF(P700="",0,COUNTIF($P$7:P700,P700))</f>
        <v>0</v>
      </c>
      <c r="C700" s="303" t="str">
        <f t="shared" si="80"/>
        <v>0</v>
      </c>
      <c r="D700" s="303">
        <f>IF(S700="",0,COUNTIF($S$7:S700,S700))</f>
        <v>0</v>
      </c>
      <c r="E700" s="303" t="str">
        <f t="shared" si="81"/>
        <v>0</v>
      </c>
      <c r="F700" s="303">
        <f>IF(T700="",0,COUNTIF($T$7:T700,T700))</f>
        <v>0</v>
      </c>
      <c r="G700" s="303" t="str">
        <f t="shared" si="82"/>
        <v>0</v>
      </c>
      <c r="H700" s="303">
        <f>IF(R700="",0,COUNTIF($R$7:R700,R700))</f>
        <v>0</v>
      </c>
      <c r="I700" s="303" t="str">
        <f t="shared" si="83"/>
        <v>0</v>
      </c>
      <c r="J700" s="306">
        <f t="shared" si="84"/>
        <v>44216</v>
      </c>
      <c r="K700" s="303" t="str">
        <f t="shared" si="85"/>
        <v>KK 097</v>
      </c>
      <c r="L700" s="61"/>
      <c r="M700" s="271"/>
      <c r="N700" s="6"/>
      <c r="O700" s="10"/>
      <c r="P700" s="6"/>
      <c r="Q700" s="77" t="str">
        <f t="shared" si="86"/>
        <v/>
      </c>
      <c r="R700" s="333"/>
      <c r="S700" s="23"/>
      <c r="T700" s="271"/>
      <c r="U700" s="5"/>
      <c r="V700" s="5"/>
      <c r="W700" s="61"/>
      <c r="X700" s="61"/>
    </row>
    <row r="701" spans="1:24" ht="18.75" customHeight="1" x14ac:dyDescent="0.25">
      <c r="A701" s="61"/>
      <c r="B701" s="303">
        <f>IF(P701="",0,COUNTIF($P$7:P701,P701))</f>
        <v>0</v>
      </c>
      <c r="C701" s="303" t="str">
        <f t="shared" si="80"/>
        <v>0</v>
      </c>
      <c r="D701" s="303">
        <f>IF(S701="",0,COUNTIF($S$7:S701,S701))</f>
        <v>0</v>
      </c>
      <c r="E701" s="303" t="str">
        <f t="shared" si="81"/>
        <v>0</v>
      </c>
      <c r="F701" s="303">
        <f>IF(T701="",0,COUNTIF($T$7:T701,T701))</f>
        <v>0</v>
      </c>
      <c r="G701" s="303" t="str">
        <f t="shared" si="82"/>
        <v>0</v>
      </c>
      <c r="H701" s="303">
        <f>IF(R701="",0,COUNTIF($R$7:R701,R701))</f>
        <v>0</v>
      </c>
      <c r="I701" s="303" t="str">
        <f t="shared" si="83"/>
        <v>0</v>
      </c>
      <c r="J701" s="306">
        <f t="shared" si="84"/>
        <v>44216</v>
      </c>
      <c r="K701" s="303" t="str">
        <f t="shared" si="85"/>
        <v>KK 097</v>
      </c>
      <c r="L701" s="61"/>
      <c r="M701" s="271"/>
      <c r="N701" s="6"/>
      <c r="O701" s="10"/>
      <c r="P701" s="6"/>
      <c r="Q701" s="77" t="str">
        <f t="shared" si="86"/>
        <v/>
      </c>
      <c r="R701" s="333"/>
      <c r="S701" s="23"/>
      <c r="T701" s="271"/>
      <c r="U701" s="5"/>
      <c r="V701" s="5"/>
      <c r="W701" s="61"/>
      <c r="X701" s="61"/>
    </row>
    <row r="702" spans="1:24" ht="18.75" customHeight="1" x14ac:dyDescent="0.25">
      <c r="A702" s="61"/>
      <c r="B702" s="303">
        <f>IF(P702="",0,COUNTIF($P$7:P702,P702))</f>
        <v>0</v>
      </c>
      <c r="C702" s="303" t="str">
        <f t="shared" si="80"/>
        <v>0</v>
      </c>
      <c r="D702" s="303">
        <f>IF(S702="",0,COUNTIF($S$7:S702,S702))</f>
        <v>0</v>
      </c>
      <c r="E702" s="303" t="str">
        <f t="shared" si="81"/>
        <v>0</v>
      </c>
      <c r="F702" s="303">
        <f>IF(T702="",0,COUNTIF($T$7:T702,T702))</f>
        <v>0</v>
      </c>
      <c r="G702" s="303" t="str">
        <f t="shared" si="82"/>
        <v>0</v>
      </c>
      <c r="H702" s="303">
        <f>IF(R702="",0,COUNTIF($R$7:R702,R702))</f>
        <v>0</v>
      </c>
      <c r="I702" s="303" t="str">
        <f t="shared" si="83"/>
        <v>0</v>
      </c>
      <c r="J702" s="306">
        <f t="shared" si="84"/>
        <v>44216</v>
      </c>
      <c r="K702" s="303" t="str">
        <f t="shared" si="85"/>
        <v>KK 097</v>
      </c>
      <c r="L702" s="61"/>
      <c r="M702" s="271"/>
      <c r="N702" s="6"/>
      <c r="O702" s="10"/>
      <c r="P702" s="6"/>
      <c r="Q702" s="77" t="str">
        <f t="shared" si="86"/>
        <v/>
      </c>
      <c r="R702" s="333"/>
      <c r="S702" s="23"/>
      <c r="T702" s="271"/>
      <c r="U702" s="5"/>
      <c r="V702" s="5"/>
      <c r="W702" s="61"/>
      <c r="X702" s="61"/>
    </row>
    <row r="703" spans="1:24" ht="18.75" customHeight="1" x14ac:dyDescent="0.25">
      <c r="A703" s="61"/>
      <c r="B703" s="303">
        <f>IF(P703="",0,COUNTIF($P$7:P703,P703))</f>
        <v>0</v>
      </c>
      <c r="C703" s="303" t="str">
        <f t="shared" si="80"/>
        <v>0</v>
      </c>
      <c r="D703" s="303">
        <f>IF(S703="",0,COUNTIF($S$7:S703,S703))</f>
        <v>0</v>
      </c>
      <c r="E703" s="303" t="str">
        <f t="shared" si="81"/>
        <v>0</v>
      </c>
      <c r="F703" s="303">
        <f>IF(T703="",0,COUNTIF($T$7:T703,T703))</f>
        <v>0</v>
      </c>
      <c r="G703" s="303" t="str">
        <f t="shared" si="82"/>
        <v>0</v>
      </c>
      <c r="H703" s="303">
        <f>IF(R703="",0,COUNTIF($R$7:R703,R703))</f>
        <v>0</v>
      </c>
      <c r="I703" s="303" t="str">
        <f t="shared" si="83"/>
        <v>0</v>
      </c>
      <c r="J703" s="306">
        <f t="shared" si="84"/>
        <v>44216</v>
      </c>
      <c r="K703" s="303" t="str">
        <f t="shared" si="85"/>
        <v>KK 097</v>
      </c>
      <c r="L703" s="61"/>
      <c r="M703" s="271"/>
      <c r="N703" s="6"/>
      <c r="O703" s="10"/>
      <c r="P703" s="6"/>
      <c r="Q703" s="77" t="str">
        <f t="shared" si="86"/>
        <v/>
      </c>
      <c r="R703" s="333"/>
      <c r="S703" s="23"/>
      <c r="T703" s="271"/>
      <c r="U703" s="5"/>
      <c r="V703" s="5"/>
      <c r="W703" s="61"/>
      <c r="X703" s="61"/>
    </row>
    <row r="704" spans="1:24" ht="18.75" customHeight="1" x14ac:dyDescent="0.25">
      <c r="A704" s="61"/>
      <c r="B704" s="303">
        <f>IF(P704="",0,COUNTIF($P$7:P704,P704))</f>
        <v>0</v>
      </c>
      <c r="C704" s="303" t="str">
        <f t="shared" si="80"/>
        <v>0</v>
      </c>
      <c r="D704" s="303">
        <f>IF(S704="",0,COUNTIF($S$7:S704,S704))</f>
        <v>0</v>
      </c>
      <c r="E704" s="303" t="str">
        <f t="shared" si="81"/>
        <v>0</v>
      </c>
      <c r="F704" s="303">
        <f>IF(T704="",0,COUNTIF($T$7:T704,T704))</f>
        <v>0</v>
      </c>
      <c r="G704" s="303" t="str">
        <f t="shared" si="82"/>
        <v>0</v>
      </c>
      <c r="H704" s="303">
        <f>IF(R704="",0,COUNTIF($R$7:R704,R704))</f>
        <v>0</v>
      </c>
      <c r="I704" s="303" t="str">
        <f t="shared" si="83"/>
        <v>0</v>
      </c>
      <c r="J704" s="306">
        <f t="shared" si="84"/>
        <v>44216</v>
      </c>
      <c r="K704" s="303" t="str">
        <f t="shared" si="85"/>
        <v>KK 097</v>
      </c>
      <c r="L704" s="61"/>
      <c r="M704" s="271"/>
      <c r="N704" s="6"/>
      <c r="O704" s="10"/>
      <c r="P704" s="6"/>
      <c r="Q704" s="77" t="str">
        <f t="shared" si="86"/>
        <v/>
      </c>
      <c r="R704" s="333"/>
      <c r="S704" s="23"/>
      <c r="T704" s="271"/>
      <c r="U704" s="5"/>
      <c r="V704" s="5"/>
      <c r="W704" s="61"/>
      <c r="X704" s="61"/>
    </row>
    <row r="705" spans="1:24" ht="18.75" customHeight="1" x14ac:dyDescent="0.25">
      <c r="A705" s="61"/>
      <c r="B705" s="303">
        <f>IF(P705="",0,COUNTIF($P$7:P705,P705))</f>
        <v>0</v>
      </c>
      <c r="C705" s="303" t="str">
        <f t="shared" si="80"/>
        <v>0</v>
      </c>
      <c r="D705" s="303">
        <f>IF(S705="",0,COUNTIF($S$7:S705,S705))</f>
        <v>0</v>
      </c>
      <c r="E705" s="303" t="str">
        <f t="shared" si="81"/>
        <v>0</v>
      </c>
      <c r="F705" s="303">
        <f>IF(T705="",0,COUNTIF($T$7:T705,T705))</f>
        <v>0</v>
      </c>
      <c r="G705" s="303" t="str">
        <f t="shared" si="82"/>
        <v>0</v>
      </c>
      <c r="H705" s="303">
        <f>IF(R705="",0,COUNTIF($R$7:R705,R705))</f>
        <v>0</v>
      </c>
      <c r="I705" s="303" t="str">
        <f t="shared" si="83"/>
        <v>0</v>
      </c>
      <c r="J705" s="306">
        <f t="shared" si="84"/>
        <v>44216</v>
      </c>
      <c r="K705" s="303" t="str">
        <f t="shared" si="85"/>
        <v>KK 097</v>
      </c>
      <c r="L705" s="61"/>
      <c r="M705" s="271"/>
      <c r="N705" s="6"/>
      <c r="O705" s="10"/>
      <c r="P705" s="6"/>
      <c r="Q705" s="77" t="str">
        <f t="shared" si="86"/>
        <v/>
      </c>
      <c r="R705" s="333"/>
      <c r="S705" s="23"/>
      <c r="T705" s="271"/>
      <c r="U705" s="5"/>
      <c r="V705" s="5"/>
      <c r="W705" s="61"/>
      <c r="X705" s="61"/>
    </row>
    <row r="706" spans="1:24" ht="18.75" customHeight="1" x14ac:dyDescent="0.25">
      <c r="A706" s="61"/>
      <c r="B706" s="303">
        <f>IF(P706="",0,COUNTIF($P$7:P706,P706))</f>
        <v>0</v>
      </c>
      <c r="C706" s="303" t="str">
        <f t="shared" si="80"/>
        <v>0</v>
      </c>
      <c r="D706" s="303">
        <f>IF(S706="",0,COUNTIF($S$7:S706,S706))</f>
        <v>0</v>
      </c>
      <c r="E706" s="303" t="str">
        <f t="shared" si="81"/>
        <v>0</v>
      </c>
      <c r="F706" s="303">
        <f>IF(T706="",0,COUNTIF($T$7:T706,T706))</f>
        <v>0</v>
      </c>
      <c r="G706" s="303" t="str">
        <f t="shared" si="82"/>
        <v>0</v>
      </c>
      <c r="H706" s="303">
        <f>IF(R706="",0,COUNTIF($R$7:R706,R706))</f>
        <v>0</v>
      </c>
      <c r="I706" s="303" t="str">
        <f t="shared" si="83"/>
        <v>0</v>
      </c>
      <c r="J706" s="306">
        <f t="shared" si="84"/>
        <v>44216</v>
      </c>
      <c r="K706" s="303" t="str">
        <f t="shared" si="85"/>
        <v>KK 097</v>
      </c>
      <c r="L706" s="61"/>
      <c r="M706" s="271"/>
      <c r="N706" s="6"/>
      <c r="O706" s="10"/>
      <c r="P706" s="6"/>
      <c r="Q706" s="77" t="str">
        <f t="shared" si="86"/>
        <v/>
      </c>
      <c r="R706" s="333"/>
      <c r="S706" s="23"/>
      <c r="T706" s="271"/>
      <c r="U706" s="5"/>
      <c r="V706" s="5"/>
      <c r="W706" s="61"/>
      <c r="X706" s="61"/>
    </row>
    <row r="707" spans="1:24" ht="18.75" customHeight="1" x14ac:dyDescent="0.25">
      <c r="A707" s="61"/>
      <c r="B707" s="303">
        <f>IF(P707="",0,COUNTIF($P$7:P707,P707))</f>
        <v>0</v>
      </c>
      <c r="C707" s="303" t="str">
        <f t="shared" si="80"/>
        <v>0</v>
      </c>
      <c r="D707" s="303">
        <f>IF(S707="",0,COUNTIF($S$7:S707,S707))</f>
        <v>0</v>
      </c>
      <c r="E707" s="303" t="str">
        <f t="shared" si="81"/>
        <v>0</v>
      </c>
      <c r="F707" s="303">
        <f>IF(T707="",0,COUNTIF($T$7:T707,T707))</f>
        <v>0</v>
      </c>
      <c r="G707" s="303" t="str">
        <f t="shared" si="82"/>
        <v>0</v>
      </c>
      <c r="H707" s="303">
        <f>IF(R707="",0,COUNTIF($R$7:R707,R707))</f>
        <v>0</v>
      </c>
      <c r="I707" s="303" t="str">
        <f t="shared" si="83"/>
        <v>0</v>
      </c>
      <c r="J707" s="306">
        <f t="shared" si="84"/>
        <v>44216</v>
      </c>
      <c r="K707" s="303" t="str">
        <f t="shared" si="85"/>
        <v>KK 097</v>
      </c>
      <c r="L707" s="61"/>
      <c r="M707" s="271"/>
      <c r="N707" s="6"/>
      <c r="O707" s="10"/>
      <c r="P707" s="6"/>
      <c r="Q707" s="77" t="str">
        <f t="shared" si="86"/>
        <v/>
      </c>
      <c r="R707" s="333"/>
      <c r="S707" s="23"/>
      <c r="T707" s="271"/>
      <c r="U707" s="5"/>
      <c r="V707" s="5"/>
      <c r="W707" s="61"/>
      <c r="X707" s="61"/>
    </row>
    <row r="708" spans="1:24" ht="18.75" customHeight="1" x14ac:dyDescent="0.25">
      <c r="A708" s="61"/>
      <c r="B708" s="303">
        <f>IF(P708="",0,COUNTIF($P$7:P708,P708))</f>
        <v>0</v>
      </c>
      <c r="C708" s="303" t="str">
        <f t="shared" si="80"/>
        <v>0</v>
      </c>
      <c r="D708" s="303">
        <f>IF(S708="",0,COUNTIF($S$7:S708,S708))</f>
        <v>0</v>
      </c>
      <c r="E708" s="303" t="str">
        <f t="shared" si="81"/>
        <v>0</v>
      </c>
      <c r="F708" s="303">
        <f>IF(T708="",0,COUNTIF($T$7:T708,T708))</f>
        <v>0</v>
      </c>
      <c r="G708" s="303" t="str">
        <f t="shared" si="82"/>
        <v>0</v>
      </c>
      <c r="H708" s="303">
        <f>IF(R708="",0,COUNTIF($R$7:R708,R708))</f>
        <v>0</v>
      </c>
      <c r="I708" s="303" t="str">
        <f t="shared" si="83"/>
        <v>0</v>
      </c>
      <c r="J708" s="306">
        <f t="shared" si="84"/>
        <v>44216</v>
      </c>
      <c r="K708" s="303" t="str">
        <f t="shared" si="85"/>
        <v>KK 097</v>
      </c>
      <c r="L708" s="61"/>
      <c r="M708" s="271"/>
      <c r="N708" s="6"/>
      <c r="O708" s="10"/>
      <c r="P708" s="6"/>
      <c r="Q708" s="77" t="str">
        <f t="shared" si="86"/>
        <v/>
      </c>
      <c r="R708" s="333"/>
      <c r="S708" s="23"/>
      <c r="T708" s="271"/>
      <c r="U708" s="5"/>
      <c r="V708" s="5"/>
      <c r="W708" s="61"/>
      <c r="X708" s="61"/>
    </row>
    <row r="709" spans="1:24" ht="18.75" customHeight="1" x14ac:dyDescent="0.25">
      <c r="A709" s="61"/>
      <c r="B709" s="303">
        <f>IF(P709="",0,COUNTIF($P$7:P709,P709))</f>
        <v>0</v>
      </c>
      <c r="C709" s="303" t="str">
        <f t="shared" si="80"/>
        <v>0</v>
      </c>
      <c r="D709" s="303">
        <f>IF(S709="",0,COUNTIF($S$7:S709,S709))</f>
        <v>0</v>
      </c>
      <c r="E709" s="303" t="str">
        <f t="shared" si="81"/>
        <v>0</v>
      </c>
      <c r="F709" s="303">
        <f>IF(T709="",0,COUNTIF($T$7:T709,T709))</f>
        <v>0</v>
      </c>
      <c r="G709" s="303" t="str">
        <f t="shared" si="82"/>
        <v>0</v>
      </c>
      <c r="H709" s="303">
        <f>IF(R709="",0,COUNTIF($R$7:R709,R709))</f>
        <v>0</v>
      </c>
      <c r="I709" s="303" t="str">
        <f t="shared" si="83"/>
        <v>0</v>
      </c>
      <c r="J709" s="306">
        <f t="shared" si="84"/>
        <v>44216</v>
      </c>
      <c r="K709" s="303" t="str">
        <f t="shared" si="85"/>
        <v>KK 097</v>
      </c>
      <c r="L709" s="61"/>
      <c r="M709" s="271"/>
      <c r="N709" s="6"/>
      <c r="O709" s="10"/>
      <c r="P709" s="6"/>
      <c r="Q709" s="77" t="str">
        <f t="shared" si="86"/>
        <v/>
      </c>
      <c r="R709" s="333"/>
      <c r="S709" s="23"/>
      <c r="T709" s="271"/>
      <c r="U709" s="5"/>
      <c r="V709" s="5"/>
      <c r="W709" s="61"/>
      <c r="X709" s="61"/>
    </row>
    <row r="710" spans="1:24" ht="18.75" customHeight="1" x14ac:dyDescent="0.25">
      <c r="A710" s="61"/>
      <c r="B710" s="303">
        <f>IF(P710="",0,COUNTIF($P$7:P710,P710))</f>
        <v>0</v>
      </c>
      <c r="C710" s="303" t="str">
        <f t="shared" si="80"/>
        <v>0</v>
      </c>
      <c r="D710" s="303">
        <f>IF(S710="",0,COUNTIF($S$7:S710,S710))</f>
        <v>0</v>
      </c>
      <c r="E710" s="303" t="str">
        <f t="shared" si="81"/>
        <v>0</v>
      </c>
      <c r="F710" s="303">
        <f>IF(T710="",0,COUNTIF($T$7:T710,T710))</f>
        <v>0</v>
      </c>
      <c r="G710" s="303" t="str">
        <f t="shared" si="82"/>
        <v>0</v>
      </c>
      <c r="H710" s="303">
        <f>IF(R710="",0,COUNTIF($R$7:R710,R710))</f>
        <v>0</v>
      </c>
      <c r="I710" s="303" t="str">
        <f t="shared" si="83"/>
        <v>0</v>
      </c>
      <c r="J710" s="306">
        <f t="shared" si="84"/>
        <v>44216</v>
      </c>
      <c r="K710" s="303" t="str">
        <f t="shared" si="85"/>
        <v>KK 097</v>
      </c>
      <c r="L710" s="61"/>
      <c r="M710" s="271"/>
      <c r="N710" s="6"/>
      <c r="O710" s="10"/>
      <c r="P710" s="6"/>
      <c r="Q710" s="77" t="str">
        <f t="shared" si="86"/>
        <v/>
      </c>
      <c r="R710" s="333"/>
      <c r="S710" s="23"/>
      <c r="T710" s="271"/>
      <c r="U710" s="5"/>
      <c r="V710" s="5"/>
      <c r="W710" s="61"/>
      <c r="X710" s="61"/>
    </row>
    <row r="711" spans="1:24" ht="18.75" customHeight="1" x14ac:dyDescent="0.25">
      <c r="A711" s="61"/>
      <c r="B711" s="303">
        <f>IF(P711="",0,COUNTIF($P$7:P711,P711))</f>
        <v>0</v>
      </c>
      <c r="C711" s="303" t="str">
        <f t="shared" si="80"/>
        <v>0</v>
      </c>
      <c r="D711" s="303">
        <f>IF(S711="",0,COUNTIF($S$7:S711,S711))</f>
        <v>0</v>
      </c>
      <c r="E711" s="303" t="str">
        <f t="shared" si="81"/>
        <v>0</v>
      </c>
      <c r="F711" s="303">
        <f>IF(T711="",0,COUNTIF($T$7:T711,T711))</f>
        <v>0</v>
      </c>
      <c r="G711" s="303" t="str">
        <f t="shared" si="82"/>
        <v>0</v>
      </c>
      <c r="H711" s="303">
        <f>IF(R711="",0,COUNTIF($R$7:R711,R711))</f>
        <v>0</v>
      </c>
      <c r="I711" s="303" t="str">
        <f t="shared" si="83"/>
        <v>0</v>
      </c>
      <c r="J711" s="306">
        <f t="shared" si="84"/>
        <v>44216</v>
      </c>
      <c r="K711" s="303" t="str">
        <f t="shared" si="85"/>
        <v>KK 097</v>
      </c>
      <c r="L711" s="61"/>
      <c r="M711" s="271"/>
      <c r="N711" s="6"/>
      <c r="O711" s="10"/>
      <c r="P711" s="6"/>
      <c r="Q711" s="77" t="str">
        <f t="shared" si="86"/>
        <v/>
      </c>
      <c r="R711" s="333"/>
      <c r="S711" s="23"/>
      <c r="T711" s="271"/>
      <c r="U711" s="5"/>
      <c r="V711" s="5"/>
      <c r="W711" s="61"/>
      <c r="X711" s="61"/>
    </row>
    <row r="712" spans="1:24" ht="18.75" customHeight="1" x14ac:dyDescent="0.25">
      <c r="A712" s="61"/>
      <c r="B712" s="303">
        <f>IF(P712="",0,COUNTIF($P$7:P712,P712))</f>
        <v>0</v>
      </c>
      <c r="C712" s="303" t="str">
        <f t="shared" si="80"/>
        <v>0</v>
      </c>
      <c r="D712" s="303">
        <f>IF(S712="",0,COUNTIF($S$7:S712,S712))</f>
        <v>0</v>
      </c>
      <c r="E712" s="303" t="str">
        <f t="shared" si="81"/>
        <v>0</v>
      </c>
      <c r="F712" s="303">
        <f>IF(T712="",0,COUNTIF($T$7:T712,T712))</f>
        <v>0</v>
      </c>
      <c r="G712" s="303" t="str">
        <f t="shared" si="82"/>
        <v>0</v>
      </c>
      <c r="H712" s="303">
        <f>IF(R712="",0,COUNTIF($R$7:R712,R712))</f>
        <v>0</v>
      </c>
      <c r="I712" s="303" t="str">
        <f t="shared" si="83"/>
        <v>0</v>
      </c>
      <c r="J712" s="306">
        <f t="shared" si="84"/>
        <v>44216</v>
      </c>
      <c r="K712" s="303" t="str">
        <f t="shared" si="85"/>
        <v>KK 097</v>
      </c>
      <c r="L712" s="61"/>
      <c r="M712" s="271"/>
      <c r="N712" s="6"/>
      <c r="O712" s="10"/>
      <c r="P712" s="6"/>
      <c r="Q712" s="77" t="str">
        <f t="shared" si="86"/>
        <v/>
      </c>
      <c r="R712" s="333"/>
      <c r="S712" s="23"/>
      <c r="T712" s="271"/>
      <c r="U712" s="5"/>
      <c r="V712" s="5"/>
      <c r="W712" s="61"/>
      <c r="X712" s="61"/>
    </row>
    <row r="713" spans="1:24" ht="18.75" customHeight="1" x14ac:dyDescent="0.25">
      <c r="A713" s="61"/>
      <c r="B713" s="303">
        <f>IF(P713="",0,COUNTIF($P$7:P713,P713))</f>
        <v>0</v>
      </c>
      <c r="C713" s="303" t="str">
        <f t="shared" si="80"/>
        <v>0</v>
      </c>
      <c r="D713" s="303">
        <f>IF(S713="",0,COUNTIF($S$7:S713,S713))</f>
        <v>0</v>
      </c>
      <c r="E713" s="303" t="str">
        <f t="shared" si="81"/>
        <v>0</v>
      </c>
      <c r="F713" s="303">
        <f>IF(T713="",0,COUNTIF($T$7:T713,T713))</f>
        <v>0</v>
      </c>
      <c r="G713" s="303" t="str">
        <f t="shared" si="82"/>
        <v>0</v>
      </c>
      <c r="H713" s="303">
        <f>IF(R713="",0,COUNTIF($R$7:R713,R713))</f>
        <v>0</v>
      </c>
      <c r="I713" s="303" t="str">
        <f t="shared" si="83"/>
        <v>0</v>
      </c>
      <c r="J713" s="306">
        <f t="shared" si="84"/>
        <v>44216</v>
      </c>
      <c r="K713" s="303" t="str">
        <f t="shared" si="85"/>
        <v>KK 097</v>
      </c>
      <c r="L713" s="61"/>
      <c r="M713" s="271"/>
      <c r="N713" s="6"/>
      <c r="O713" s="10"/>
      <c r="P713" s="6"/>
      <c r="Q713" s="77" t="str">
        <f t="shared" si="86"/>
        <v/>
      </c>
      <c r="R713" s="333"/>
      <c r="S713" s="23"/>
      <c r="T713" s="271"/>
      <c r="U713" s="5"/>
      <c r="V713" s="5"/>
      <c r="W713" s="61"/>
      <c r="X713" s="61"/>
    </row>
    <row r="714" spans="1:24" ht="18.75" customHeight="1" x14ac:dyDescent="0.25">
      <c r="A714" s="61"/>
      <c r="B714" s="303">
        <f>IF(P714="",0,COUNTIF($P$7:P714,P714))</f>
        <v>0</v>
      </c>
      <c r="C714" s="303" t="str">
        <f t="shared" si="80"/>
        <v>0</v>
      </c>
      <c r="D714" s="303">
        <f>IF(S714="",0,COUNTIF($S$7:S714,S714))</f>
        <v>0</v>
      </c>
      <c r="E714" s="303" t="str">
        <f t="shared" si="81"/>
        <v>0</v>
      </c>
      <c r="F714" s="303">
        <f>IF(T714="",0,COUNTIF($T$7:T714,T714))</f>
        <v>0</v>
      </c>
      <c r="G714" s="303" t="str">
        <f t="shared" si="82"/>
        <v>0</v>
      </c>
      <c r="H714" s="303">
        <f>IF(R714="",0,COUNTIF($R$7:R714,R714))</f>
        <v>0</v>
      </c>
      <c r="I714" s="303" t="str">
        <f t="shared" si="83"/>
        <v>0</v>
      </c>
      <c r="J714" s="306">
        <f t="shared" si="84"/>
        <v>44216</v>
      </c>
      <c r="K714" s="303" t="str">
        <f t="shared" si="85"/>
        <v>KK 097</v>
      </c>
      <c r="L714" s="61"/>
      <c r="M714" s="271"/>
      <c r="N714" s="6"/>
      <c r="O714" s="10"/>
      <c r="P714" s="6"/>
      <c r="Q714" s="77" t="str">
        <f t="shared" si="86"/>
        <v/>
      </c>
      <c r="R714" s="333"/>
      <c r="S714" s="23"/>
      <c r="T714" s="271"/>
      <c r="U714" s="5"/>
      <c r="V714" s="5"/>
      <c r="W714" s="61"/>
      <c r="X714" s="61"/>
    </row>
    <row r="715" spans="1:24" ht="18.75" customHeight="1" x14ac:dyDescent="0.25">
      <c r="A715" s="61"/>
      <c r="B715" s="303">
        <f>IF(P715="",0,COUNTIF($P$7:P715,P715))</f>
        <v>0</v>
      </c>
      <c r="C715" s="303" t="str">
        <f t="shared" si="80"/>
        <v>0</v>
      </c>
      <c r="D715" s="303">
        <f>IF(S715="",0,COUNTIF($S$7:S715,S715))</f>
        <v>0</v>
      </c>
      <c r="E715" s="303" t="str">
        <f t="shared" si="81"/>
        <v>0</v>
      </c>
      <c r="F715" s="303">
        <f>IF(T715="",0,COUNTIF($T$7:T715,T715))</f>
        <v>0</v>
      </c>
      <c r="G715" s="303" t="str">
        <f t="shared" si="82"/>
        <v>0</v>
      </c>
      <c r="H715" s="303">
        <f>IF(R715="",0,COUNTIF($R$7:R715,R715))</f>
        <v>0</v>
      </c>
      <c r="I715" s="303" t="str">
        <f t="shared" si="83"/>
        <v>0</v>
      </c>
      <c r="J715" s="306">
        <f t="shared" si="84"/>
        <v>44216</v>
      </c>
      <c r="K715" s="303" t="str">
        <f t="shared" si="85"/>
        <v>KK 097</v>
      </c>
      <c r="L715" s="61"/>
      <c r="M715" s="271"/>
      <c r="N715" s="6"/>
      <c r="O715" s="10"/>
      <c r="P715" s="6"/>
      <c r="Q715" s="77" t="str">
        <f t="shared" si="86"/>
        <v/>
      </c>
      <c r="R715" s="333"/>
      <c r="S715" s="23"/>
      <c r="T715" s="271"/>
      <c r="U715" s="5"/>
      <c r="V715" s="5"/>
      <c r="W715" s="61"/>
      <c r="X715" s="61"/>
    </row>
    <row r="716" spans="1:24" ht="18.75" customHeight="1" x14ac:dyDescent="0.25">
      <c r="A716" s="61"/>
      <c r="B716" s="303">
        <f>IF(P716="",0,COUNTIF($P$7:P716,P716))</f>
        <v>0</v>
      </c>
      <c r="C716" s="303" t="str">
        <f t="shared" si="80"/>
        <v>0</v>
      </c>
      <c r="D716" s="303">
        <f>IF(S716="",0,COUNTIF($S$7:S716,S716))</f>
        <v>0</v>
      </c>
      <c r="E716" s="303" t="str">
        <f t="shared" si="81"/>
        <v>0</v>
      </c>
      <c r="F716" s="303">
        <f>IF(T716="",0,COUNTIF($T$7:T716,T716))</f>
        <v>0</v>
      </c>
      <c r="G716" s="303" t="str">
        <f t="shared" si="82"/>
        <v>0</v>
      </c>
      <c r="H716" s="303">
        <f>IF(R716="",0,COUNTIF($R$7:R716,R716))</f>
        <v>0</v>
      </c>
      <c r="I716" s="303" t="str">
        <f t="shared" si="83"/>
        <v>0</v>
      </c>
      <c r="J716" s="306">
        <f t="shared" si="84"/>
        <v>44216</v>
      </c>
      <c r="K716" s="303" t="str">
        <f t="shared" si="85"/>
        <v>KK 097</v>
      </c>
      <c r="L716" s="61"/>
      <c r="M716" s="271"/>
      <c r="N716" s="6"/>
      <c r="O716" s="10"/>
      <c r="P716" s="6"/>
      <c r="Q716" s="77" t="str">
        <f t="shared" si="86"/>
        <v/>
      </c>
      <c r="R716" s="333"/>
      <c r="S716" s="23"/>
      <c r="T716" s="271"/>
      <c r="U716" s="5"/>
      <c r="V716" s="5"/>
      <c r="W716" s="61"/>
      <c r="X716" s="61"/>
    </row>
    <row r="717" spans="1:24" ht="18.75" customHeight="1" x14ac:dyDescent="0.25">
      <c r="A717" s="61"/>
      <c r="B717" s="303">
        <f>IF(P717="",0,COUNTIF($P$7:P717,P717))</f>
        <v>0</v>
      </c>
      <c r="C717" s="303" t="str">
        <f t="shared" si="80"/>
        <v>0</v>
      </c>
      <c r="D717" s="303">
        <f>IF(S717="",0,COUNTIF($S$7:S717,S717))</f>
        <v>0</v>
      </c>
      <c r="E717" s="303" t="str">
        <f t="shared" si="81"/>
        <v>0</v>
      </c>
      <c r="F717" s="303">
        <f>IF(T717="",0,COUNTIF($T$7:T717,T717))</f>
        <v>0</v>
      </c>
      <c r="G717" s="303" t="str">
        <f t="shared" si="82"/>
        <v>0</v>
      </c>
      <c r="H717" s="303">
        <f>IF(R717="",0,COUNTIF($R$7:R717,R717))</f>
        <v>0</v>
      </c>
      <c r="I717" s="303" t="str">
        <f t="shared" si="83"/>
        <v>0</v>
      </c>
      <c r="J717" s="306">
        <f t="shared" si="84"/>
        <v>44216</v>
      </c>
      <c r="K717" s="303" t="str">
        <f t="shared" si="85"/>
        <v>KK 097</v>
      </c>
      <c r="L717" s="61"/>
      <c r="M717" s="271"/>
      <c r="N717" s="6"/>
      <c r="O717" s="10"/>
      <c r="P717" s="6"/>
      <c r="Q717" s="77" t="str">
        <f t="shared" si="86"/>
        <v/>
      </c>
      <c r="R717" s="333"/>
      <c r="S717" s="23"/>
      <c r="T717" s="271"/>
      <c r="U717" s="5"/>
      <c r="V717" s="5"/>
      <c r="W717" s="61"/>
      <c r="X717" s="61"/>
    </row>
    <row r="718" spans="1:24" ht="18.75" customHeight="1" x14ac:dyDescent="0.25">
      <c r="A718" s="61"/>
      <c r="B718" s="303">
        <f>IF(P718="",0,COUNTIF($P$7:P718,P718))</f>
        <v>0</v>
      </c>
      <c r="C718" s="303" t="str">
        <f t="shared" si="80"/>
        <v>0</v>
      </c>
      <c r="D718" s="303">
        <f>IF(S718="",0,COUNTIF($S$7:S718,S718))</f>
        <v>0</v>
      </c>
      <c r="E718" s="303" t="str">
        <f t="shared" si="81"/>
        <v>0</v>
      </c>
      <c r="F718" s="303">
        <f>IF(T718="",0,COUNTIF($T$7:T718,T718))</f>
        <v>0</v>
      </c>
      <c r="G718" s="303" t="str">
        <f t="shared" si="82"/>
        <v>0</v>
      </c>
      <c r="H718" s="303">
        <f>IF(R718="",0,COUNTIF($R$7:R718,R718))</f>
        <v>0</v>
      </c>
      <c r="I718" s="303" t="str">
        <f t="shared" si="83"/>
        <v>0</v>
      </c>
      <c r="J718" s="306">
        <f t="shared" si="84"/>
        <v>44216</v>
      </c>
      <c r="K718" s="303" t="str">
        <f t="shared" si="85"/>
        <v>KK 097</v>
      </c>
      <c r="L718" s="61"/>
      <c r="M718" s="271"/>
      <c r="N718" s="6"/>
      <c r="O718" s="10"/>
      <c r="P718" s="6"/>
      <c r="Q718" s="77" t="str">
        <f t="shared" si="86"/>
        <v/>
      </c>
      <c r="R718" s="333"/>
      <c r="S718" s="23"/>
      <c r="T718" s="271"/>
      <c r="U718" s="5"/>
      <c r="V718" s="5"/>
      <c r="W718" s="61"/>
      <c r="X718" s="61"/>
    </row>
    <row r="719" spans="1:24" ht="18.75" customHeight="1" x14ac:dyDescent="0.25">
      <c r="A719" s="61"/>
      <c r="B719" s="303">
        <f>IF(P719="",0,COUNTIF($P$7:P719,P719))</f>
        <v>0</v>
      </c>
      <c r="C719" s="303" t="str">
        <f t="shared" si="80"/>
        <v>0</v>
      </c>
      <c r="D719" s="303">
        <f>IF(S719="",0,COUNTIF($S$7:S719,S719))</f>
        <v>0</v>
      </c>
      <c r="E719" s="303" t="str">
        <f t="shared" si="81"/>
        <v>0</v>
      </c>
      <c r="F719" s="303">
        <f>IF(T719="",0,COUNTIF($T$7:T719,T719))</f>
        <v>0</v>
      </c>
      <c r="G719" s="303" t="str">
        <f t="shared" si="82"/>
        <v>0</v>
      </c>
      <c r="H719" s="303">
        <f>IF(R719="",0,COUNTIF($R$7:R719,R719))</f>
        <v>0</v>
      </c>
      <c r="I719" s="303" t="str">
        <f t="shared" si="83"/>
        <v>0</v>
      </c>
      <c r="J719" s="306">
        <f t="shared" si="84"/>
        <v>44216</v>
      </c>
      <c r="K719" s="303" t="str">
        <f t="shared" si="85"/>
        <v>KK 097</v>
      </c>
      <c r="L719" s="61"/>
      <c r="M719" s="271"/>
      <c r="N719" s="6"/>
      <c r="O719" s="10"/>
      <c r="P719" s="6"/>
      <c r="Q719" s="77" t="str">
        <f t="shared" si="86"/>
        <v/>
      </c>
      <c r="R719" s="333"/>
      <c r="S719" s="23"/>
      <c r="T719" s="271"/>
      <c r="U719" s="5"/>
      <c r="V719" s="5"/>
      <c r="W719" s="61"/>
      <c r="X719" s="61"/>
    </row>
    <row r="720" spans="1:24" ht="18.75" customHeight="1" x14ac:dyDescent="0.25">
      <c r="A720" s="61"/>
      <c r="B720" s="303">
        <f>IF(P720="",0,COUNTIF($P$7:P720,P720))</f>
        <v>0</v>
      </c>
      <c r="C720" s="303" t="str">
        <f t="shared" si="80"/>
        <v>0</v>
      </c>
      <c r="D720" s="303">
        <f>IF(S720="",0,COUNTIF($S$7:S720,S720))</f>
        <v>0</v>
      </c>
      <c r="E720" s="303" t="str">
        <f t="shared" si="81"/>
        <v>0</v>
      </c>
      <c r="F720" s="303">
        <f>IF(T720="",0,COUNTIF($T$7:T720,T720))</f>
        <v>0</v>
      </c>
      <c r="G720" s="303" t="str">
        <f t="shared" si="82"/>
        <v>0</v>
      </c>
      <c r="H720" s="303">
        <f>IF(R720="",0,COUNTIF($R$7:R720,R720))</f>
        <v>0</v>
      </c>
      <c r="I720" s="303" t="str">
        <f t="shared" si="83"/>
        <v>0</v>
      </c>
      <c r="J720" s="306">
        <f t="shared" si="84"/>
        <v>44216</v>
      </c>
      <c r="K720" s="303" t="str">
        <f t="shared" si="85"/>
        <v>KK 097</v>
      </c>
      <c r="L720" s="61"/>
      <c r="M720" s="271"/>
      <c r="N720" s="6"/>
      <c r="O720" s="10"/>
      <c r="P720" s="6"/>
      <c r="Q720" s="77" t="str">
        <f t="shared" si="86"/>
        <v/>
      </c>
      <c r="R720" s="333"/>
      <c r="S720" s="23"/>
      <c r="T720" s="271"/>
      <c r="U720" s="5"/>
      <c r="V720" s="5"/>
      <c r="W720" s="61"/>
      <c r="X720" s="61"/>
    </row>
    <row r="721" spans="1:24" ht="18.75" customHeight="1" x14ac:dyDescent="0.25">
      <c r="A721" s="61"/>
      <c r="B721" s="303">
        <f>IF(P721="",0,COUNTIF($P$7:P721,P721))</f>
        <v>0</v>
      </c>
      <c r="C721" s="303" t="str">
        <f t="shared" si="80"/>
        <v>0</v>
      </c>
      <c r="D721" s="303">
        <f>IF(S721="",0,COUNTIF($S$7:S721,S721))</f>
        <v>0</v>
      </c>
      <c r="E721" s="303" t="str">
        <f t="shared" si="81"/>
        <v>0</v>
      </c>
      <c r="F721" s="303">
        <f>IF(T721="",0,COUNTIF($T$7:T721,T721))</f>
        <v>0</v>
      </c>
      <c r="G721" s="303" t="str">
        <f t="shared" si="82"/>
        <v>0</v>
      </c>
      <c r="H721" s="303">
        <f>IF(R721="",0,COUNTIF($R$7:R721,R721))</f>
        <v>0</v>
      </c>
      <c r="I721" s="303" t="str">
        <f t="shared" si="83"/>
        <v>0</v>
      </c>
      <c r="J721" s="306">
        <f t="shared" si="84"/>
        <v>44216</v>
      </c>
      <c r="K721" s="303" t="str">
        <f t="shared" si="85"/>
        <v>KK 097</v>
      </c>
      <c r="L721" s="61"/>
      <c r="M721" s="271"/>
      <c r="N721" s="6"/>
      <c r="O721" s="10"/>
      <c r="P721" s="6"/>
      <c r="Q721" s="77" t="str">
        <f t="shared" si="86"/>
        <v/>
      </c>
      <c r="R721" s="333"/>
      <c r="S721" s="23"/>
      <c r="T721" s="271"/>
      <c r="U721" s="5"/>
      <c r="V721" s="5"/>
      <c r="W721" s="61"/>
      <c r="X721" s="61"/>
    </row>
    <row r="722" spans="1:24" ht="18.75" customHeight="1" x14ac:dyDescent="0.25">
      <c r="A722" s="61"/>
      <c r="B722" s="303">
        <f>IF(P722="",0,COUNTIF($P$7:P722,P722))</f>
        <v>0</v>
      </c>
      <c r="C722" s="303" t="str">
        <f t="shared" si="80"/>
        <v>0</v>
      </c>
      <c r="D722" s="303">
        <f>IF(S722="",0,COUNTIF($S$7:S722,S722))</f>
        <v>0</v>
      </c>
      <c r="E722" s="303" t="str">
        <f t="shared" si="81"/>
        <v>0</v>
      </c>
      <c r="F722" s="303">
        <f>IF(T722="",0,COUNTIF($T$7:T722,T722))</f>
        <v>0</v>
      </c>
      <c r="G722" s="303" t="str">
        <f t="shared" si="82"/>
        <v>0</v>
      </c>
      <c r="H722" s="303">
        <f>IF(R722="",0,COUNTIF($R$7:R722,R722))</f>
        <v>0</v>
      </c>
      <c r="I722" s="303" t="str">
        <f t="shared" si="83"/>
        <v>0</v>
      </c>
      <c r="J722" s="306">
        <f t="shared" si="84"/>
        <v>44216</v>
      </c>
      <c r="K722" s="303" t="str">
        <f t="shared" si="85"/>
        <v>KK 097</v>
      </c>
      <c r="L722" s="61"/>
      <c r="M722" s="271"/>
      <c r="N722" s="6"/>
      <c r="O722" s="10"/>
      <c r="P722" s="6"/>
      <c r="Q722" s="77" t="str">
        <f t="shared" si="86"/>
        <v/>
      </c>
      <c r="R722" s="333"/>
      <c r="S722" s="23"/>
      <c r="T722" s="271"/>
      <c r="U722" s="5"/>
      <c r="V722" s="5"/>
      <c r="W722" s="61"/>
      <c r="X722" s="61"/>
    </row>
    <row r="723" spans="1:24" ht="18.75" customHeight="1" x14ac:dyDescent="0.25">
      <c r="A723" s="61"/>
      <c r="B723" s="303">
        <f>IF(P723="",0,COUNTIF($P$7:P723,P723))</f>
        <v>0</v>
      </c>
      <c r="C723" s="303" t="str">
        <f t="shared" si="80"/>
        <v>0</v>
      </c>
      <c r="D723" s="303">
        <f>IF(S723="",0,COUNTIF($S$7:S723,S723))</f>
        <v>0</v>
      </c>
      <c r="E723" s="303" t="str">
        <f t="shared" si="81"/>
        <v>0</v>
      </c>
      <c r="F723" s="303">
        <f>IF(T723="",0,COUNTIF($T$7:T723,T723))</f>
        <v>0</v>
      </c>
      <c r="G723" s="303" t="str">
        <f t="shared" si="82"/>
        <v>0</v>
      </c>
      <c r="H723" s="303">
        <f>IF(R723="",0,COUNTIF($R$7:R723,R723))</f>
        <v>0</v>
      </c>
      <c r="I723" s="303" t="str">
        <f t="shared" si="83"/>
        <v>0</v>
      </c>
      <c r="J723" s="306">
        <f t="shared" si="84"/>
        <v>44216</v>
      </c>
      <c r="K723" s="303" t="str">
        <f t="shared" si="85"/>
        <v>KK 097</v>
      </c>
      <c r="L723" s="61"/>
      <c r="M723" s="271"/>
      <c r="N723" s="6"/>
      <c r="O723" s="10"/>
      <c r="P723" s="6"/>
      <c r="Q723" s="77" t="str">
        <f t="shared" si="86"/>
        <v/>
      </c>
      <c r="R723" s="333"/>
      <c r="S723" s="23"/>
      <c r="T723" s="271"/>
      <c r="U723" s="5"/>
      <c r="V723" s="5"/>
      <c r="W723" s="61"/>
      <c r="X723" s="61"/>
    </row>
    <row r="724" spans="1:24" ht="18.75" customHeight="1" x14ac:dyDescent="0.25">
      <c r="A724" s="61"/>
      <c r="B724" s="303">
        <f>IF(P724="",0,COUNTIF($P$7:P724,P724))</f>
        <v>0</v>
      </c>
      <c r="C724" s="303" t="str">
        <f t="shared" si="80"/>
        <v>0</v>
      </c>
      <c r="D724" s="303">
        <f>IF(S724="",0,COUNTIF($S$7:S724,S724))</f>
        <v>0</v>
      </c>
      <c r="E724" s="303" t="str">
        <f t="shared" si="81"/>
        <v>0</v>
      </c>
      <c r="F724" s="303">
        <f>IF(T724="",0,COUNTIF($T$7:T724,T724))</f>
        <v>0</v>
      </c>
      <c r="G724" s="303" t="str">
        <f t="shared" si="82"/>
        <v>0</v>
      </c>
      <c r="H724" s="303">
        <f>IF(R724="",0,COUNTIF($R$7:R724,R724))</f>
        <v>0</v>
      </c>
      <c r="I724" s="303" t="str">
        <f t="shared" si="83"/>
        <v>0</v>
      </c>
      <c r="J724" s="306">
        <f t="shared" si="84"/>
        <v>44216</v>
      </c>
      <c r="K724" s="303" t="str">
        <f t="shared" si="85"/>
        <v>KK 097</v>
      </c>
      <c r="L724" s="61"/>
      <c r="M724" s="271"/>
      <c r="N724" s="6"/>
      <c r="O724" s="10"/>
      <c r="P724" s="6"/>
      <c r="Q724" s="77" t="str">
        <f t="shared" si="86"/>
        <v/>
      </c>
      <c r="R724" s="333"/>
      <c r="S724" s="23"/>
      <c r="T724" s="271"/>
      <c r="U724" s="5"/>
      <c r="V724" s="5"/>
      <c r="W724" s="61"/>
      <c r="X724" s="61"/>
    </row>
    <row r="725" spans="1:24" ht="18.75" customHeight="1" x14ac:dyDescent="0.25">
      <c r="A725" s="61"/>
      <c r="B725" s="303">
        <f>IF(P725="",0,COUNTIF($P$7:P725,P725))</f>
        <v>0</v>
      </c>
      <c r="C725" s="303" t="str">
        <f t="shared" si="80"/>
        <v>0</v>
      </c>
      <c r="D725" s="303">
        <f>IF(S725="",0,COUNTIF($S$7:S725,S725))</f>
        <v>0</v>
      </c>
      <c r="E725" s="303" t="str">
        <f t="shared" si="81"/>
        <v>0</v>
      </c>
      <c r="F725" s="303">
        <f>IF(T725="",0,COUNTIF($T$7:T725,T725))</f>
        <v>0</v>
      </c>
      <c r="G725" s="303" t="str">
        <f t="shared" si="82"/>
        <v>0</v>
      </c>
      <c r="H725" s="303">
        <f>IF(R725="",0,COUNTIF($R$7:R725,R725))</f>
        <v>0</v>
      </c>
      <c r="I725" s="303" t="str">
        <f t="shared" si="83"/>
        <v>0</v>
      </c>
      <c r="J725" s="306">
        <f t="shared" si="84"/>
        <v>44216</v>
      </c>
      <c r="K725" s="303" t="str">
        <f t="shared" si="85"/>
        <v>KK 097</v>
      </c>
      <c r="L725" s="61"/>
      <c r="M725" s="271"/>
      <c r="N725" s="6"/>
      <c r="O725" s="10"/>
      <c r="P725" s="6"/>
      <c r="Q725" s="77" t="str">
        <f t="shared" si="86"/>
        <v/>
      </c>
      <c r="R725" s="333"/>
      <c r="S725" s="23"/>
      <c r="T725" s="271"/>
      <c r="U725" s="5"/>
      <c r="V725" s="5"/>
      <c r="W725" s="61"/>
      <c r="X725" s="61"/>
    </row>
    <row r="726" spans="1:24" ht="18.75" customHeight="1" x14ac:dyDescent="0.25">
      <c r="A726" s="61"/>
      <c r="B726" s="303">
        <f>IF(P726="",0,COUNTIF($P$7:P726,P726))</f>
        <v>0</v>
      </c>
      <c r="C726" s="303" t="str">
        <f t="shared" si="80"/>
        <v>0</v>
      </c>
      <c r="D726" s="303">
        <f>IF(S726="",0,COUNTIF($S$7:S726,S726))</f>
        <v>0</v>
      </c>
      <c r="E726" s="303" t="str">
        <f t="shared" si="81"/>
        <v>0</v>
      </c>
      <c r="F726" s="303">
        <f>IF(T726="",0,COUNTIF($T$7:T726,T726))</f>
        <v>0</v>
      </c>
      <c r="G726" s="303" t="str">
        <f t="shared" si="82"/>
        <v>0</v>
      </c>
      <c r="H726" s="303">
        <f>IF(R726="",0,COUNTIF($R$7:R726,R726))</f>
        <v>0</v>
      </c>
      <c r="I726" s="303" t="str">
        <f t="shared" si="83"/>
        <v>0</v>
      </c>
      <c r="J726" s="306">
        <f t="shared" si="84"/>
        <v>44216</v>
      </c>
      <c r="K726" s="303" t="str">
        <f t="shared" si="85"/>
        <v>KK 097</v>
      </c>
      <c r="L726" s="61"/>
      <c r="M726" s="271"/>
      <c r="N726" s="6"/>
      <c r="O726" s="10"/>
      <c r="P726" s="6"/>
      <c r="Q726" s="77" t="str">
        <f t="shared" si="86"/>
        <v/>
      </c>
      <c r="R726" s="333"/>
      <c r="S726" s="23"/>
      <c r="T726" s="271"/>
      <c r="U726" s="5"/>
      <c r="V726" s="5"/>
      <c r="W726" s="61"/>
      <c r="X726" s="61"/>
    </row>
    <row r="727" spans="1:24" ht="18.75" customHeight="1" x14ac:dyDescent="0.25">
      <c r="A727" s="61"/>
      <c r="B727" s="303">
        <f>IF(P727="",0,COUNTIF($P$7:P727,P727))</f>
        <v>0</v>
      </c>
      <c r="C727" s="303" t="str">
        <f t="shared" si="80"/>
        <v>0</v>
      </c>
      <c r="D727" s="303">
        <f>IF(S727="",0,COUNTIF($S$7:S727,S727))</f>
        <v>0</v>
      </c>
      <c r="E727" s="303" t="str">
        <f t="shared" si="81"/>
        <v>0</v>
      </c>
      <c r="F727" s="303">
        <f>IF(T727="",0,COUNTIF($T$7:T727,T727))</f>
        <v>0</v>
      </c>
      <c r="G727" s="303" t="str">
        <f t="shared" si="82"/>
        <v>0</v>
      </c>
      <c r="H727" s="303">
        <f>IF(R727="",0,COUNTIF($R$7:R727,R727))</f>
        <v>0</v>
      </c>
      <c r="I727" s="303" t="str">
        <f t="shared" si="83"/>
        <v>0</v>
      </c>
      <c r="J727" s="306">
        <f t="shared" si="84"/>
        <v>44216</v>
      </c>
      <c r="K727" s="303" t="str">
        <f t="shared" si="85"/>
        <v>KK 097</v>
      </c>
      <c r="L727" s="61"/>
      <c r="M727" s="271"/>
      <c r="N727" s="6"/>
      <c r="O727" s="10"/>
      <c r="P727" s="6"/>
      <c r="Q727" s="77" t="str">
        <f t="shared" si="86"/>
        <v/>
      </c>
      <c r="R727" s="333"/>
      <c r="S727" s="23"/>
      <c r="T727" s="271"/>
      <c r="U727" s="5"/>
      <c r="V727" s="5"/>
      <c r="W727" s="61"/>
      <c r="X727" s="61"/>
    </row>
    <row r="728" spans="1:24" ht="18.75" customHeight="1" x14ac:dyDescent="0.25">
      <c r="A728" s="61"/>
      <c r="B728" s="303">
        <f>IF(P728="",0,COUNTIF($P$7:P728,P728))</f>
        <v>0</v>
      </c>
      <c r="C728" s="303" t="str">
        <f t="shared" si="80"/>
        <v>0</v>
      </c>
      <c r="D728" s="303">
        <f>IF(S728="",0,COUNTIF($S$7:S728,S728))</f>
        <v>0</v>
      </c>
      <c r="E728" s="303" t="str">
        <f t="shared" si="81"/>
        <v>0</v>
      </c>
      <c r="F728" s="303">
        <f>IF(T728="",0,COUNTIF($T$7:T728,T728))</f>
        <v>0</v>
      </c>
      <c r="G728" s="303" t="str">
        <f t="shared" si="82"/>
        <v>0</v>
      </c>
      <c r="H728" s="303">
        <f>IF(R728="",0,COUNTIF($R$7:R728,R728))</f>
        <v>0</v>
      </c>
      <c r="I728" s="303" t="str">
        <f t="shared" si="83"/>
        <v>0</v>
      </c>
      <c r="J728" s="306">
        <f t="shared" si="84"/>
        <v>44216</v>
      </c>
      <c r="K728" s="303" t="str">
        <f t="shared" si="85"/>
        <v>KK 097</v>
      </c>
      <c r="L728" s="61"/>
      <c r="M728" s="271"/>
      <c r="N728" s="6"/>
      <c r="O728" s="10"/>
      <c r="P728" s="6"/>
      <c r="Q728" s="77" t="str">
        <f t="shared" si="86"/>
        <v/>
      </c>
      <c r="R728" s="333"/>
      <c r="S728" s="23"/>
      <c r="T728" s="271"/>
      <c r="U728" s="5"/>
      <c r="V728" s="5"/>
      <c r="W728" s="61"/>
      <c r="X728" s="61"/>
    </row>
    <row r="729" spans="1:24" ht="18.75" customHeight="1" x14ac:dyDescent="0.25">
      <c r="A729" s="61"/>
      <c r="B729" s="303">
        <f>IF(P729="",0,COUNTIF($P$7:P729,P729))</f>
        <v>0</v>
      </c>
      <c r="C729" s="303" t="str">
        <f t="shared" si="80"/>
        <v>0</v>
      </c>
      <c r="D729" s="303">
        <f>IF(S729="",0,COUNTIF($S$7:S729,S729))</f>
        <v>0</v>
      </c>
      <c r="E729" s="303" t="str">
        <f t="shared" si="81"/>
        <v>0</v>
      </c>
      <c r="F729" s="303">
        <f>IF(T729="",0,COUNTIF($T$7:T729,T729))</f>
        <v>0</v>
      </c>
      <c r="G729" s="303" t="str">
        <f t="shared" si="82"/>
        <v>0</v>
      </c>
      <c r="H729" s="303">
        <f>IF(R729="",0,COUNTIF($R$7:R729,R729))</f>
        <v>0</v>
      </c>
      <c r="I729" s="303" t="str">
        <f t="shared" si="83"/>
        <v>0</v>
      </c>
      <c r="J729" s="306">
        <f t="shared" si="84"/>
        <v>44216</v>
      </c>
      <c r="K729" s="303" t="str">
        <f t="shared" si="85"/>
        <v>KK 097</v>
      </c>
      <c r="L729" s="61"/>
      <c r="M729" s="271"/>
      <c r="N729" s="6"/>
      <c r="O729" s="10"/>
      <c r="P729" s="6"/>
      <c r="Q729" s="77" t="str">
        <f t="shared" si="86"/>
        <v/>
      </c>
      <c r="R729" s="333"/>
      <c r="S729" s="23"/>
      <c r="T729" s="271"/>
      <c r="U729" s="5"/>
      <c r="V729" s="5"/>
      <c r="W729" s="61"/>
      <c r="X729" s="61"/>
    </row>
    <row r="730" spans="1:24" ht="18.75" customHeight="1" x14ac:dyDescent="0.25">
      <c r="A730" s="61"/>
      <c r="B730" s="303">
        <f>IF(P730="",0,COUNTIF($P$7:P730,P730))</f>
        <v>0</v>
      </c>
      <c r="C730" s="303" t="str">
        <f t="shared" si="80"/>
        <v>0</v>
      </c>
      <c r="D730" s="303">
        <f>IF(S730="",0,COUNTIF($S$7:S730,S730))</f>
        <v>0</v>
      </c>
      <c r="E730" s="303" t="str">
        <f t="shared" si="81"/>
        <v>0</v>
      </c>
      <c r="F730" s="303">
        <f>IF(T730="",0,COUNTIF($T$7:T730,T730))</f>
        <v>0</v>
      </c>
      <c r="G730" s="303" t="str">
        <f t="shared" si="82"/>
        <v>0</v>
      </c>
      <c r="H730" s="303">
        <f>IF(R730="",0,COUNTIF($R$7:R730,R730))</f>
        <v>0</v>
      </c>
      <c r="I730" s="303" t="str">
        <f t="shared" si="83"/>
        <v>0</v>
      </c>
      <c r="J730" s="306">
        <f t="shared" si="84"/>
        <v>44216</v>
      </c>
      <c r="K730" s="303" t="str">
        <f t="shared" si="85"/>
        <v>KK 097</v>
      </c>
      <c r="L730" s="61"/>
      <c r="M730" s="271"/>
      <c r="N730" s="6"/>
      <c r="O730" s="10"/>
      <c r="P730" s="6"/>
      <c r="Q730" s="77" t="str">
        <f t="shared" si="86"/>
        <v/>
      </c>
      <c r="R730" s="333"/>
      <c r="S730" s="23"/>
      <c r="T730" s="271"/>
      <c r="U730" s="5"/>
      <c r="V730" s="5"/>
      <c r="W730" s="61"/>
      <c r="X730" s="61"/>
    </row>
    <row r="731" spans="1:24" ht="18.75" customHeight="1" x14ac:dyDescent="0.25">
      <c r="A731" s="61"/>
      <c r="B731" s="303">
        <f>IF(P731="",0,COUNTIF($P$7:P731,P731))</f>
        <v>0</v>
      </c>
      <c r="C731" s="303" t="str">
        <f t="shared" si="80"/>
        <v>0</v>
      </c>
      <c r="D731" s="303">
        <f>IF(S731="",0,COUNTIF($S$7:S731,S731))</f>
        <v>0</v>
      </c>
      <c r="E731" s="303" t="str">
        <f t="shared" si="81"/>
        <v>0</v>
      </c>
      <c r="F731" s="303">
        <f>IF(T731="",0,COUNTIF($T$7:T731,T731))</f>
        <v>0</v>
      </c>
      <c r="G731" s="303" t="str">
        <f t="shared" si="82"/>
        <v>0</v>
      </c>
      <c r="H731" s="303">
        <f>IF(R731="",0,COUNTIF($R$7:R731,R731))</f>
        <v>0</v>
      </c>
      <c r="I731" s="303" t="str">
        <f t="shared" si="83"/>
        <v>0</v>
      </c>
      <c r="J731" s="306">
        <f t="shared" si="84"/>
        <v>44216</v>
      </c>
      <c r="K731" s="303" t="str">
        <f t="shared" si="85"/>
        <v>KK 097</v>
      </c>
      <c r="L731" s="61"/>
      <c r="M731" s="271"/>
      <c r="N731" s="6"/>
      <c r="O731" s="10"/>
      <c r="P731" s="6"/>
      <c r="Q731" s="77" t="str">
        <f t="shared" si="86"/>
        <v/>
      </c>
      <c r="R731" s="333"/>
      <c r="S731" s="23"/>
      <c r="T731" s="271"/>
      <c r="U731" s="5"/>
      <c r="V731" s="5"/>
      <c r="W731" s="61"/>
      <c r="X731" s="61"/>
    </row>
    <row r="732" spans="1:24" ht="18.75" customHeight="1" x14ac:dyDescent="0.25">
      <c r="A732" s="61"/>
      <c r="B732" s="303">
        <f>IF(P732="",0,COUNTIF($P$7:P732,P732))</f>
        <v>0</v>
      </c>
      <c r="C732" s="303" t="str">
        <f t="shared" si="80"/>
        <v>0</v>
      </c>
      <c r="D732" s="303">
        <f>IF(S732="",0,COUNTIF($S$7:S732,S732))</f>
        <v>0</v>
      </c>
      <c r="E732" s="303" t="str">
        <f t="shared" si="81"/>
        <v>0</v>
      </c>
      <c r="F732" s="303">
        <f>IF(T732="",0,COUNTIF($T$7:T732,T732))</f>
        <v>0</v>
      </c>
      <c r="G732" s="303" t="str">
        <f t="shared" si="82"/>
        <v>0</v>
      </c>
      <c r="H732" s="303">
        <f>IF(R732="",0,COUNTIF($R$7:R732,R732))</f>
        <v>0</v>
      </c>
      <c r="I732" s="303" t="str">
        <f t="shared" si="83"/>
        <v>0</v>
      </c>
      <c r="J732" s="306">
        <f t="shared" si="84"/>
        <v>44216</v>
      </c>
      <c r="K732" s="303" t="str">
        <f t="shared" si="85"/>
        <v>KK 097</v>
      </c>
      <c r="L732" s="61"/>
      <c r="M732" s="271"/>
      <c r="N732" s="6"/>
      <c r="O732" s="10"/>
      <c r="P732" s="6"/>
      <c r="Q732" s="77" t="str">
        <f t="shared" si="86"/>
        <v/>
      </c>
      <c r="R732" s="333"/>
      <c r="S732" s="23"/>
      <c r="T732" s="271"/>
      <c r="U732" s="5"/>
      <c r="V732" s="5"/>
      <c r="W732" s="61"/>
      <c r="X732" s="61"/>
    </row>
    <row r="733" spans="1:24" ht="18.75" customHeight="1" x14ac:dyDescent="0.25">
      <c r="A733" s="61"/>
      <c r="B733" s="303">
        <f>IF(P733="",0,COUNTIF($P$7:P733,P733))</f>
        <v>0</v>
      </c>
      <c r="C733" s="303" t="str">
        <f t="shared" si="80"/>
        <v>0</v>
      </c>
      <c r="D733" s="303">
        <f>IF(S733="",0,COUNTIF($S$7:S733,S733))</f>
        <v>0</v>
      </c>
      <c r="E733" s="303" t="str">
        <f t="shared" si="81"/>
        <v>0</v>
      </c>
      <c r="F733" s="303">
        <f>IF(T733="",0,COUNTIF($T$7:T733,T733))</f>
        <v>0</v>
      </c>
      <c r="G733" s="303" t="str">
        <f t="shared" si="82"/>
        <v>0</v>
      </c>
      <c r="H733" s="303">
        <f>IF(R733="",0,COUNTIF($R$7:R733,R733))</f>
        <v>0</v>
      </c>
      <c r="I733" s="303" t="str">
        <f t="shared" si="83"/>
        <v>0</v>
      </c>
      <c r="J733" s="306">
        <f t="shared" si="84"/>
        <v>44216</v>
      </c>
      <c r="K733" s="303" t="str">
        <f t="shared" si="85"/>
        <v>KK 097</v>
      </c>
      <c r="L733" s="61"/>
      <c r="M733" s="271"/>
      <c r="N733" s="6"/>
      <c r="O733" s="10"/>
      <c r="P733" s="6"/>
      <c r="Q733" s="77" t="str">
        <f t="shared" si="86"/>
        <v/>
      </c>
      <c r="R733" s="333"/>
      <c r="S733" s="23"/>
      <c r="T733" s="271"/>
      <c r="U733" s="5"/>
      <c r="V733" s="5"/>
      <c r="W733" s="61"/>
      <c r="X733" s="61"/>
    </row>
    <row r="734" spans="1:24" ht="18.75" customHeight="1" x14ac:dyDescent="0.25">
      <c r="A734" s="61"/>
      <c r="B734" s="303">
        <f>IF(P734="",0,COUNTIF($P$7:P734,P734))</f>
        <v>0</v>
      </c>
      <c r="C734" s="303" t="str">
        <f t="shared" si="80"/>
        <v>0</v>
      </c>
      <c r="D734" s="303">
        <f>IF(S734="",0,COUNTIF($S$7:S734,S734))</f>
        <v>0</v>
      </c>
      <c r="E734" s="303" t="str">
        <f t="shared" si="81"/>
        <v>0</v>
      </c>
      <c r="F734" s="303">
        <f>IF(T734="",0,COUNTIF($T$7:T734,T734))</f>
        <v>0</v>
      </c>
      <c r="G734" s="303" t="str">
        <f t="shared" si="82"/>
        <v>0</v>
      </c>
      <c r="H734" s="303">
        <f>IF(R734="",0,COUNTIF($R$7:R734,R734))</f>
        <v>0</v>
      </c>
      <c r="I734" s="303" t="str">
        <f t="shared" si="83"/>
        <v>0</v>
      </c>
      <c r="J734" s="306">
        <f t="shared" si="84"/>
        <v>44216</v>
      </c>
      <c r="K734" s="303" t="str">
        <f t="shared" si="85"/>
        <v>KK 097</v>
      </c>
      <c r="L734" s="61"/>
      <c r="M734" s="271"/>
      <c r="N734" s="6"/>
      <c r="O734" s="10"/>
      <c r="P734" s="6"/>
      <c r="Q734" s="77" t="str">
        <f t="shared" si="86"/>
        <v/>
      </c>
      <c r="R734" s="333"/>
      <c r="S734" s="23"/>
      <c r="T734" s="271"/>
      <c r="U734" s="5"/>
      <c r="V734" s="5"/>
      <c r="W734" s="61"/>
      <c r="X734" s="61"/>
    </row>
    <row r="735" spans="1:24" ht="18.75" customHeight="1" x14ac:dyDescent="0.25">
      <c r="A735" s="61"/>
      <c r="B735" s="303">
        <f>IF(P735="",0,COUNTIF($P$7:P735,P735))</f>
        <v>0</v>
      </c>
      <c r="C735" s="303" t="str">
        <f t="shared" si="80"/>
        <v>0</v>
      </c>
      <c r="D735" s="303">
        <f>IF(S735="",0,COUNTIF($S$7:S735,S735))</f>
        <v>0</v>
      </c>
      <c r="E735" s="303" t="str">
        <f t="shared" si="81"/>
        <v>0</v>
      </c>
      <c r="F735" s="303">
        <f>IF(T735="",0,COUNTIF($T$7:T735,T735))</f>
        <v>0</v>
      </c>
      <c r="G735" s="303" t="str">
        <f t="shared" si="82"/>
        <v>0</v>
      </c>
      <c r="H735" s="303">
        <f>IF(R735="",0,COUNTIF($R$7:R735,R735))</f>
        <v>0</v>
      </c>
      <c r="I735" s="303" t="str">
        <f t="shared" si="83"/>
        <v>0</v>
      </c>
      <c r="J735" s="306">
        <f t="shared" si="84"/>
        <v>44216</v>
      </c>
      <c r="K735" s="303" t="str">
        <f t="shared" si="85"/>
        <v>KK 097</v>
      </c>
      <c r="L735" s="61"/>
      <c r="M735" s="271"/>
      <c r="N735" s="6"/>
      <c r="O735" s="10"/>
      <c r="P735" s="6"/>
      <c r="Q735" s="77" t="str">
        <f t="shared" si="86"/>
        <v/>
      </c>
      <c r="R735" s="333"/>
      <c r="S735" s="23"/>
      <c r="T735" s="271"/>
      <c r="U735" s="5"/>
      <c r="V735" s="5"/>
      <c r="W735" s="61"/>
      <c r="X735" s="61"/>
    </row>
    <row r="736" spans="1:24" ht="18.75" customHeight="1" x14ac:dyDescent="0.25">
      <c r="A736" s="61"/>
      <c r="B736" s="303">
        <f>IF(P736="",0,COUNTIF($P$7:P736,P736))</f>
        <v>0</v>
      </c>
      <c r="C736" s="303" t="str">
        <f t="shared" si="80"/>
        <v>0</v>
      </c>
      <c r="D736" s="303">
        <f>IF(S736="",0,COUNTIF($S$7:S736,S736))</f>
        <v>0</v>
      </c>
      <c r="E736" s="303" t="str">
        <f t="shared" si="81"/>
        <v>0</v>
      </c>
      <c r="F736" s="303">
        <f>IF(T736="",0,COUNTIF($T$7:T736,T736))</f>
        <v>0</v>
      </c>
      <c r="G736" s="303" t="str">
        <f t="shared" si="82"/>
        <v>0</v>
      </c>
      <c r="H736" s="303">
        <f>IF(R736="",0,COUNTIF($R$7:R736,R736))</f>
        <v>0</v>
      </c>
      <c r="I736" s="303" t="str">
        <f t="shared" si="83"/>
        <v>0</v>
      </c>
      <c r="J736" s="306">
        <f t="shared" si="84"/>
        <v>44216</v>
      </c>
      <c r="K736" s="303" t="str">
        <f t="shared" si="85"/>
        <v>KK 097</v>
      </c>
      <c r="L736" s="61"/>
      <c r="M736" s="271"/>
      <c r="N736" s="6"/>
      <c r="O736" s="10"/>
      <c r="P736" s="6"/>
      <c r="Q736" s="77" t="str">
        <f t="shared" si="86"/>
        <v/>
      </c>
      <c r="R736" s="333"/>
      <c r="S736" s="23"/>
      <c r="T736" s="271"/>
      <c r="U736" s="5"/>
      <c r="V736" s="5"/>
      <c r="W736" s="61"/>
      <c r="X736" s="61"/>
    </row>
    <row r="737" spans="1:24" ht="18.75" customHeight="1" x14ac:dyDescent="0.25">
      <c r="A737" s="61"/>
      <c r="B737" s="303">
        <f>IF(P737="",0,COUNTIF($P$7:P737,P737))</f>
        <v>0</v>
      </c>
      <c r="C737" s="303" t="str">
        <f t="shared" si="80"/>
        <v>0</v>
      </c>
      <c r="D737" s="303">
        <f>IF(S737="",0,COUNTIF($S$7:S737,S737))</f>
        <v>0</v>
      </c>
      <c r="E737" s="303" t="str">
        <f t="shared" si="81"/>
        <v>0</v>
      </c>
      <c r="F737" s="303">
        <f>IF(T737="",0,COUNTIF($T$7:T737,T737))</f>
        <v>0</v>
      </c>
      <c r="G737" s="303" t="str">
        <f t="shared" si="82"/>
        <v>0</v>
      </c>
      <c r="H737" s="303">
        <f>IF(R737="",0,COUNTIF($R$7:R737,R737))</f>
        <v>0</v>
      </c>
      <c r="I737" s="303" t="str">
        <f t="shared" si="83"/>
        <v>0</v>
      </c>
      <c r="J737" s="306">
        <f t="shared" si="84"/>
        <v>44216</v>
      </c>
      <c r="K737" s="303" t="str">
        <f t="shared" si="85"/>
        <v>KK 097</v>
      </c>
      <c r="L737" s="61"/>
      <c r="M737" s="271"/>
      <c r="N737" s="6"/>
      <c r="O737" s="10"/>
      <c r="P737" s="6"/>
      <c r="Q737" s="77" t="str">
        <f t="shared" si="86"/>
        <v/>
      </c>
      <c r="R737" s="333"/>
      <c r="S737" s="23"/>
      <c r="T737" s="271"/>
      <c r="U737" s="5"/>
      <c r="V737" s="5"/>
      <c r="W737" s="61"/>
      <c r="X737" s="61"/>
    </row>
    <row r="738" spans="1:24" ht="18.75" customHeight="1" x14ac:dyDescent="0.25">
      <c r="A738" s="61"/>
      <c r="B738" s="303">
        <f>IF(P738="",0,COUNTIF($P$7:P738,P738))</f>
        <v>0</v>
      </c>
      <c r="C738" s="303" t="str">
        <f t="shared" si="80"/>
        <v>0</v>
      </c>
      <c r="D738" s="303">
        <f>IF(S738="",0,COUNTIF($S$7:S738,S738))</f>
        <v>0</v>
      </c>
      <c r="E738" s="303" t="str">
        <f t="shared" si="81"/>
        <v>0</v>
      </c>
      <c r="F738" s="303">
        <f>IF(T738="",0,COUNTIF($T$7:T738,T738))</f>
        <v>0</v>
      </c>
      <c r="G738" s="303" t="str">
        <f t="shared" si="82"/>
        <v>0</v>
      </c>
      <c r="H738" s="303">
        <f>IF(R738="",0,COUNTIF($R$7:R738,R738))</f>
        <v>0</v>
      </c>
      <c r="I738" s="303" t="str">
        <f t="shared" si="83"/>
        <v>0</v>
      </c>
      <c r="J738" s="306">
        <f t="shared" si="84"/>
        <v>44216</v>
      </c>
      <c r="K738" s="303" t="str">
        <f t="shared" si="85"/>
        <v>KK 097</v>
      </c>
      <c r="L738" s="61"/>
      <c r="M738" s="271"/>
      <c r="N738" s="6"/>
      <c r="O738" s="10"/>
      <c r="P738" s="6"/>
      <c r="Q738" s="77" t="str">
        <f t="shared" si="86"/>
        <v/>
      </c>
      <c r="R738" s="333"/>
      <c r="S738" s="23"/>
      <c r="T738" s="271"/>
      <c r="U738" s="5"/>
      <c r="V738" s="5"/>
      <c r="W738" s="61"/>
      <c r="X738" s="61"/>
    </row>
    <row r="739" spans="1:24" ht="18.75" customHeight="1" x14ac:dyDescent="0.25">
      <c r="A739" s="61"/>
      <c r="B739" s="303">
        <f>IF(P739="",0,COUNTIF($P$7:P739,P739))</f>
        <v>0</v>
      </c>
      <c r="C739" s="303" t="str">
        <f t="shared" si="80"/>
        <v>0</v>
      </c>
      <c r="D739" s="303">
        <f>IF(S739="",0,COUNTIF($S$7:S739,S739))</f>
        <v>0</v>
      </c>
      <c r="E739" s="303" t="str">
        <f t="shared" si="81"/>
        <v>0</v>
      </c>
      <c r="F739" s="303">
        <f>IF(T739="",0,COUNTIF($T$7:T739,T739))</f>
        <v>0</v>
      </c>
      <c r="G739" s="303" t="str">
        <f t="shared" si="82"/>
        <v>0</v>
      </c>
      <c r="H739" s="303">
        <f>IF(R739="",0,COUNTIF($R$7:R739,R739))</f>
        <v>0</v>
      </c>
      <c r="I739" s="303" t="str">
        <f t="shared" si="83"/>
        <v>0</v>
      </c>
      <c r="J739" s="306">
        <f t="shared" si="84"/>
        <v>44216</v>
      </c>
      <c r="K739" s="303" t="str">
        <f t="shared" si="85"/>
        <v>KK 097</v>
      </c>
      <c r="L739" s="61"/>
      <c r="M739" s="271"/>
      <c r="N739" s="6"/>
      <c r="O739" s="10"/>
      <c r="P739" s="6"/>
      <c r="Q739" s="77" t="str">
        <f t="shared" si="86"/>
        <v/>
      </c>
      <c r="R739" s="333"/>
      <c r="S739" s="23"/>
      <c r="T739" s="271"/>
      <c r="U739" s="5"/>
      <c r="V739" s="5"/>
      <c r="W739" s="61"/>
      <c r="X739" s="61"/>
    </row>
    <row r="740" spans="1:24" ht="18.75" customHeight="1" x14ac:dyDescent="0.25">
      <c r="A740" s="61"/>
      <c r="B740" s="303">
        <f>IF(P740="",0,COUNTIF($P$7:P740,P740))</f>
        <v>0</v>
      </c>
      <c r="C740" s="303" t="str">
        <f t="shared" si="80"/>
        <v>0</v>
      </c>
      <c r="D740" s="303">
        <f>IF(S740="",0,COUNTIF($S$7:S740,S740))</f>
        <v>0</v>
      </c>
      <c r="E740" s="303" t="str">
        <f t="shared" si="81"/>
        <v>0</v>
      </c>
      <c r="F740" s="303">
        <f>IF(T740="",0,COUNTIF($T$7:T740,T740))</f>
        <v>0</v>
      </c>
      <c r="G740" s="303" t="str">
        <f t="shared" si="82"/>
        <v>0</v>
      </c>
      <c r="H740" s="303">
        <f>IF(R740="",0,COUNTIF($R$7:R740,R740))</f>
        <v>0</v>
      </c>
      <c r="I740" s="303" t="str">
        <f t="shared" si="83"/>
        <v>0</v>
      </c>
      <c r="J740" s="306">
        <f t="shared" si="84"/>
        <v>44216</v>
      </c>
      <c r="K740" s="303" t="str">
        <f t="shared" si="85"/>
        <v>KK 097</v>
      </c>
      <c r="L740" s="61"/>
      <c r="M740" s="271"/>
      <c r="N740" s="6"/>
      <c r="O740" s="10"/>
      <c r="P740" s="6"/>
      <c r="Q740" s="77" t="str">
        <f t="shared" si="86"/>
        <v/>
      </c>
      <c r="R740" s="333"/>
      <c r="S740" s="23"/>
      <c r="T740" s="271"/>
      <c r="U740" s="5"/>
      <c r="V740" s="5"/>
      <c r="W740" s="61"/>
      <c r="X740" s="61"/>
    </row>
    <row r="741" spans="1:24" ht="18.75" customHeight="1" x14ac:dyDescent="0.25">
      <c r="A741" s="61"/>
      <c r="B741" s="303">
        <f>IF(P741="",0,COUNTIF($P$7:P741,P741))</f>
        <v>0</v>
      </c>
      <c r="C741" s="303" t="str">
        <f t="shared" si="80"/>
        <v>0</v>
      </c>
      <c r="D741" s="303">
        <f>IF(S741="",0,COUNTIF($S$7:S741,S741))</f>
        <v>0</v>
      </c>
      <c r="E741" s="303" t="str">
        <f t="shared" si="81"/>
        <v>0</v>
      </c>
      <c r="F741" s="303">
        <f>IF(T741="",0,COUNTIF($T$7:T741,T741))</f>
        <v>0</v>
      </c>
      <c r="G741" s="303" t="str">
        <f t="shared" si="82"/>
        <v>0</v>
      </c>
      <c r="H741" s="303">
        <f>IF(R741="",0,COUNTIF($R$7:R741,R741))</f>
        <v>0</v>
      </c>
      <c r="I741" s="303" t="str">
        <f t="shared" si="83"/>
        <v>0</v>
      </c>
      <c r="J741" s="306">
        <f t="shared" si="84"/>
        <v>44216</v>
      </c>
      <c r="K741" s="303" t="str">
        <f t="shared" si="85"/>
        <v>KK 097</v>
      </c>
      <c r="L741" s="61"/>
      <c r="M741" s="271"/>
      <c r="N741" s="6"/>
      <c r="O741" s="10"/>
      <c r="P741" s="6"/>
      <c r="Q741" s="77" t="str">
        <f t="shared" si="86"/>
        <v/>
      </c>
      <c r="R741" s="333"/>
      <c r="S741" s="23"/>
      <c r="T741" s="271"/>
      <c r="U741" s="5"/>
      <c r="V741" s="5"/>
      <c r="W741" s="61"/>
      <c r="X741" s="61"/>
    </row>
    <row r="742" spans="1:24" ht="18.75" customHeight="1" x14ac:dyDescent="0.25">
      <c r="A742" s="61"/>
      <c r="B742" s="303">
        <f>IF(P742="",0,COUNTIF($P$7:P742,P742))</f>
        <v>0</v>
      </c>
      <c r="C742" s="303" t="str">
        <f t="shared" si="80"/>
        <v>0</v>
      </c>
      <c r="D742" s="303">
        <f>IF(S742="",0,COUNTIF($S$7:S742,S742))</f>
        <v>0</v>
      </c>
      <c r="E742" s="303" t="str">
        <f t="shared" si="81"/>
        <v>0</v>
      </c>
      <c r="F742" s="303">
        <f>IF(T742="",0,COUNTIF($T$7:T742,T742))</f>
        <v>0</v>
      </c>
      <c r="G742" s="303" t="str">
        <f t="shared" si="82"/>
        <v>0</v>
      </c>
      <c r="H742" s="303">
        <f>IF(R742="",0,COUNTIF($R$7:R742,R742))</f>
        <v>0</v>
      </c>
      <c r="I742" s="303" t="str">
        <f t="shared" si="83"/>
        <v>0</v>
      </c>
      <c r="J742" s="306">
        <f t="shared" si="84"/>
        <v>44216</v>
      </c>
      <c r="K742" s="303" t="str">
        <f t="shared" si="85"/>
        <v>KK 097</v>
      </c>
      <c r="L742" s="61"/>
      <c r="M742" s="271"/>
      <c r="N742" s="6"/>
      <c r="O742" s="10"/>
      <c r="P742" s="6"/>
      <c r="Q742" s="77" t="str">
        <f t="shared" si="86"/>
        <v/>
      </c>
      <c r="R742" s="333"/>
      <c r="S742" s="23"/>
      <c r="T742" s="271"/>
      <c r="U742" s="5"/>
      <c r="V742" s="5"/>
      <c r="W742" s="61"/>
      <c r="X742" s="61"/>
    </row>
    <row r="743" spans="1:24" ht="18.75" customHeight="1" x14ac:dyDescent="0.25">
      <c r="A743" s="61"/>
      <c r="B743" s="303">
        <f>IF(P743="",0,COUNTIF($P$7:P743,P743))</f>
        <v>0</v>
      </c>
      <c r="C743" s="303" t="str">
        <f t="shared" si="80"/>
        <v>0</v>
      </c>
      <c r="D743" s="303">
        <f>IF(S743="",0,COUNTIF($S$7:S743,S743))</f>
        <v>0</v>
      </c>
      <c r="E743" s="303" t="str">
        <f t="shared" si="81"/>
        <v>0</v>
      </c>
      <c r="F743" s="303">
        <f>IF(T743="",0,COUNTIF($T$7:T743,T743))</f>
        <v>0</v>
      </c>
      <c r="G743" s="303" t="str">
        <f t="shared" si="82"/>
        <v>0</v>
      </c>
      <c r="H743" s="303">
        <f>IF(R743="",0,COUNTIF($R$7:R743,R743))</f>
        <v>0</v>
      </c>
      <c r="I743" s="303" t="str">
        <f t="shared" si="83"/>
        <v>0</v>
      </c>
      <c r="J743" s="306">
        <f t="shared" si="84"/>
        <v>44216</v>
      </c>
      <c r="K743" s="303" t="str">
        <f t="shared" si="85"/>
        <v>KK 097</v>
      </c>
      <c r="L743" s="61"/>
      <c r="M743" s="271"/>
      <c r="N743" s="6"/>
      <c r="O743" s="10"/>
      <c r="P743" s="6"/>
      <c r="Q743" s="77" t="str">
        <f t="shared" si="86"/>
        <v/>
      </c>
      <c r="R743" s="333"/>
      <c r="S743" s="23"/>
      <c r="T743" s="271"/>
      <c r="U743" s="5"/>
      <c r="V743" s="5"/>
      <c r="W743" s="61"/>
      <c r="X743" s="61"/>
    </row>
    <row r="744" spans="1:24" ht="18.75" customHeight="1" x14ac:dyDescent="0.25">
      <c r="A744" s="61"/>
      <c r="B744" s="303">
        <f>IF(P744="",0,COUNTIF($P$7:P744,P744))</f>
        <v>0</v>
      </c>
      <c r="C744" s="303" t="str">
        <f t="shared" si="80"/>
        <v>0</v>
      </c>
      <c r="D744" s="303">
        <f>IF(S744="",0,COUNTIF($S$7:S744,S744))</f>
        <v>0</v>
      </c>
      <c r="E744" s="303" t="str">
        <f t="shared" si="81"/>
        <v>0</v>
      </c>
      <c r="F744" s="303">
        <f>IF(T744="",0,COUNTIF($T$7:T744,T744))</f>
        <v>0</v>
      </c>
      <c r="G744" s="303" t="str">
        <f t="shared" si="82"/>
        <v>0</v>
      </c>
      <c r="H744" s="303">
        <f>IF(R744="",0,COUNTIF($R$7:R744,R744))</f>
        <v>0</v>
      </c>
      <c r="I744" s="303" t="str">
        <f t="shared" si="83"/>
        <v>0</v>
      </c>
      <c r="J744" s="306">
        <f t="shared" si="84"/>
        <v>44216</v>
      </c>
      <c r="K744" s="303" t="str">
        <f t="shared" si="85"/>
        <v>KK 097</v>
      </c>
      <c r="L744" s="61"/>
      <c r="M744" s="271"/>
      <c r="N744" s="6"/>
      <c r="O744" s="10"/>
      <c r="P744" s="6"/>
      <c r="Q744" s="77" t="str">
        <f t="shared" si="86"/>
        <v/>
      </c>
      <c r="R744" s="333"/>
      <c r="S744" s="23"/>
      <c r="T744" s="271"/>
      <c r="U744" s="5"/>
      <c r="V744" s="5"/>
      <c r="W744" s="61"/>
      <c r="X744" s="61"/>
    </row>
    <row r="745" spans="1:24" ht="18.75" customHeight="1" x14ac:dyDescent="0.25">
      <c r="A745" s="61"/>
      <c r="B745" s="303">
        <f>IF(P745="",0,COUNTIF($P$7:P745,P745))</f>
        <v>0</v>
      </c>
      <c r="C745" s="303" t="str">
        <f t="shared" si="80"/>
        <v>0</v>
      </c>
      <c r="D745" s="303">
        <f>IF(S745="",0,COUNTIF($S$7:S745,S745))</f>
        <v>0</v>
      </c>
      <c r="E745" s="303" t="str">
        <f t="shared" si="81"/>
        <v>0</v>
      </c>
      <c r="F745" s="303">
        <f>IF(T745="",0,COUNTIF($T$7:T745,T745))</f>
        <v>0</v>
      </c>
      <c r="G745" s="303" t="str">
        <f t="shared" si="82"/>
        <v>0</v>
      </c>
      <c r="H745" s="303">
        <f>IF(R745="",0,COUNTIF($R$7:R745,R745))</f>
        <v>0</v>
      </c>
      <c r="I745" s="303" t="str">
        <f t="shared" si="83"/>
        <v>0</v>
      </c>
      <c r="J745" s="306">
        <f t="shared" si="84"/>
        <v>44216</v>
      </c>
      <c r="K745" s="303" t="str">
        <f t="shared" si="85"/>
        <v>KK 097</v>
      </c>
      <c r="L745" s="61"/>
      <c r="M745" s="271"/>
      <c r="N745" s="6"/>
      <c r="O745" s="10"/>
      <c r="P745" s="6"/>
      <c r="Q745" s="77" t="str">
        <f t="shared" si="86"/>
        <v/>
      </c>
      <c r="R745" s="333"/>
      <c r="S745" s="23"/>
      <c r="T745" s="271"/>
      <c r="U745" s="5"/>
      <c r="V745" s="5"/>
      <c r="W745" s="61"/>
      <c r="X745" s="61"/>
    </row>
    <row r="746" spans="1:24" ht="18.75" customHeight="1" x14ac:dyDescent="0.25">
      <c r="A746" s="61"/>
      <c r="B746" s="303">
        <f>IF(P746="",0,COUNTIF($P$7:P746,P746))</f>
        <v>0</v>
      </c>
      <c r="C746" s="303" t="str">
        <f t="shared" si="80"/>
        <v>0</v>
      </c>
      <c r="D746" s="303">
        <f>IF(S746="",0,COUNTIF($S$7:S746,S746))</f>
        <v>0</v>
      </c>
      <c r="E746" s="303" t="str">
        <f t="shared" si="81"/>
        <v>0</v>
      </c>
      <c r="F746" s="303">
        <f>IF(T746="",0,COUNTIF($T$7:T746,T746))</f>
        <v>0</v>
      </c>
      <c r="G746" s="303" t="str">
        <f t="shared" si="82"/>
        <v>0</v>
      </c>
      <c r="H746" s="303">
        <f>IF(R746="",0,COUNTIF($R$7:R746,R746))</f>
        <v>0</v>
      </c>
      <c r="I746" s="303" t="str">
        <f t="shared" si="83"/>
        <v>0</v>
      </c>
      <c r="J746" s="306">
        <f t="shared" si="84"/>
        <v>44216</v>
      </c>
      <c r="K746" s="303" t="str">
        <f t="shared" si="85"/>
        <v>KK 097</v>
      </c>
      <c r="L746" s="61"/>
      <c r="M746" s="271"/>
      <c r="N746" s="6"/>
      <c r="O746" s="10"/>
      <c r="P746" s="6"/>
      <c r="Q746" s="77" t="str">
        <f t="shared" si="86"/>
        <v/>
      </c>
      <c r="R746" s="333"/>
      <c r="S746" s="23"/>
      <c r="T746" s="271"/>
      <c r="U746" s="5"/>
      <c r="V746" s="5"/>
      <c r="W746" s="61"/>
      <c r="X746" s="61"/>
    </row>
    <row r="747" spans="1:24" ht="18.75" customHeight="1" x14ac:dyDescent="0.25">
      <c r="A747" s="61"/>
      <c r="B747" s="303">
        <f>IF(P747="",0,COUNTIF($P$7:P747,P747))</f>
        <v>0</v>
      </c>
      <c r="C747" s="303" t="str">
        <f t="shared" si="80"/>
        <v>0</v>
      </c>
      <c r="D747" s="303">
        <f>IF(S747="",0,COUNTIF($S$7:S747,S747))</f>
        <v>0</v>
      </c>
      <c r="E747" s="303" t="str">
        <f t="shared" si="81"/>
        <v>0</v>
      </c>
      <c r="F747" s="303">
        <f>IF(T747="",0,COUNTIF($T$7:T747,T747))</f>
        <v>0</v>
      </c>
      <c r="G747" s="303" t="str">
        <f t="shared" si="82"/>
        <v>0</v>
      </c>
      <c r="H747" s="303">
        <f>IF(R747="",0,COUNTIF($R$7:R747,R747))</f>
        <v>0</v>
      </c>
      <c r="I747" s="303" t="str">
        <f t="shared" si="83"/>
        <v>0</v>
      </c>
      <c r="J747" s="306">
        <f t="shared" si="84"/>
        <v>44216</v>
      </c>
      <c r="K747" s="303" t="str">
        <f t="shared" si="85"/>
        <v>KK 097</v>
      </c>
      <c r="L747" s="61"/>
      <c r="M747" s="271"/>
      <c r="N747" s="6"/>
      <c r="O747" s="10"/>
      <c r="P747" s="6"/>
      <c r="Q747" s="77" t="str">
        <f t="shared" si="86"/>
        <v/>
      </c>
      <c r="R747" s="333"/>
      <c r="S747" s="23"/>
      <c r="T747" s="271"/>
      <c r="U747" s="5"/>
      <c r="V747" s="5"/>
      <c r="W747" s="61"/>
      <c r="X747" s="61"/>
    </row>
    <row r="748" spans="1:24" ht="18.75" customHeight="1" x14ac:dyDescent="0.25">
      <c r="A748" s="61"/>
      <c r="B748" s="303">
        <f>IF(P748="",0,COUNTIF($P$7:P748,P748))</f>
        <v>0</v>
      </c>
      <c r="C748" s="303" t="str">
        <f t="shared" si="80"/>
        <v>0</v>
      </c>
      <c r="D748" s="303">
        <f>IF(S748="",0,COUNTIF($S$7:S748,S748))</f>
        <v>0</v>
      </c>
      <c r="E748" s="303" t="str">
        <f t="shared" si="81"/>
        <v>0</v>
      </c>
      <c r="F748" s="303">
        <f>IF(T748="",0,COUNTIF($T$7:T748,T748))</f>
        <v>0</v>
      </c>
      <c r="G748" s="303" t="str">
        <f t="shared" si="82"/>
        <v>0</v>
      </c>
      <c r="H748" s="303">
        <f>IF(R748="",0,COUNTIF($R$7:R748,R748))</f>
        <v>0</v>
      </c>
      <c r="I748" s="303" t="str">
        <f t="shared" si="83"/>
        <v>0</v>
      </c>
      <c r="J748" s="306">
        <f t="shared" si="84"/>
        <v>44216</v>
      </c>
      <c r="K748" s="303" t="str">
        <f t="shared" si="85"/>
        <v>KK 097</v>
      </c>
      <c r="L748" s="61"/>
      <c r="M748" s="271"/>
      <c r="N748" s="6"/>
      <c r="O748" s="10"/>
      <c r="P748" s="6"/>
      <c r="Q748" s="77" t="str">
        <f t="shared" si="86"/>
        <v/>
      </c>
      <c r="R748" s="333"/>
      <c r="S748" s="23"/>
      <c r="T748" s="271"/>
      <c r="U748" s="5"/>
      <c r="V748" s="5"/>
      <c r="W748" s="61"/>
      <c r="X748" s="61"/>
    </row>
    <row r="749" spans="1:24" ht="18.75" customHeight="1" x14ac:dyDescent="0.25">
      <c r="A749" s="61"/>
      <c r="B749" s="303">
        <f>IF(P749="",0,COUNTIF($P$7:P749,P749))</f>
        <v>0</v>
      </c>
      <c r="C749" s="303" t="str">
        <f t="shared" si="80"/>
        <v>0</v>
      </c>
      <c r="D749" s="303">
        <f>IF(S749="",0,COUNTIF($S$7:S749,S749))</f>
        <v>0</v>
      </c>
      <c r="E749" s="303" t="str">
        <f t="shared" si="81"/>
        <v>0</v>
      </c>
      <c r="F749" s="303">
        <f>IF(T749="",0,COUNTIF($T$7:T749,T749))</f>
        <v>0</v>
      </c>
      <c r="G749" s="303" t="str">
        <f t="shared" si="82"/>
        <v>0</v>
      </c>
      <c r="H749" s="303">
        <f>IF(R749="",0,COUNTIF($R$7:R749,R749))</f>
        <v>0</v>
      </c>
      <c r="I749" s="303" t="str">
        <f t="shared" si="83"/>
        <v>0</v>
      </c>
      <c r="J749" s="306">
        <f t="shared" si="84"/>
        <v>44216</v>
      </c>
      <c r="K749" s="303" t="str">
        <f t="shared" si="85"/>
        <v>KK 097</v>
      </c>
      <c r="L749" s="61"/>
      <c r="M749" s="271"/>
      <c r="N749" s="6"/>
      <c r="O749" s="10"/>
      <c r="P749" s="6"/>
      <c r="Q749" s="77" t="str">
        <f t="shared" si="86"/>
        <v/>
      </c>
      <c r="R749" s="333"/>
      <c r="S749" s="23"/>
      <c r="T749" s="271"/>
      <c r="U749" s="5"/>
      <c r="V749" s="5"/>
      <c r="W749" s="61"/>
      <c r="X749" s="61"/>
    </row>
    <row r="750" spans="1:24" ht="18.75" customHeight="1" x14ac:dyDescent="0.25">
      <c r="A750" s="61"/>
      <c r="B750" s="303">
        <f>IF(P750="",0,COUNTIF($P$7:P750,P750))</f>
        <v>0</v>
      </c>
      <c r="C750" s="303" t="str">
        <f t="shared" si="80"/>
        <v>0</v>
      </c>
      <c r="D750" s="303">
        <f>IF(S750="",0,COUNTIF($S$7:S750,S750))</f>
        <v>0</v>
      </c>
      <c r="E750" s="303" t="str">
        <f t="shared" si="81"/>
        <v>0</v>
      </c>
      <c r="F750" s="303">
        <f>IF(T750="",0,COUNTIF($T$7:T750,T750))</f>
        <v>0</v>
      </c>
      <c r="G750" s="303" t="str">
        <f t="shared" si="82"/>
        <v>0</v>
      </c>
      <c r="H750" s="303">
        <f>IF(R750="",0,COUNTIF($R$7:R750,R750))</f>
        <v>0</v>
      </c>
      <c r="I750" s="303" t="str">
        <f t="shared" si="83"/>
        <v>0</v>
      </c>
      <c r="J750" s="306">
        <f t="shared" si="84"/>
        <v>44216</v>
      </c>
      <c r="K750" s="303" t="str">
        <f t="shared" si="85"/>
        <v>KK 097</v>
      </c>
      <c r="L750" s="61"/>
      <c r="M750" s="271"/>
      <c r="N750" s="6"/>
      <c r="O750" s="10"/>
      <c r="P750" s="6"/>
      <c r="Q750" s="77" t="str">
        <f t="shared" si="86"/>
        <v/>
      </c>
      <c r="R750" s="333"/>
      <c r="S750" s="23"/>
      <c r="T750" s="271"/>
      <c r="U750" s="5"/>
      <c r="V750" s="5"/>
      <c r="W750" s="61"/>
      <c r="X750" s="61"/>
    </row>
    <row r="751" spans="1:24" ht="18.75" customHeight="1" x14ac:dyDescent="0.25">
      <c r="A751" s="61"/>
      <c r="B751" s="303">
        <f>IF(P751="",0,COUNTIF($P$7:P751,P751))</f>
        <v>0</v>
      </c>
      <c r="C751" s="303" t="str">
        <f t="shared" si="80"/>
        <v>0</v>
      </c>
      <c r="D751" s="303">
        <f>IF(S751="",0,COUNTIF($S$7:S751,S751))</f>
        <v>0</v>
      </c>
      <c r="E751" s="303" t="str">
        <f t="shared" si="81"/>
        <v>0</v>
      </c>
      <c r="F751" s="303">
        <f>IF(T751="",0,COUNTIF($T$7:T751,T751))</f>
        <v>0</v>
      </c>
      <c r="G751" s="303" t="str">
        <f t="shared" si="82"/>
        <v>0</v>
      </c>
      <c r="H751" s="303">
        <f>IF(R751="",0,COUNTIF($R$7:R751,R751))</f>
        <v>0</v>
      </c>
      <c r="I751" s="303" t="str">
        <f t="shared" si="83"/>
        <v>0</v>
      </c>
      <c r="J751" s="306">
        <f t="shared" si="84"/>
        <v>44216</v>
      </c>
      <c r="K751" s="303" t="str">
        <f t="shared" si="85"/>
        <v>KK 097</v>
      </c>
      <c r="L751" s="61"/>
      <c r="M751" s="271"/>
      <c r="N751" s="6"/>
      <c r="O751" s="10"/>
      <c r="P751" s="6"/>
      <c r="Q751" s="77" t="str">
        <f t="shared" si="86"/>
        <v/>
      </c>
      <c r="R751" s="333"/>
      <c r="S751" s="23"/>
      <c r="T751" s="271"/>
      <c r="U751" s="5"/>
      <c r="V751" s="5"/>
      <c r="W751" s="61"/>
      <c r="X751" s="61"/>
    </row>
    <row r="752" spans="1:24" ht="18.75" customHeight="1" x14ac:dyDescent="0.25">
      <c r="A752" s="61"/>
      <c r="B752" s="303">
        <f>IF(P752="",0,COUNTIF($P$7:P752,P752))</f>
        <v>0</v>
      </c>
      <c r="C752" s="303" t="str">
        <f t="shared" si="80"/>
        <v>0</v>
      </c>
      <c r="D752" s="303">
        <f>IF(S752="",0,COUNTIF($S$7:S752,S752))</f>
        <v>0</v>
      </c>
      <c r="E752" s="303" t="str">
        <f t="shared" si="81"/>
        <v>0</v>
      </c>
      <c r="F752" s="303">
        <f>IF(T752="",0,COUNTIF($T$7:T752,T752))</f>
        <v>0</v>
      </c>
      <c r="G752" s="303" t="str">
        <f t="shared" si="82"/>
        <v>0</v>
      </c>
      <c r="H752" s="303">
        <f>IF(R752="",0,COUNTIF($R$7:R752,R752))</f>
        <v>0</v>
      </c>
      <c r="I752" s="303" t="str">
        <f t="shared" si="83"/>
        <v>0</v>
      </c>
      <c r="J752" s="306">
        <f t="shared" si="84"/>
        <v>44216</v>
      </c>
      <c r="K752" s="303" t="str">
        <f t="shared" si="85"/>
        <v>KK 097</v>
      </c>
      <c r="L752" s="61"/>
      <c r="M752" s="271"/>
      <c r="N752" s="6"/>
      <c r="O752" s="10"/>
      <c r="P752" s="6"/>
      <c r="Q752" s="77" t="str">
        <f t="shared" si="86"/>
        <v/>
      </c>
      <c r="R752" s="333"/>
      <c r="S752" s="23"/>
      <c r="T752" s="271"/>
      <c r="U752" s="5"/>
      <c r="V752" s="5"/>
      <c r="W752" s="61"/>
      <c r="X752" s="61"/>
    </row>
    <row r="753" spans="1:24" ht="18.75" customHeight="1" x14ac:dyDescent="0.25">
      <c r="A753" s="61"/>
      <c r="B753" s="303">
        <f>IF(P753="",0,COUNTIF($P$7:P753,P753))</f>
        <v>0</v>
      </c>
      <c r="C753" s="303" t="str">
        <f t="shared" ref="C753:C816" si="87">B753&amp;P753</f>
        <v>0</v>
      </c>
      <c r="D753" s="303">
        <f>IF(S753="",0,COUNTIF($S$7:S753,S753))</f>
        <v>0</v>
      </c>
      <c r="E753" s="303" t="str">
        <f t="shared" ref="E753:E816" si="88">D753&amp;S753</f>
        <v>0</v>
      </c>
      <c r="F753" s="303">
        <f>IF(T753="",0,COUNTIF($T$7:T753,T753))</f>
        <v>0</v>
      </c>
      <c r="G753" s="303" t="str">
        <f t="shared" ref="G753:G816" si="89">F753&amp;T753</f>
        <v>0</v>
      </c>
      <c r="H753" s="303">
        <f>IF(R753="",0,COUNTIF($R$7:R753,R753))</f>
        <v>0</v>
      </c>
      <c r="I753" s="303" t="str">
        <f t="shared" ref="I753:I816" si="90">H753&amp;R753</f>
        <v>0</v>
      </c>
      <c r="J753" s="306">
        <f t="shared" ref="J753:J816" si="91">IF(M753&lt;&gt;"",M753,J752)</f>
        <v>44216</v>
      </c>
      <c r="K753" s="303" t="str">
        <f t="shared" ref="K753:K816" si="92">IF(N753&lt;&gt;"",N753,K752)</f>
        <v>KK 097</v>
      </c>
      <c r="L753" s="61"/>
      <c r="M753" s="271"/>
      <c r="N753" s="6"/>
      <c r="O753" s="10"/>
      <c r="P753" s="6"/>
      <c r="Q753" s="77" t="str">
        <f t="shared" ref="Q753:Q816" si="93">IF(P753&lt;&gt;"",VLOOKUP(P753,DA,2,FALSE),"")</f>
        <v/>
      </c>
      <c r="R753" s="333"/>
      <c r="S753" s="23"/>
      <c r="T753" s="271"/>
      <c r="U753" s="5"/>
      <c r="V753" s="5"/>
      <c r="W753" s="61"/>
      <c r="X753" s="61"/>
    </row>
    <row r="754" spans="1:24" ht="18.75" customHeight="1" x14ac:dyDescent="0.25">
      <c r="A754" s="61"/>
      <c r="B754" s="303">
        <f>IF(P754="",0,COUNTIF($P$7:P754,P754))</f>
        <v>0</v>
      </c>
      <c r="C754" s="303" t="str">
        <f t="shared" si="87"/>
        <v>0</v>
      </c>
      <c r="D754" s="303">
        <f>IF(S754="",0,COUNTIF($S$7:S754,S754))</f>
        <v>0</v>
      </c>
      <c r="E754" s="303" t="str">
        <f t="shared" si="88"/>
        <v>0</v>
      </c>
      <c r="F754" s="303">
        <f>IF(T754="",0,COUNTIF($T$7:T754,T754))</f>
        <v>0</v>
      </c>
      <c r="G754" s="303" t="str">
        <f t="shared" si="89"/>
        <v>0</v>
      </c>
      <c r="H754" s="303">
        <f>IF(R754="",0,COUNTIF($R$7:R754,R754))</f>
        <v>0</v>
      </c>
      <c r="I754" s="303" t="str">
        <f t="shared" si="90"/>
        <v>0</v>
      </c>
      <c r="J754" s="306">
        <f t="shared" si="91"/>
        <v>44216</v>
      </c>
      <c r="K754" s="303" t="str">
        <f t="shared" si="92"/>
        <v>KK 097</v>
      </c>
      <c r="L754" s="61"/>
      <c r="M754" s="271"/>
      <c r="N754" s="6"/>
      <c r="O754" s="10"/>
      <c r="P754" s="6"/>
      <c r="Q754" s="77" t="str">
        <f t="shared" si="93"/>
        <v/>
      </c>
      <c r="R754" s="333"/>
      <c r="S754" s="23"/>
      <c r="T754" s="271"/>
      <c r="U754" s="5"/>
      <c r="V754" s="5"/>
      <c r="W754" s="61"/>
      <c r="X754" s="61"/>
    </row>
    <row r="755" spans="1:24" ht="18.75" customHeight="1" x14ac:dyDescent="0.25">
      <c r="A755" s="61"/>
      <c r="B755" s="303">
        <f>IF(P755="",0,COUNTIF($P$7:P755,P755))</f>
        <v>0</v>
      </c>
      <c r="C755" s="303" t="str">
        <f t="shared" si="87"/>
        <v>0</v>
      </c>
      <c r="D755" s="303">
        <f>IF(S755="",0,COUNTIF($S$7:S755,S755))</f>
        <v>0</v>
      </c>
      <c r="E755" s="303" t="str">
        <f t="shared" si="88"/>
        <v>0</v>
      </c>
      <c r="F755" s="303">
        <f>IF(T755="",0,COUNTIF($T$7:T755,T755))</f>
        <v>0</v>
      </c>
      <c r="G755" s="303" t="str">
        <f t="shared" si="89"/>
        <v>0</v>
      </c>
      <c r="H755" s="303">
        <f>IF(R755="",0,COUNTIF($R$7:R755,R755))</f>
        <v>0</v>
      </c>
      <c r="I755" s="303" t="str">
        <f t="shared" si="90"/>
        <v>0</v>
      </c>
      <c r="J755" s="306">
        <f t="shared" si="91"/>
        <v>44216</v>
      </c>
      <c r="K755" s="303" t="str">
        <f t="shared" si="92"/>
        <v>KK 097</v>
      </c>
      <c r="L755" s="61"/>
      <c r="M755" s="271"/>
      <c r="N755" s="6"/>
      <c r="O755" s="10"/>
      <c r="P755" s="6"/>
      <c r="Q755" s="77" t="str">
        <f t="shared" si="93"/>
        <v/>
      </c>
      <c r="R755" s="333"/>
      <c r="S755" s="23"/>
      <c r="T755" s="271"/>
      <c r="U755" s="5"/>
      <c r="V755" s="5"/>
      <c r="W755" s="61"/>
      <c r="X755" s="61"/>
    </row>
    <row r="756" spans="1:24" ht="18.75" customHeight="1" x14ac:dyDescent="0.25">
      <c r="A756" s="61"/>
      <c r="B756" s="303">
        <f>IF(P756="",0,COUNTIF($P$7:P756,P756))</f>
        <v>0</v>
      </c>
      <c r="C756" s="303" t="str">
        <f t="shared" si="87"/>
        <v>0</v>
      </c>
      <c r="D756" s="303">
        <f>IF(S756="",0,COUNTIF($S$7:S756,S756))</f>
        <v>0</v>
      </c>
      <c r="E756" s="303" t="str">
        <f t="shared" si="88"/>
        <v>0</v>
      </c>
      <c r="F756" s="303">
        <f>IF(T756="",0,COUNTIF($T$7:T756,T756))</f>
        <v>0</v>
      </c>
      <c r="G756" s="303" t="str">
        <f t="shared" si="89"/>
        <v>0</v>
      </c>
      <c r="H756" s="303">
        <f>IF(R756="",0,COUNTIF($R$7:R756,R756))</f>
        <v>0</v>
      </c>
      <c r="I756" s="303" t="str">
        <f t="shared" si="90"/>
        <v>0</v>
      </c>
      <c r="J756" s="306">
        <f t="shared" si="91"/>
        <v>44216</v>
      </c>
      <c r="K756" s="303" t="str">
        <f t="shared" si="92"/>
        <v>KK 097</v>
      </c>
      <c r="L756" s="61"/>
      <c r="M756" s="271"/>
      <c r="N756" s="6"/>
      <c r="O756" s="10"/>
      <c r="P756" s="6"/>
      <c r="Q756" s="77" t="str">
        <f t="shared" si="93"/>
        <v/>
      </c>
      <c r="R756" s="333"/>
      <c r="S756" s="23"/>
      <c r="T756" s="271"/>
      <c r="U756" s="5"/>
      <c r="V756" s="5"/>
      <c r="W756" s="61"/>
      <c r="X756" s="61"/>
    </row>
    <row r="757" spans="1:24" ht="18.75" customHeight="1" x14ac:dyDescent="0.25">
      <c r="A757" s="61"/>
      <c r="B757" s="303">
        <f>IF(P757="",0,COUNTIF($P$7:P757,P757))</f>
        <v>0</v>
      </c>
      <c r="C757" s="303" t="str">
        <f t="shared" si="87"/>
        <v>0</v>
      </c>
      <c r="D757" s="303">
        <f>IF(S757="",0,COUNTIF($S$7:S757,S757))</f>
        <v>0</v>
      </c>
      <c r="E757" s="303" t="str">
        <f t="shared" si="88"/>
        <v>0</v>
      </c>
      <c r="F757" s="303">
        <f>IF(T757="",0,COUNTIF($T$7:T757,T757))</f>
        <v>0</v>
      </c>
      <c r="G757" s="303" t="str">
        <f t="shared" si="89"/>
        <v>0</v>
      </c>
      <c r="H757" s="303">
        <f>IF(R757="",0,COUNTIF($R$7:R757,R757))</f>
        <v>0</v>
      </c>
      <c r="I757" s="303" t="str">
        <f t="shared" si="90"/>
        <v>0</v>
      </c>
      <c r="J757" s="306">
        <f t="shared" si="91"/>
        <v>44216</v>
      </c>
      <c r="K757" s="303" t="str">
        <f t="shared" si="92"/>
        <v>KK 097</v>
      </c>
      <c r="L757" s="61"/>
      <c r="M757" s="271"/>
      <c r="N757" s="6"/>
      <c r="O757" s="10"/>
      <c r="P757" s="6"/>
      <c r="Q757" s="77" t="str">
        <f t="shared" si="93"/>
        <v/>
      </c>
      <c r="R757" s="333"/>
      <c r="S757" s="23"/>
      <c r="T757" s="271"/>
      <c r="U757" s="5"/>
      <c r="V757" s="5"/>
      <c r="W757" s="61"/>
      <c r="X757" s="61"/>
    </row>
    <row r="758" spans="1:24" ht="18.75" customHeight="1" x14ac:dyDescent="0.25">
      <c r="A758" s="61"/>
      <c r="B758" s="303">
        <f>IF(P758="",0,COUNTIF($P$7:P758,P758))</f>
        <v>0</v>
      </c>
      <c r="C758" s="303" t="str">
        <f t="shared" si="87"/>
        <v>0</v>
      </c>
      <c r="D758" s="303">
        <f>IF(S758="",0,COUNTIF($S$7:S758,S758))</f>
        <v>0</v>
      </c>
      <c r="E758" s="303" t="str">
        <f t="shared" si="88"/>
        <v>0</v>
      </c>
      <c r="F758" s="303">
        <f>IF(T758="",0,COUNTIF($T$7:T758,T758))</f>
        <v>0</v>
      </c>
      <c r="G758" s="303" t="str">
        <f t="shared" si="89"/>
        <v>0</v>
      </c>
      <c r="H758" s="303">
        <f>IF(R758="",0,COUNTIF($R$7:R758,R758))</f>
        <v>0</v>
      </c>
      <c r="I758" s="303" t="str">
        <f t="shared" si="90"/>
        <v>0</v>
      </c>
      <c r="J758" s="306">
        <f t="shared" si="91"/>
        <v>44216</v>
      </c>
      <c r="K758" s="303" t="str">
        <f t="shared" si="92"/>
        <v>KK 097</v>
      </c>
      <c r="L758" s="61"/>
      <c r="M758" s="271"/>
      <c r="N758" s="6"/>
      <c r="O758" s="10"/>
      <c r="P758" s="6"/>
      <c r="Q758" s="77" t="str">
        <f t="shared" si="93"/>
        <v/>
      </c>
      <c r="R758" s="333"/>
      <c r="S758" s="23"/>
      <c r="T758" s="271"/>
      <c r="U758" s="5"/>
      <c r="V758" s="5"/>
      <c r="W758" s="61"/>
      <c r="X758" s="61"/>
    </row>
    <row r="759" spans="1:24" ht="18.75" customHeight="1" x14ac:dyDescent="0.25">
      <c r="A759" s="61"/>
      <c r="B759" s="303">
        <f>IF(P759="",0,COUNTIF($P$7:P759,P759))</f>
        <v>0</v>
      </c>
      <c r="C759" s="303" t="str">
        <f t="shared" si="87"/>
        <v>0</v>
      </c>
      <c r="D759" s="303">
        <f>IF(S759="",0,COUNTIF($S$7:S759,S759))</f>
        <v>0</v>
      </c>
      <c r="E759" s="303" t="str">
        <f t="shared" si="88"/>
        <v>0</v>
      </c>
      <c r="F759" s="303">
        <f>IF(T759="",0,COUNTIF($T$7:T759,T759))</f>
        <v>0</v>
      </c>
      <c r="G759" s="303" t="str">
        <f t="shared" si="89"/>
        <v>0</v>
      </c>
      <c r="H759" s="303">
        <f>IF(R759="",0,COUNTIF($R$7:R759,R759))</f>
        <v>0</v>
      </c>
      <c r="I759" s="303" t="str">
        <f t="shared" si="90"/>
        <v>0</v>
      </c>
      <c r="J759" s="306">
        <f t="shared" si="91"/>
        <v>44216</v>
      </c>
      <c r="K759" s="303" t="str">
        <f t="shared" si="92"/>
        <v>KK 097</v>
      </c>
      <c r="L759" s="61"/>
      <c r="M759" s="271"/>
      <c r="N759" s="6"/>
      <c r="O759" s="10"/>
      <c r="P759" s="6"/>
      <c r="Q759" s="77" t="str">
        <f t="shared" si="93"/>
        <v/>
      </c>
      <c r="R759" s="333"/>
      <c r="S759" s="23"/>
      <c r="T759" s="271"/>
      <c r="U759" s="5"/>
      <c r="V759" s="5"/>
      <c r="W759" s="61"/>
      <c r="X759" s="61"/>
    </row>
    <row r="760" spans="1:24" ht="18.75" customHeight="1" x14ac:dyDescent="0.25">
      <c r="A760" s="61"/>
      <c r="B760" s="303">
        <f>IF(P760="",0,COUNTIF($P$7:P760,P760))</f>
        <v>0</v>
      </c>
      <c r="C760" s="303" t="str">
        <f t="shared" si="87"/>
        <v>0</v>
      </c>
      <c r="D760" s="303">
        <f>IF(S760="",0,COUNTIF($S$7:S760,S760))</f>
        <v>0</v>
      </c>
      <c r="E760" s="303" t="str">
        <f t="shared" si="88"/>
        <v>0</v>
      </c>
      <c r="F760" s="303">
        <f>IF(T760="",0,COUNTIF($T$7:T760,T760))</f>
        <v>0</v>
      </c>
      <c r="G760" s="303" t="str">
        <f t="shared" si="89"/>
        <v>0</v>
      </c>
      <c r="H760" s="303">
        <f>IF(R760="",0,COUNTIF($R$7:R760,R760))</f>
        <v>0</v>
      </c>
      <c r="I760" s="303" t="str">
        <f t="shared" si="90"/>
        <v>0</v>
      </c>
      <c r="J760" s="306">
        <f t="shared" si="91"/>
        <v>44216</v>
      </c>
      <c r="K760" s="303" t="str">
        <f t="shared" si="92"/>
        <v>KK 097</v>
      </c>
      <c r="L760" s="61"/>
      <c r="M760" s="271"/>
      <c r="N760" s="6"/>
      <c r="O760" s="10"/>
      <c r="P760" s="6"/>
      <c r="Q760" s="77" t="str">
        <f t="shared" si="93"/>
        <v/>
      </c>
      <c r="R760" s="333"/>
      <c r="S760" s="23"/>
      <c r="T760" s="271"/>
      <c r="U760" s="5"/>
      <c r="V760" s="5"/>
      <c r="W760" s="61"/>
      <c r="X760" s="61"/>
    </row>
    <row r="761" spans="1:24" ht="18.75" customHeight="1" x14ac:dyDescent="0.25">
      <c r="A761" s="61"/>
      <c r="B761" s="303">
        <f>IF(P761="",0,COUNTIF($P$7:P761,P761))</f>
        <v>0</v>
      </c>
      <c r="C761" s="303" t="str">
        <f t="shared" si="87"/>
        <v>0</v>
      </c>
      <c r="D761" s="303">
        <f>IF(S761="",0,COUNTIF($S$7:S761,S761))</f>
        <v>0</v>
      </c>
      <c r="E761" s="303" t="str">
        <f t="shared" si="88"/>
        <v>0</v>
      </c>
      <c r="F761" s="303">
        <f>IF(T761="",0,COUNTIF($T$7:T761,T761))</f>
        <v>0</v>
      </c>
      <c r="G761" s="303" t="str">
        <f t="shared" si="89"/>
        <v>0</v>
      </c>
      <c r="H761" s="303">
        <f>IF(R761="",0,COUNTIF($R$7:R761,R761))</f>
        <v>0</v>
      </c>
      <c r="I761" s="303" t="str">
        <f t="shared" si="90"/>
        <v>0</v>
      </c>
      <c r="J761" s="306">
        <f t="shared" si="91"/>
        <v>44216</v>
      </c>
      <c r="K761" s="303" t="str">
        <f t="shared" si="92"/>
        <v>KK 097</v>
      </c>
      <c r="L761" s="61"/>
      <c r="M761" s="271"/>
      <c r="N761" s="6"/>
      <c r="O761" s="10"/>
      <c r="P761" s="6"/>
      <c r="Q761" s="77" t="str">
        <f t="shared" si="93"/>
        <v/>
      </c>
      <c r="R761" s="333"/>
      <c r="S761" s="23"/>
      <c r="T761" s="271"/>
      <c r="U761" s="5"/>
      <c r="V761" s="5"/>
      <c r="W761" s="61"/>
      <c r="X761" s="61"/>
    </row>
    <row r="762" spans="1:24" ht="18.75" customHeight="1" x14ac:dyDescent="0.25">
      <c r="A762" s="61"/>
      <c r="B762" s="303">
        <f>IF(P762="",0,COUNTIF($P$7:P762,P762))</f>
        <v>0</v>
      </c>
      <c r="C762" s="303" t="str">
        <f t="shared" si="87"/>
        <v>0</v>
      </c>
      <c r="D762" s="303">
        <f>IF(S762="",0,COUNTIF($S$7:S762,S762))</f>
        <v>0</v>
      </c>
      <c r="E762" s="303" t="str">
        <f t="shared" si="88"/>
        <v>0</v>
      </c>
      <c r="F762" s="303">
        <f>IF(T762="",0,COUNTIF($T$7:T762,T762))</f>
        <v>0</v>
      </c>
      <c r="G762" s="303" t="str">
        <f t="shared" si="89"/>
        <v>0</v>
      </c>
      <c r="H762" s="303">
        <f>IF(R762="",0,COUNTIF($R$7:R762,R762))</f>
        <v>0</v>
      </c>
      <c r="I762" s="303" t="str">
        <f t="shared" si="90"/>
        <v>0</v>
      </c>
      <c r="J762" s="306">
        <f t="shared" si="91"/>
        <v>44216</v>
      </c>
      <c r="K762" s="303" t="str">
        <f t="shared" si="92"/>
        <v>KK 097</v>
      </c>
      <c r="L762" s="61"/>
      <c r="M762" s="271"/>
      <c r="N762" s="6"/>
      <c r="O762" s="10"/>
      <c r="P762" s="6"/>
      <c r="Q762" s="77" t="str">
        <f t="shared" si="93"/>
        <v/>
      </c>
      <c r="R762" s="333"/>
      <c r="S762" s="23"/>
      <c r="T762" s="271"/>
      <c r="U762" s="5"/>
      <c r="V762" s="5"/>
      <c r="W762" s="61"/>
      <c r="X762" s="61"/>
    </row>
    <row r="763" spans="1:24" ht="18.75" customHeight="1" x14ac:dyDescent="0.25">
      <c r="A763" s="61"/>
      <c r="B763" s="303">
        <f>IF(P763="",0,COUNTIF($P$7:P763,P763))</f>
        <v>0</v>
      </c>
      <c r="C763" s="303" t="str">
        <f t="shared" si="87"/>
        <v>0</v>
      </c>
      <c r="D763" s="303">
        <f>IF(S763="",0,COUNTIF($S$7:S763,S763))</f>
        <v>0</v>
      </c>
      <c r="E763" s="303" t="str">
        <f t="shared" si="88"/>
        <v>0</v>
      </c>
      <c r="F763" s="303">
        <f>IF(T763="",0,COUNTIF($T$7:T763,T763))</f>
        <v>0</v>
      </c>
      <c r="G763" s="303" t="str">
        <f t="shared" si="89"/>
        <v>0</v>
      </c>
      <c r="H763" s="303">
        <f>IF(R763="",0,COUNTIF($R$7:R763,R763))</f>
        <v>0</v>
      </c>
      <c r="I763" s="303" t="str">
        <f t="shared" si="90"/>
        <v>0</v>
      </c>
      <c r="J763" s="306">
        <f t="shared" si="91"/>
        <v>44216</v>
      </c>
      <c r="K763" s="303" t="str">
        <f t="shared" si="92"/>
        <v>KK 097</v>
      </c>
      <c r="L763" s="61"/>
      <c r="M763" s="271"/>
      <c r="N763" s="6"/>
      <c r="O763" s="10"/>
      <c r="P763" s="6"/>
      <c r="Q763" s="77" t="str">
        <f t="shared" si="93"/>
        <v/>
      </c>
      <c r="R763" s="333"/>
      <c r="S763" s="23"/>
      <c r="T763" s="271"/>
      <c r="U763" s="5"/>
      <c r="V763" s="5"/>
      <c r="W763" s="61"/>
      <c r="X763" s="61"/>
    </row>
    <row r="764" spans="1:24" ht="18.75" customHeight="1" x14ac:dyDescent="0.25">
      <c r="A764" s="61"/>
      <c r="B764" s="303">
        <f>IF(P764="",0,COUNTIF($P$7:P764,P764))</f>
        <v>0</v>
      </c>
      <c r="C764" s="303" t="str">
        <f t="shared" si="87"/>
        <v>0</v>
      </c>
      <c r="D764" s="303">
        <f>IF(S764="",0,COUNTIF($S$7:S764,S764))</f>
        <v>0</v>
      </c>
      <c r="E764" s="303" t="str">
        <f t="shared" si="88"/>
        <v>0</v>
      </c>
      <c r="F764" s="303">
        <f>IF(T764="",0,COUNTIF($T$7:T764,T764))</f>
        <v>0</v>
      </c>
      <c r="G764" s="303" t="str">
        <f t="shared" si="89"/>
        <v>0</v>
      </c>
      <c r="H764" s="303">
        <f>IF(R764="",0,COUNTIF($R$7:R764,R764))</f>
        <v>0</v>
      </c>
      <c r="I764" s="303" t="str">
        <f t="shared" si="90"/>
        <v>0</v>
      </c>
      <c r="J764" s="306">
        <f t="shared" si="91"/>
        <v>44216</v>
      </c>
      <c r="K764" s="303" t="str">
        <f t="shared" si="92"/>
        <v>KK 097</v>
      </c>
      <c r="L764" s="61"/>
      <c r="M764" s="271"/>
      <c r="N764" s="6"/>
      <c r="O764" s="10"/>
      <c r="P764" s="6"/>
      <c r="Q764" s="77" t="str">
        <f t="shared" si="93"/>
        <v/>
      </c>
      <c r="R764" s="333"/>
      <c r="S764" s="23"/>
      <c r="T764" s="271"/>
      <c r="U764" s="5"/>
      <c r="V764" s="5"/>
      <c r="W764" s="61"/>
      <c r="X764" s="61"/>
    </row>
    <row r="765" spans="1:24" ht="18.75" customHeight="1" x14ac:dyDescent="0.25">
      <c r="A765" s="61"/>
      <c r="B765" s="303">
        <f>IF(P765="",0,COUNTIF($P$7:P765,P765))</f>
        <v>0</v>
      </c>
      <c r="C765" s="303" t="str">
        <f t="shared" si="87"/>
        <v>0</v>
      </c>
      <c r="D765" s="303">
        <f>IF(S765="",0,COUNTIF($S$7:S765,S765))</f>
        <v>0</v>
      </c>
      <c r="E765" s="303" t="str">
        <f t="shared" si="88"/>
        <v>0</v>
      </c>
      <c r="F765" s="303">
        <f>IF(T765="",0,COUNTIF($T$7:T765,T765))</f>
        <v>0</v>
      </c>
      <c r="G765" s="303" t="str">
        <f t="shared" si="89"/>
        <v>0</v>
      </c>
      <c r="H765" s="303">
        <f>IF(R765="",0,COUNTIF($R$7:R765,R765))</f>
        <v>0</v>
      </c>
      <c r="I765" s="303" t="str">
        <f t="shared" si="90"/>
        <v>0</v>
      </c>
      <c r="J765" s="306">
        <f t="shared" si="91"/>
        <v>44216</v>
      </c>
      <c r="K765" s="303" t="str">
        <f t="shared" si="92"/>
        <v>KK 097</v>
      </c>
      <c r="L765" s="61"/>
      <c r="M765" s="271"/>
      <c r="N765" s="6"/>
      <c r="O765" s="10"/>
      <c r="P765" s="6"/>
      <c r="Q765" s="77" t="str">
        <f t="shared" si="93"/>
        <v/>
      </c>
      <c r="R765" s="333"/>
      <c r="S765" s="23"/>
      <c r="T765" s="271"/>
      <c r="U765" s="5"/>
      <c r="V765" s="5"/>
      <c r="W765" s="61"/>
      <c r="X765" s="61"/>
    </row>
    <row r="766" spans="1:24" ht="18.75" customHeight="1" x14ac:dyDescent="0.25">
      <c r="A766" s="61"/>
      <c r="B766" s="303">
        <f>IF(P766="",0,COUNTIF($P$7:P766,P766))</f>
        <v>0</v>
      </c>
      <c r="C766" s="303" t="str">
        <f t="shared" si="87"/>
        <v>0</v>
      </c>
      <c r="D766" s="303">
        <f>IF(S766="",0,COUNTIF($S$7:S766,S766))</f>
        <v>0</v>
      </c>
      <c r="E766" s="303" t="str">
        <f t="shared" si="88"/>
        <v>0</v>
      </c>
      <c r="F766" s="303">
        <f>IF(T766="",0,COUNTIF($T$7:T766,T766))</f>
        <v>0</v>
      </c>
      <c r="G766" s="303" t="str">
        <f t="shared" si="89"/>
        <v>0</v>
      </c>
      <c r="H766" s="303">
        <f>IF(R766="",0,COUNTIF($R$7:R766,R766))</f>
        <v>0</v>
      </c>
      <c r="I766" s="303" t="str">
        <f t="shared" si="90"/>
        <v>0</v>
      </c>
      <c r="J766" s="306">
        <f t="shared" si="91"/>
        <v>44216</v>
      </c>
      <c r="K766" s="303" t="str">
        <f t="shared" si="92"/>
        <v>KK 097</v>
      </c>
      <c r="L766" s="61"/>
      <c r="M766" s="271"/>
      <c r="N766" s="6"/>
      <c r="O766" s="10"/>
      <c r="P766" s="6"/>
      <c r="Q766" s="77" t="str">
        <f t="shared" si="93"/>
        <v/>
      </c>
      <c r="R766" s="333"/>
      <c r="S766" s="23"/>
      <c r="T766" s="271"/>
      <c r="U766" s="5"/>
      <c r="V766" s="5"/>
      <c r="W766" s="61"/>
      <c r="X766" s="61"/>
    </row>
    <row r="767" spans="1:24" ht="18.75" customHeight="1" x14ac:dyDescent="0.25">
      <c r="A767" s="61"/>
      <c r="B767" s="303">
        <f>IF(P767="",0,COUNTIF($P$7:P767,P767))</f>
        <v>0</v>
      </c>
      <c r="C767" s="303" t="str">
        <f t="shared" si="87"/>
        <v>0</v>
      </c>
      <c r="D767" s="303">
        <f>IF(S767="",0,COUNTIF($S$7:S767,S767))</f>
        <v>0</v>
      </c>
      <c r="E767" s="303" t="str">
        <f t="shared" si="88"/>
        <v>0</v>
      </c>
      <c r="F767" s="303">
        <f>IF(T767="",0,COUNTIF($T$7:T767,T767))</f>
        <v>0</v>
      </c>
      <c r="G767" s="303" t="str">
        <f t="shared" si="89"/>
        <v>0</v>
      </c>
      <c r="H767" s="303">
        <f>IF(R767="",0,COUNTIF($R$7:R767,R767))</f>
        <v>0</v>
      </c>
      <c r="I767" s="303" t="str">
        <f t="shared" si="90"/>
        <v>0</v>
      </c>
      <c r="J767" s="306">
        <f t="shared" si="91"/>
        <v>44216</v>
      </c>
      <c r="K767" s="303" t="str">
        <f t="shared" si="92"/>
        <v>KK 097</v>
      </c>
      <c r="L767" s="61"/>
      <c r="M767" s="271"/>
      <c r="N767" s="6"/>
      <c r="O767" s="10"/>
      <c r="P767" s="6"/>
      <c r="Q767" s="77" t="str">
        <f t="shared" si="93"/>
        <v/>
      </c>
      <c r="R767" s="333"/>
      <c r="S767" s="23"/>
      <c r="T767" s="271"/>
      <c r="U767" s="5"/>
      <c r="V767" s="5"/>
      <c r="W767" s="61"/>
      <c r="X767" s="61"/>
    </row>
    <row r="768" spans="1:24" ht="18.75" customHeight="1" x14ac:dyDescent="0.25">
      <c r="A768" s="61"/>
      <c r="B768" s="303">
        <f>IF(P768="",0,COUNTIF($P$7:P768,P768))</f>
        <v>0</v>
      </c>
      <c r="C768" s="303" t="str">
        <f t="shared" si="87"/>
        <v>0</v>
      </c>
      <c r="D768" s="303">
        <f>IF(S768="",0,COUNTIF($S$7:S768,S768))</f>
        <v>0</v>
      </c>
      <c r="E768" s="303" t="str">
        <f t="shared" si="88"/>
        <v>0</v>
      </c>
      <c r="F768" s="303">
        <f>IF(T768="",0,COUNTIF($T$7:T768,T768))</f>
        <v>0</v>
      </c>
      <c r="G768" s="303" t="str">
        <f t="shared" si="89"/>
        <v>0</v>
      </c>
      <c r="H768" s="303">
        <f>IF(R768="",0,COUNTIF($R$7:R768,R768))</f>
        <v>0</v>
      </c>
      <c r="I768" s="303" t="str">
        <f t="shared" si="90"/>
        <v>0</v>
      </c>
      <c r="J768" s="306">
        <f t="shared" si="91"/>
        <v>44216</v>
      </c>
      <c r="K768" s="303" t="str">
        <f t="shared" si="92"/>
        <v>KK 097</v>
      </c>
      <c r="L768" s="61"/>
      <c r="M768" s="271"/>
      <c r="N768" s="6"/>
      <c r="O768" s="10"/>
      <c r="P768" s="6"/>
      <c r="Q768" s="77" t="str">
        <f t="shared" si="93"/>
        <v/>
      </c>
      <c r="R768" s="333"/>
      <c r="S768" s="23"/>
      <c r="T768" s="271"/>
      <c r="U768" s="5"/>
      <c r="V768" s="5"/>
      <c r="W768" s="61"/>
      <c r="X768" s="61"/>
    </row>
    <row r="769" spans="1:24" ht="18.75" customHeight="1" x14ac:dyDescent="0.25">
      <c r="A769" s="61"/>
      <c r="B769" s="303">
        <f>IF(P769="",0,COUNTIF($P$7:P769,P769))</f>
        <v>0</v>
      </c>
      <c r="C769" s="303" t="str">
        <f t="shared" si="87"/>
        <v>0</v>
      </c>
      <c r="D769" s="303">
        <f>IF(S769="",0,COUNTIF($S$7:S769,S769))</f>
        <v>0</v>
      </c>
      <c r="E769" s="303" t="str">
        <f t="shared" si="88"/>
        <v>0</v>
      </c>
      <c r="F769" s="303">
        <f>IF(T769="",0,COUNTIF($T$7:T769,T769))</f>
        <v>0</v>
      </c>
      <c r="G769" s="303" t="str">
        <f t="shared" si="89"/>
        <v>0</v>
      </c>
      <c r="H769" s="303">
        <f>IF(R769="",0,COUNTIF($R$7:R769,R769))</f>
        <v>0</v>
      </c>
      <c r="I769" s="303" t="str">
        <f t="shared" si="90"/>
        <v>0</v>
      </c>
      <c r="J769" s="306">
        <f t="shared" si="91"/>
        <v>44216</v>
      </c>
      <c r="K769" s="303" t="str">
        <f t="shared" si="92"/>
        <v>KK 097</v>
      </c>
      <c r="L769" s="61"/>
      <c r="M769" s="271"/>
      <c r="N769" s="6"/>
      <c r="O769" s="10"/>
      <c r="P769" s="6"/>
      <c r="Q769" s="77" t="str">
        <f t="shared" si="93"/>
        <v/>
      </c>
      <c r="R769" s="333"/>
      <c r="S769" s="23"/>
      <c r="T769" s="271"/>
      <c r="U769" s="5"/>
      <c r="V769" s="5"/>
      <c r="W769" s="61"/>
      <c r="X769" s="61"/>
    </row>
    <row r="770" spans="1:24" ht="18.75" customHeight="1" x14ac:dyDescent="0.25">
      <c r="A770" s="61"/>
      <c r="B770" s="303">
        <f>IF(P770="",0,COUNTIF($P$7:P770,P770))</f>
        <v>0</v>
      </c>
      <c r="C770" s="303" t="str">
        <f t="shared" si="87"/>
        <v>0</v>
      </c>
      <c r="D770" s="303">
        <f>IF(S770="",0,COUNTIF($S$7:S770,S770))</f>
        <v>0</v>
      </c>
      <c r="E770" s="303" t="str">
        <f t="shared" si="88"/>
        <v>0</v>
      </c>
      <c r="F770" s="303">
        <f>IF(T770="",0,COUNTIF($T$7:T770,T770))</f>
        <v>0</v>
      </c>
      <c r="G770" s="303" t="str">
        <f t="shared" si="89"/>
        <v>0</v>
      </c>
      <c r="H770" s="303">
        <f>IF(R770="",0,COUNTIF($R$7:R770,R770))</f>
        <v>0</v>
      </c>
      <c r="I770" s="303" t="str">
        <f t="shared" si="90"/>
        <v>0</v>
      </c>
      <c r="J770" s="306">
        <f t="shared" si="91"/>
        <v>44216</v>
      </c>
      <c r="K770" s="303" t="str">
        <f t="shared" si="92"/>
        <v>KK 097</v>
      </c>
      <c r="L770" s="61"/>
      <c r="M770" s="271"/>
      <c r="N770" s="6"/>
      <c r="O770" s="10"/>
      <c r="P770" s="6"/>
      <c r="Q770" s="77" t="str">
        <f t="shared" si="93"/>
        <v/>
      </c>
      <c r="R770" s="333"/>
      <c r="S770" s="23"/>
      <c r="T770" s="271"/>
      <c r="U770" s="5"/>
      <c r="V770" s="5"/>
      <c r="W770" s="61"/>
      <c r="X770" s="61"/>
    </row>
    <row r="771" spans="1:24" ht="18.75" customHeight="1" x14ac:dyDescent="0.25">
      <c r="A771" s="61"/>
      <c r="B771" s="303">
        <f>IF(P771="",0,COUNTIF($P$7:P771,P771))</f>
        <v>0</v>
      </c>
      <c r="C771" s="303" t="str">
        <f t="shared" si="87"/>
        <v>0</v>
      </c>
      <c r="D771" s="303">
        <f>IF(S771="",0,COUNTIF($S$7:S771,S771))</f>
        <v>0</v>
      </c>
      <c r="E771" s="303" t="str">
        <f t="shared" si="88"/>
        <v>0</v>
      </c>
      <c r="F771" s="303">
        <f>IF(T771="",0,COUNTIF($T$7:T771,T771))</f>
        <v>0</v>
      </c>
      <c r="G771" s="303" t="str">
        <f t="shared" si="89"/>
        <v>0</v>
      </c>
      <c r="H771" s="303">
        <f>IF(R771="",0,COUNTIF($R$7:R771,R771))</f>
        <v>0</v>
      </c>
      <c r="I771" s="303" t="str">
        <f t="shared" si="90"/>
        <v>0</v>
      </c>
      <c r="J771" s="306">
        <f t="shared" si="91"/>
        <v>44216</v>
      </c>
      <c r="K771" s="303" t="str">
        <f t="shared" si="92"/>
        <v>KK 097</v>
      </c>
      <c r="L771" s="61"/>
      <c r="M771" s="271"/>
      <c r="N771" s="6"/>
      <c r="O771" s="10"/>
      <c r="P771" s="6"/>
      <c r="Q771" s="77" t="str">
        <f t="shared" si="93"/>
        <v/>
      </c>
      <c r="R771" s="333"/>
      <c r="S771" s="23"/>
      <c r="T771" s="271"/>
      <c r="U771" s="5"/>
      <c r="V771" s="5"/>
      <c r="W771" s="61"/>
      <c r="X771" s="61"/>
    </row>
    <row r="772" spans="1:24" ht="18.75" customHeight="1" x14ac:dyDescent="0.25">
      <c r="A772" s="61"/>
      <c r="B772" s="303">
        <f>IF(P772="",0,COUNTIF($P$7:P772,P772))</f>
        <v>0</v>
      </c>
      <c r="C772" s="303" t="str">
        <f t="shared" si="87"/>
        <v>0</v>
      </c>
      <c r="D772" s="303">
        <f>IF(S772="",0,COUNTIF($S$7:S772,S772))</f>
        <v>0</v>
      </c>
      <c r="E772" s="303" t="str">
        <f t="shared" si="88"/>
        <v>0</v>
      </c>
      <c r="F772" s="303">
        <f>IF(T772="",0,COUNTIF($T$7:T772,T772))</f>
        <v>0</v>
      </c>
      <c r="G772" s="303" t="str">
        <f t="shared" si="89"/>
        <v>0</v>
      </c>
      <c r="H772" s="303">
        <f>IF(R772="",0,COUNTIF($R$7:R772,R772))</f>
        <v>0</v>
      </c>
      <c r="I772" s="303" t="str">
        <f t="shared" si="90"/>
        <v>0</v>
      </c>
      <c r="J772" s="306">
        <f t="shared" si="91"/>
        <v>44216</v>
      </c>
      <c r="K772" s="303" t="str">
        <f t="shared" si="92"/>
        <v>KK 097</v>
      </c>
      <c r="L772" s="61"/>
      <c r="M772" s="271"/>
      <c r="N772" s="6"/>
      <c r="O772" s="10"/>
      <c r="P772" s="6"/>
      <c r="Q772" s="77" t="str">
        <f t="shared" si="93"/>
        <v/>
      </c>
      <c r="R772" s="333"/>
      <c r="S772" s="23"/>
      <c r="T772" s="271"/>
      <c r="U772" s="5"/>
      <c r="V772" s="5"/>
      <c r="W772" s="61"/>
      <c r="X772" s="61"/>
    </row>
    <row r="773" spans="1:24" ht="18.75" customHeight="1" x14ac:dyDescent="0.25">
      <c r="A773" s="61"/>
      <c r="B773" s="303">
        <f>IF(P773="",0,COUNTIF($P$7:P773,P773))</f>
        <v>0</v>
      </c>
      <c r="C773" s="303" t="str">
        <f t="shared" si="87"/>
        <v>0</v>
      </c>
      <c r="D773" s="303">
        <f>IF(S773="",0,COUNTIF($S$7:S773,S773))</f>
        <v>0</v>
      </c>
      <c r="E773" s="303" t="str">
        <f t="shared" si="88"/>
        <v>0</v>
      </c>
      <c r="F773" s="303">
        <f>IF(T773="",0,COUNTIF($T$7:T773,T773))</f>
        <v>0</v>
      </c>
      <c r="G773" s="303" t="str">
        <f t="shared" si="89"/>
        <v>0</v>
      </c>
      <c r="H773" s="303">
        <f>IF(R773="",0,COUNTIF($R$7:R773,R773))</f>
        <v>0</v>
      </c>
      <c r="I773" s="303" t="str">
        <f t="shared" si="90"/>
        <v>0</v>
      </c>
      <c r="J773" s="306">
        <f t="shared" si="91"/>
        <v>44216</v>
      </c>
      <c r="K773" s="303" t="str">
        <f t="shared" si="92"/>
        <v>KK 097</v>
      </c>
      <c r="L773" s="61"/>
      <c r="M773" s="271"/>
      <c r="N773" s="6"/>
      <c r="O773" s="10"/>
      <c r="P773" s="6"/>
      <c r="Q773" s="77" t="str">
        <f t="shared" si="93"/>
        <v/>
      </c>
      <c r="R773" s="333"/>
      <c r="S773" s="23"/>
      <c r="T773" s="271"/>
      <c r="U773" s="5"/>
      <c r="V773" s="5"/>
      <c r="W773" s="61"/>
      <c r="X773" s="61"/>
    </row>
    <row r="774" spans="1:24" ht="18.75" customHeight="1" x14ac:dyDescent="0.25">
      <c r="A774" s="61"/>
      <c r="B774" s="303">
        <f>IF(P774="",0,COUNTIF($P$7:P774,P774))</f>
        <v>0</v>
      </c>
      <c r="C774" s="303" t="str">
        <f t="shared" si="87"/>
        <v>0</v>
      </c>
      <c r="D774" s="303">
        <f>IF(S774="",0,COUNTIF($S$7:S774,S774))</f>
        <v>0</v>
      </c>
      <c r="E774" s="303" t="str">
        <f t="shared" si="88"/>
        <v>0</v>
      </c>
      <c r="F774" s="303">
        <f>IF(T774="",0,COUNTIF($T$7:T774,T774))</f>
        <v>0</v>
      </c>
      <c r="G774" s="303" t="str">
        <f t="shared" si="89"/>
        <v>0</v>
      </c>
      <c r="H774" s="303">
        <f>IF(R774="",0,COUNTIF($R$7:R774,R774))</f>
        <v>0</v>
      </c>
      <c r="I774" s="303" t="str">
        <f t="shared" si="90"/>
        <v>0</v>
      </c>
      <c r="J774" s="306">
        <f t="shared" si="91"/>
        <v>44216</v>
      </c>
      <c r="K774" s="303" t="str">
        <f t="shared" si="92"/>
        <v>KK 097</v>
      </c>
      <c r="L774" s="61"/>
      <c r="M774" s="271"/>
      <c r="N774" s="6"/>
      <c r="O774" s="10"/>
      <c r="P774" s="6"/>
      <c r="Q774" s="77" t="str">
        <f t="shared" si="93"/>
        <v/>
      </c>
      <c r="R774" s="333"/>
      <c r="S774" s="23"/>
      <c r="T774" s="271"/>
      <c r="U774" s="5"/>
      <c r="V774" s="5"/>
      <c r="W774" s="61"/>
      <c r="X774" s="61"/>
    </row>
    <row r="775" spans="1:24" ht="18.75" customHeight="1" x14ac:dyDescent="0.25">
      <c r="A775" s="61"/>
      <c r="B775" s="303">
        <f>IF(P775="",0,COUNTIF($P$7:P775,P775))</f>
        <v>0</v>
      </c>
      <c r="C775" s="303" t="str">
        <f t="shared" si="87"/>
        <v>0</v>
      </c>
      <c r="D775" s="303">
        <f>IF(S775="",0,COUNTIF($S$7:S775,S775))</f>
        <v>0</v>
      </c>
      <c r="E775" s="303" t="str">
        <f t="shared" si="88"/>
        <v>0</v>
      </c>
      <c r="F775" s="303">
        <f>IF(T775="",0,COUNTIF($T$7:T775,T775))</f>
        <v>0</v>
      </c>
      <c r="G775" s="303" t="str">
        <f t="shared" si="89"/>
        <v>0</v>
      </c>
      <c r="H775" s="303">
        <f>IF(R775="",0,COUNTIF($R$7:R775,R775))</f>
        <v>0</v>
      </c>
      <c r="I775" s="303" t="str">
        <f t="shared" si="90"/>
        <v>0</v>
      </c>
      <c r="J775" s="306">
        <f t="shared" si="91"/>
        <v>44216</v>
      </c>
      <c r="K775" s="303" t="str">
        <f t="shared" si="92"/>
        <v>KK 097</v>
      </c>
      <c r="L775" s="61"/>
      <c r="M775" s="271"/>
      <c r="N775" s="6"/>
      <c r="O775" s="10"/>
      <c r="P775" s="6"/>
      <c r="Q775" s="77" t="str">
        <f t="shared" si="93"/>
        <v/>
      </c>
      <c r="R775" s="333"/>
      <c r="S775" s="23"/>
      <c r="T775" s="271"/>
      <c r="U775" s="5"/>
      <c r="V775" s="5"/>
      <c r="W775" s="61"/>
      <c r="X775" s="61"/>
    </row>
    <row r="776" spans="1:24" ht="18.75" customHeight="1" x14ac:dyDescent="0.25">
      <c r="A776" s="61"/>
      <c r="B776" s="303">
        <f>IF(P776="",0,COUNTIF($P$7:P776,P776))</f>
        <v>0</v>
      </c>
      <c r="C776" s="303" t="str">
        <f t="shared" si="87"/>
        <v>0</v>
      </c>
      <c r="D776" s="303">
        <f>IF(S776="",0,COUNTIF($S$7:S776,S776))</f>
        <v>0</v>
      </c>
      <c r="E776" s="303" t="str">
        <f t="shared" si="88"/>
        <v>0</v>
      </c>
      <c r="F776" s="303">
        <f>IF(T776="",0,COUNTIF($T$7:T776,T776))</f>
        <v>0</v>
      </c>
      <c r="G776" s="303" t="str">
        <f t="shared" si="89"/>
        <v>0</v>
      </c>
      <c r="H776" s="303">
        <f>IF(R776="",0,COUNTIF($R$7:R776,R776))</f>
        <v>0</v>
      </c>
      <c r="I776" s="303" t="str">
        <f t="shared" si="90"/>
        <v>0</v>
      </c>
      <c r="J776" s="306">
        <f t="shared" si="91"/>
        <v>44216</v>
      </c>
      <c r="K776" s="303" t="str">
        <f t="shared" si="92"/>
        <v>KK 097</v>
      </c>
      <c r="L776" s="61"/>
      <c r="M776" s="271"/>
      <c r="N776" s="6"/>
      <c r="O776" s="10"/>
      <c r="P776" s="6"/>
      <c r="Q776" s="77" t="str">
        <f t="shared" si="93"/>
        <v/>
      </c>
      <c r="R776" s="333"/>
      <c r="S776" s="23"/>
      <c r="T776" s="271"/>
      <c r="U776" s="5"/>
      <c r="V776" s="5"/>
      <c r="W776" s="61"/>
      <c r="X776" s="61"/>
    </row>
    <row r="777" spans="1:24" ht="18.75" customHeight="1" x14ac:dyDescent="0.25">
      <c r="A777" s="61"/>
      <c r="B777" s="303">
        <f>IF(P777="",0,COUNTIF($P$7:P777,P777))</f>
        <v>0</v>
      </c>
      <c r="C777" s="303" t="str">
        <f t="shared" si="87"/>
        <v>0</v>
      </c>
      <c r="D777" s="303">
        <f>IF(S777="",0,COUNTIF($S$7:S777,S777))</f>
        <v>0</v>
      </c>
      <c r="E777" s="303" t="str">
        <f t="shared" si="88"/>
        <v>0</v>
      </c>
      <c r="F777" s="303">
        <f>IF(T777="",0,COUNTIF($T$7:T777,T777))</f>
        <v>0</v>
      </c>
      <c r="G777" s="303" t="str">
        <f t="shared" si="89"/>
        <v>0</v>
      </c>
      <c r="H777" s="303">
        <f>IF(R777="",0,COUNTIF($R$7:R777,R777))</f>
        <v>0</v>
      </c>
      <c r="I777" s="303" t="str">
        <f t="shared" si="90"/>
        <v>0</v>
      </c>
      <c r="J777" s="306">
        <f t="shared" si="91"/>
        <v>44216</v>
      </c>
      <c r="K777" s="303" t="str">
        <f t="shared" si="92"/>
        <v>KK 097</v>
      </c>
      <c r="L777" s="61"/>
      <c r="M777" s="271"/>
      <c r="N777" s="6"/>
      <c r="O777" s="10"/>
      <c r="P777" s="6"/>
      <c r="Q777" s="77" t="str">
        <f t="shared" si="93"/>
        <v/>
      </c>
      <c r="R777" s="333"/>
      <c r="S777" s="23"/>
      <c r="T777" s="271"/>
      <c r="U777" s="5"/>
      <c r="V777" s="5"/>
      <c r="W777" s="61"/>
      <c r="X777" s="61"/>
    </row>
    <row r="778" spans="1:24" ht="18.75" customHeight="1" x14ac:dyDescent="0.25">
      <c r="A778" s="61"/>
      <c r="B778" s="303">
        <f>IF(P778="",0,COUNTIF($P$7:P778,P778))</f>
        <v>0</v>
      </c>
      <c r="C778" s="303" t="str">
        <f t="shared" si="87"/>
        <v>0</v>
      </c>
      <c r="D778" s="303">
        <f>IF(S778="",0,COUNTIF($S$7:S778,S778))</f>
        <v>0</v>
      </c>
      <c r="E778" s="303" t="str">
        <f t="shared" si="88"/>
        <v>0</v>
      </c>
      <c r="F778" s="303">
        <f>IF(T778="",0,COUNTIF($T$7:T778,T778))</f>
        <v>0</v>
      </c>
      <c r="G778" s="303" t="str">
        <f t="shared" si="89"/>
        <v>0</v>
      </c>
      <c r="H778" s="303">
        <f>IF(R778="",0,COUNTIF($R$7:R778,R778))</f>
        <v>0</v>
      </c>
      <c r="I778" s="303" t="str">
        <f t="shared" si="90"/>
        <v>0</v>
      </c>
      <c r="J778" s="306">
        <f t="shared" si="91"/>
        <v>44216</v>
      </c>
      <c r="K778" s="303" t="str">
        <f t="shared" si="92"/>
        <v>KK 097</v>
      </c>
      <c r="L778" s="61"/>
      <c r="M778" s="271"/>
      <c r="N778" s="6"/>
      <c r="O778" s="10"/>
      <c r="P778" s="6"/>
      <c r="Q778" s="77" t="str">
        <f t="shared" si="93"/>
        <v/>
      </c>
      <c r="R778" s="333"/>
      <c r="S778" s="23"/>
      <c r="T778" s="271"/>
      <c r="U778" s="5"/>
      <c r="V778" s="5"/>
      <c r="W778" s="61"/>
      <c r="X778" s="61"/>
    </row>
    <row r="779" spans="1:24" ht="18.75" customHeight="1" x14ac:dyDescent="0.25">
      <c r="A779" s="61"/>
      <c r="B779" s="303">
        <f>IF(P779="",0,COUNTIF($P$7:P779,P779))</f>
        <v>0</v>
      </c>
      <c r="C779" s="303" t="str">
        <f t="shared" si="87"/>
        <v>0</v>
      </c>
      <c r="D779" s="303">
        <f>IF(S779="",0,COUNTIF($S$7:S779,S779))</f>
        <v>0</v>
      </c>
      <c r="E779" s="303" t="str">
        <f t="shared" si="88"/>
        <v>0</v>
      </c>
      <c r="F779" s="303">
        <f>IF(T779="",0,COUNTIF($T$7:T779,T779))</f>
        <v>0</v>
      </c>
      <c r="G779" s="303" t="str">
        <f t="shared" si="89"/>
        <v>0</v>
      </c>
      <c r="H779" s="303">
        <f>IF(R779="",0,COUNTIF($R$7:R779,R779))</f>
        <v>0</v>
      </c>
      <c r="I779" s="303" t="str">
        <f t="shared" si="90"/>
        <v>0</v>
      </c>
      <c r="J779" s="306">
        <f t="shared" si="91"/>
        <v>44216</v>
      </c>
      <c r="K779" s="303" t="str">
        <f t="shared" si="92"/>
        <v>KK 097</v>
      </c>
      <c r="L779" s="61"/>
      <c r="M779" s="271"/>
      <c r="N779" s="6"/>
      <c r="O779" s="10"/>
      <c r="P779" s="6"/>
      <c r="Q779" s="77" t="str">
        <f t="shared" si="93"/>
        <v/>
      </c>
      <c r="R779" s="333"/>
      <c r="S779" s="23"/>
      <c r="T779" s="271"/>
      <c r="U779" s="5"/>
      <c r="V779" s="5"/>
      <c r="W779" s="61"/>
      <c r="X779" s="61"/>
    </row>
    <row r="780" spans="1:24" ht="18.75" customHeight="1" x14ac:dyDescent="0.25">
      <c r="A780" s="61"/>
      <c r="B780" s="303">
        <f>IF(P780="",0,COUNTIF($P$7:P780,P780))</f>
        <v>0</v>
      </c>
      <c r="C780" s="303" t="str">
        <f t="shared" si="87"/>
        <v>0</v>
      </c>
      <c r="D780" s="303">
        <f>IF(S780="",0,COUNTIF($S$7:S780,S780))</f>
        <v>0</v>
      </c>
      <c r="E780" s="303" t="str">
        <f t="shared" si="88"/>
        <v>0</v>
      </c>
      <c r="F780" s="303">
        <f>IF(T780="",0,COUNTIF($T$7:T780,T780))</f>
        <v>0</v>
      </c>
      <c r="G780" s="303" t="str">
        <f t="shared" si="89"/>
        <v>0</v>
      </c>
      <c r="H780" s="303">
        <f>IF(R780="",0,COUNTIF($R$7:R780,R780))</f>
        <v>0</v>
      </c>
      <c r="I780" s="303" t="str">
        <f t="shared" si="90"/>
        <v>0</v>
      </c>
      <c r="J780" s="306">
        <f t="shared" si="91"/>
        <v>44216</v>
      </c>
      <c r="K780" s="303" t="str">
        <f t="shared" si="92"/>
        <v>KK 097</v>
      </c>
      <c r="L780" s="61"/>
      <c r="M780" s="271"/>
      <c r="N780" s="6"/>
      <c r="O780" s="10"/>
      <c r="P780" s="6"/>
      <c r="Q780" s="77" t="str">
        <f t="shared" si="93"/>
        <v/>
      </c>
      <c r="R780" s="333"/>
      <c r="S780" s="23"/>
      <c r="T780" s="271"/>
      <c r="U780" s="5"/>
      <c r="V780" s="5"/>
      <c r="W780" s="61"/>
      <c r="X780" s="61"/>
    </row>
    <row r="781" spans="1:24" ht="18.75" customHeight="1" x14ac:dyDescent="0.25">
      <c r="A781" s="61"/>
      <c r="B781" s="303">
        <f>IF(P781="",0,COUNTIF($P$7:P781,P781))</f>
        <v>0</v>
      </c>
      <c r="C781" s="303" t="str">
        <f t="shared" si="87"/>
        <v>0</v>
      </c>
      <c r="D781" s="303">
        <f>IF(S781="",0,COUNTIF($S$7:S781,S781))</f>
        <v>0</v>
      </c>
      <c r="E781" s="303" t="str">
        <f t="shared" si="88"/>
        <v>0</v>
      </c>
      <c r="F781" s="303">
        <f>IF(T781="",0,COUNTIF($T$7:T781,T781))</f>
        <v>0</v>
      </c>
      <c r="G781" s="303" t="str">
        <f t="shared" si="89"/>
        <v>0</v>
      </c>
      <c r="H781" s="303">
        <f>IF(R781="",0,COUNTIF($R$7:R781,R781))</f>
        <v>0</v>
      </c>
      <c r="I781" s="303" t="str">
        <f t="shared" si="90"/>
        <v>0</v>
      </c>
      <c r="J781" s="306">
        <f t="shared" si="91"/>
        <v>44216</v>
      </c>
      <c r="K781" s="303" t="str">
        <f t="shared" si="92"/>
        <v>KK 097</v>
      </c>
      <c r="L781" s="61"/>
      <c r="M781" s="271"/>
      <c r="N781" s="6"/>
      <c r="O781" s="10"/>
      <c r="P781" s="6"/>
      <c r="Q781" s="77" t="str">
        <f t="shared" si="93"/>
        <v/>
      </c>
      <c r="R781" s="333"/>
      <c r="S781" s="23"/>
      <c r="T781" s="271"/>
      <c r="U781" s="5"/>
      <c r="V781" s="5"/>
      <c r="W781" s="61"/>
      <c r="X781" s="61"/>
    </row>
    <row r="782" spans="1:24" ht="18.75" customHeight="1" x14ac:dyDescent="0.25">
      <c r="A782" s="61"/>
      <c r="B782" s="303">
        <f>IF(P782="",0,COUNTIF($P$7:P782,P782))</f>
        <v>0</v>
      </c>
      <c r="C782" s="303" t="str">
        <f t="shared" si="87"/>
        <v>0</v>
      </c>
      <c r="D782" s="303">
        <f>IF(S782="",0,COUNTIF($S$7:S782,S782))</f>
        <v>0</v>
      </c>
      <c r="E782" s="303" t="str">
        <f t="shared" si="88"/>
        <v>0</v>
      </c>
      <c r="F782" s="303">
        <f>IF(T782="",0,COUNTIF($T$7:T782,T782))</f>
        <v>0</v>
      </c>
      <c r="G782" s="303" t="str">
        <f t="shared" si="89"/>
        <v>0</v>
      </c>
      <c r="H782" s="303">
        <f>IF(R782="",0,COUNTIF($R$7:R782,R782))</f>
        <v>0</v>
      </c>
      <c r="I782" s="303" t="str">
        <f t="shared" si="90"/>
        <v>0</v>
      </c>
      <c r="J782" s="306">
        <f t="shared" si="91"/>
        <v>44216</v>
      </c>
      <c r="K782" s="303" t="str">
        <f t="shared" si="92"/>
        <v>KK 097</v>
      </c>
      <c r="L782" s="61"/>
      <c r="M782" s="271"/>
      <c r="N782" s="6"/>
      <c r="O782" s="10"/>
      <c r="P782" s="6"/>
      <c r="Q782" s="77" t="str">
        <f t="shared" si="93"/>
        <v/>
      </c>
      <c r="R782" s="333"/>
      <c r="S782" s="23"/>
      <c r="T782" s="271"/>
      <c r="U782" s="5"/>
      <c r="V782" s="5"/>
      <c r="W782" s="61"/>
      <c r="X782" s="61"/>
    </row>
    <row r="783" spans="1:24" ht="18.75" customHeight="1" x14ac:dyDescent="0.25">
      <c r="A783" s="61"/>
      <c r="B783" s="303">
        <f>IF(P783="",0,COUNTIF($P$7:P783,P783))</f>
        <v>0</v>
      </c>
      <c r="C783" s="303" t="str">
        <f t="shared" si="87"/>
        <v>0</v>
      </c>
      <c r="D783" s="303">
        <f>IF(S783="",0,COUNTIF($S$7:S783,S783))</f>
        <v>0</v>
      </c>
      <c r="E783" s="303" t="str">
        <f t="shared" si="88"/>
        <v>0</v>
      </c>
      <c r="F783" s="303">
        <f>IF(T783="",0,COUNTIF($T$7:T783,T783))</f>
        <v>0</v>
      </c>
      <c r="G783" s="303" t="str">
        <f t="shared" si="89"/>
        <v>0</v>
      </c>
      <c r="H783" s="303">
        <f>IF(R783="",0,COUNTIF($R$7:R783,R783))</f>
        <v>0</v>
      </c>
      <c r="I783" s="303" t="str">
        <f t="shared" si="90"/>
        <v>0</v>
      </c>
      <c r="J783" s="306">
        <f t="shared" si="91"/>
        <v>44216</v>
      </c>
      <c r="K783" s="303" t="str">
        <f t="shared" si="92"/>
        <v>KK 097</v>
      </c>
      <c r="L783" s="61"/>
      <c r="M783" s="271"/>
      <c r="N783" s="6"/>
      <c r="O783" s="10"/>
      <c r="P783" s="6"/>
      <c r="Q783" s="77" t="str">
        <f t="shared" si="93"/>
        <v/>
      </c>
      <c r="R783" s="333"/>
      <c r="S783" s="23"/>
      <c r="T783" s="271"/>
      <c r="U783" s="5"/>
      <c r="V783" s="5"/>
      <c r="W783" s="61"/>
      <c r="X783" s="61"/>
    </row>
    <row r="784" spans="1:24" ht="18.75" customHeight="1" x14ac:dyDescent="0.25">
      <c r="A784" s="61"/>
      <c r="B784" s="303">
        <f>IF(P784="",0,COUNTIF($P$7:P784,P784))</f>
        <v>0</v>
      </c>
      <c r="C784" s="303" t="str">
        <f t="shared" si="87"/>
        <v>0</v>
      </c>
      <c r="D784" s="303">
        <f>IF(S784="",0,COUNTIF($S$7:S784,S784))</f>
        <v>0</v>
      </c>
      <c r="E784" s="303" t="str">
        <f t="shared" si="88"/>
        <v>0</v>
      </c>
      <c r="F784" s="303">
        <f>IF(T784="",0,COUNTIF($T$7:T784,T784))</f>
        <v>0</v>
      </c>
      <c r="G784" s="303" t="str">
        <f t="shared" si="89"/>
        <v>0</v>
      </c>
      <c r="H784" s="303">
        <f>IF(R784="",0,COUNTIF($R$7:R784,R784))</f>
        <v>0</v>
      </c>
      <c r="I784" s="303" t="str">
        <f t="shared" si="90"/>
        <v>0</v>
      </c>
      <c r="J784" s="306">
        <f t="shared" si="91"/>
        <v>44216</v>
      </c>
      <c r="K784" s="303" t="str">
        <f t="shared" si="92"/>
        <v>KK 097</v>
      </c>
      <c r="L784" s="61"/>
      <c r="M784" s="271"/>
      <c r="N784" s="6"/>
      <c r="O784" s="10"/>
      <c r="P784" s="6"/>
      <c r="Q784" s="77" t="str">
        <f t="shared" si="93"/>
        <v/>
      </c>
      <c r="R784" s="333"/>
      <c r="S784" s="23"/>
      <c r="T784" s="271"/>
      <c r="U784" s="5"/>
      <c r="V784" s="5"/>
      <c r="W784" s="61"/>
      <c r="X784" s="61"/>
    </row>
    <row r="785" spans="1:24" ht="18.75" customHeight="1" x14ac:dyDescent="0.25">
      <c r="A785" s="61"/>
      <c r="B785" s="303">
        <f>IF(P785="",0,COUNTIF($P$7:P785,P785))</f>
        <v>0</v>
      </c>
      <c r="C785" s="303" t="str">
        <f t="shared" si="87"/>
        <v>0</v>
      </c>
      <c r="D785" s="303">
        <f>IF(S785="",0,COUNTIF($S$7:S785,S785))</f>
        <v>0</v>
      </c>
      <c r="E785" s="303" t="str">
        <f t="shared" si="88"/>
        <v>0</v>
      </c>
      <c r="F785" s="303">
        <f>IF(T785="",0,COUNTIF($T$7:T785,T785))</f>
        <v>0</v>
      </c>
      <c r="G785" s="303" t="str">
        <f t="shared" si="89"/>
        <v>0</v>
      </c>
      <c r="H785" s="303">
        <f>IF(R785="",0,COUNTIF($R$7:R785,R785))</f>
        <v>0</v>
      </c>
      <c r="I785" s="303" t="str">
        <f t="shared" si="90"/>
        <v>0</v>
      </c>
      <c r="J785" s="306">
        <f t="shared" si="91"/>
        <v>44216</v>
      </c>
      <c r="K785" s="303" t="str">
        <f t="shared" si="92"/>
        <v>KK 097</v>
      </c>
      <c r="L785" s="61"/>
      <c r="M785" s="271"/>
      <c r="N785" s="6"/>
      <c r="O785" s="10"/>
      <c r="P785" s="6"/>
      <c r="Q785" s="77" t="str">
        <f t="shared" si="93"/>
        <v/>
      </c>
      <c r="R785" s="333"/>
      <c r="S785" s="23"/>
      <c r="T785" s="271"/>
      <c r="U785" s="5"/>
      <c r="V785" s="5"/>
      <c r="W785" s="61"/>
      <c r="X785" s="61"/>
    </row>
    <row r="786" spans="1:24" ht="18.75" customHeight="1" x14ac:dyDescent="0.25">
      <c r="A786" s="61"/>
      <c r="B786" s="303">
        <f>IF(P786="",0,COUNTIF($P$7:P786,P786))</f>
        <v>0</v>
      </c>
      <c r="C786" s="303" t="str">
        <f t="shared" si="87"/>
        <v>0</v>
      </c>
      <c r="D786" s="303">
        <f>IF(S786="",0,COUNTIF($S$7:S786,S786))</f>
        <v>0</v>
      </c>
      <c r="E786" s="303" t="str">
        <f t="shared" si="88"/>
        <v>0</v>
      </c>
      <c r="F786" s="303">
        <f>IF(T786="",0,COUNTIF($T$7:T786,T786))</f>
        <v>0</v>
      </c>
      <c r="G786" s="303" t="str">
        <f t="shared" si="89"/>
        <v>0</v>
      </c>
      <c r="H786" s="303">
        <f>IF(R786="",0,COUNTIF($R$7:R786,R786))</f>
        <v>0</v>
      </c>
      <c r="I786" s="303" t="str">
        <f t="shared" si="90"/>
        <v>0</v>
      </c>
      <c r="J786" s="306">
        <f t="shared" si="91"/>
        <v>44216</v>
      </c>
      <c r="K786" s="303" t="str">
        <f t="shared" si="92"/>
        <v>KK 097</v>
      </c>
      <c r="L786" s="61"/>
      <c r="M786" s="271"/>
      <c r="N786" s="6"/>
      <c r="O786" s="10"/>
      <c r="P786" s="6"/>
      <c r="Q786" s="77" t="str">
        <f t="shared" si="93"/>
        <v/>
      </c>
      <c r="R786" s="333"/>
      <c r="S786" s="23"/>
      <c r="T786" s="271"/>
      <c r="U786" s="5"/>
      <c r="V786" s="5"/>
      <c r="W786" s="61"/>
      <c r="X786" s="61"/>
    </row>
    <row r="787" spans="1:24" ht="18.75" customHeight="1" x14ac:dyDescent="0.25">
      <c r="A787" s="61"/>
      <c r="B787" s="303">
        <f>IF(P787="",0,COUNTIF($P$7:P787,P787))</f>
        <v>0</v>
      </c>
      <c r="C787" s="303" t="str">
        <f t="shared" si="87"/>
        <v>0</v>
      </c>
      <c r="D787" s="303">
        <f>IF(S787="",0,COUNTIF($S$7:S787,S787))</f>
        <v>0</v>
      </c>
      <c r="E787" s="303" t="str">
        <f t="shared" si="88"/>
        <v>0</v>
      </c>
      <c r="F787" s="303">
        <f>IF(T787="",0,COUNTIF($T$7:T787,T787))</f>
        <v>0</v>
      </c>
      <c r="G787" s="303" t="str">
        <f t="shared" si="89"/>
        <v>0</v>
      </c>
      <c r="H787" s="303">
        <f>IF(R787="",0,COUNTIF($R$7:R787,R787))</f>
        <v>0</v>
      </c>
      <c r="I787" s="303" t="str">
        <f t="shared" si="90"/>
        <v>0</v>
      </c>
      <c r="J787" s="306">
        <f t="shared" si="91"/>
        <v>44216</v>
      </c>
      <c r="K787" s="303" t="str">
        <f t="shared" si="92"/>
        <v>KK 097</v>
      </c>
      <c r="L787" s="61"/>
      <c r="M787" s="271"/>
      <c r="N787" s="6"/>
      <c r="O787" s="10"/>
      <c r="P787" s="6"/>
      <c r="Q787" s="77" t="str">
        <f t="shared" si="93"/>
        <v/>
      </c>
      <c r="R787" s="333"/>
      <c r="S787" s="23"/>
      <c r="T787" s="271"/>
      <c r="U787" s="5"/>
      <c r="V787" s="5"/>
      <c r="W787" s="61"/>
      <c r="X787" s="61"/>
    </row>
    <row r="788" spans="1:24" ht="18.75" customHeight="1" x14ac:dyDescent="0.25">
      <c r="A788" s="61"/>
      <c r="B788" s="303">
        <f>IF(P788="",0,COUNTIF($P$7:P788,P788))</f>
        <v>0</v>
      </c>
      <c r="C788" s="303" t="str">
        <f t="shared" si="87"/>
        <v>0</v>
      </c>
      <c r="D788" s="303">
        <f>IF(S788="",0,COUNTIF($S$7:S788,S788))</f>
        <v>0</v>
      </c>
      <c r="E788" s="303" t="str">
        <f t="shared" si="88"/>
        <v>0</v>
      </c>
      <c r="F788" s="303">
        <f>IF(T788="",0,COUNTIF($T$7:T788,T788))</f>
        <v>0</v>
      </c>
      <c r="G788" s="303" t="str">
        <f t="shared" si="89"/>
        <v>0</v>
      </c>
      <c r="H788" s="303">
        <f>IF(R788="",0,COUNTIF($R$7:R788,R788))</f>
        <v>0</v>
      </c>
      <c r="I788" s="303" t="str">
        <f t="shared" si="90"/>
        <v>0</v>
      </c>
      <c r="J788" s="306">
        <f t="shared" si="91"/>
        <v>44216</v>
      </c>
      <c r="K788" s="303" t="str">
        <f t="shared" si="92"/>
        <v>KK 097</v>
      </c>
      <c r="L788" s="61"/>
      <c r="M788" s="271"/>
      <c r="N788" s="6"/>
      <c r="O788" s="10"/>
      <c r="P788" s="6"/>
      <c r="Q788" s="77" t="str">
        <f t="shared" si="93"/>
        <v/>
      </c>
      <c r="R788" s="333"/>
      <c r="S788" s="23"/>
      <c r="T788" s="271"/>
      <c r="U788" s="5"/>
      <c r="V788" s="5"/>
      <c r="W788" s="61"/>
      <c r="X788" s="61"/>
    </row>
    <row r="789" spans="1:24" ht="18.75" customHeight="1" x14ac:dyDescent="0.25">
      <c r="A789" s="61"/>
      <c r="B789" s="303">
        <f>IF(P789="",0,COUNTIF($P$7:P789,P789))</f>
        <v>0</v>
      </c>
      <c r="C789" s="303" t="str">
        <f t="shared" si="87"/>
        <v>0</v>
      </c>
      <c r="D789" s="303">
        <f>IF(S789="",0,COUNTIF($S$7:S789,S789))</f>
        <v>0</v>
      </c>
      <c r="E789" s="303" t="str">
        <f t="shared" si="88"/>
        <v>0</v>
      </c>
      <c r="F789" s="303">
        <f>IF(T789="",0,COUNTIF($T$7:T789,T789))</f>
        <v>0</v>
      </c>
      <c r="G789" s="303" t="str">
        <f t="shared" si="89"/>
        <v>0</v>
      </c>
      <c r="H789" s="303">
        <f>IF(R789="",0,COUNTIF($R$7:R789,R789))</f>
        <v>0</v>
      </c>
      <c r="I789" s="303" t="str">
        <f t="shared" si="90"/>
        <v>0</v>
      </c>
      <c r="J789" s="306">
        <f t="shared" si="91"/>
        <v>44216</v>
      </c>
      <c r="K789" s="303" t="str">
        <f t="shared" si="92"/>
        <v>KK 097</v>
      </c>
      <c r="L789" s="61"/>
      <c r="M789" s="271"/>
      <c r="N789" s="6"/>
      <c r="O789" s="10"/>
      <c r="P789" s="6"/>
      <c r="Q789" s="77" t="str">
        <f t="shared" si="93"/>
        <v/>
      </c>
      <c r="R789" s="333"/>
      <c r="S789" s="23"/>
      <c r="T789" s="271"/>
      <c r="U789" s="5"/>
      <c r="V789" s="5"/>
      <c r="W789" s="61"/>
      <c r="X789" s="61"/>
    </row>
    <row r="790" spans="1:24" ht="18.75" customHeight="1" x14ac:dyDescent="0.25">
      <c r="A790" s="61"/>
      <c r="B790" s="303">
        <f>IF(P790="",0,COUNTIF($P$7:P790,P790))</f>
        <v>0</v>
      </c>
      <c r="C790" s="303" t="str">
        <f t="shared" si="87"/>
        <v>0</v>
      </c>
      <c r="D790" s="303">
        <f>IF(S790="",0,COUNTIF($S$7:S790,S790))</f>
        <v>0</v>
      </c>
      <c r="E790" s="303" t="str">
        <f t="shared" si="88"/>
        <v>0</v>
      </c>
      <c r="F790" s="303">
        <f>IF(T790="",0,COUNTIF($T$7:T790,T790))</f>
        <v>0</v>
      </c>
      <c r="G790" s="303" t="str">
        <f t="shared" si="89"/>
        <v>0</v>
      </c>
      <c r="H790" s="303">
        <f>IF(R790="",0,COUNTIF($R$7:R790,R790))</f>
        <v>0</v>
      </c>
      <c r="I790" s="303" t="str">
        <f t="shared" si="90"/>
        <v>0</v>
      </c>
      <c r="J790" s="306">
        <f t="shared" si="91"/>
        <v>44216</v>
      </c>
      <c r="K790" s="303" t="str">
        <f t="shared" si="92"/>
        <v>KK 097</v>
      </c>
      <c r="L790" s="61"/>
      <c r="M790" s="271"/>
      <c r="N790" s="6"/>
      <c r="O790" s="10"/>
      <c r="P790" s="6"/>
      <c r="Q790" s="77" t="str">
        <f t="shared" si="93"/>
        <v/>
      </c>
      <c r="R790" s="333"/>
      <c r="S790" s="23"/>
      <c r="T790" s="271"/>
      <c r="U790" s="5"/>
      <c r="V790" s="5"/>
      <c r="W790" s="61"/>
      <c r="X790" s="61"/>
    </row>
    <row r="791" spans="1:24" ht="18.75" customHeight="1" x14ac:dyDescent="0.25">
      <c r="A791" s="61"/>
      <c r="B791" s="303">
        <f>IF(P791="",0,COUNTIF($P$7:P791,P791))</f>
        <v>0</v>
      </c>
      <c r="C791" s="303" t="str">
        <f t="shared" si="87"/>
        <v>0</v>
      </c>
      <c r="D791" s="303">
        <f>IF(S791="",0,COUNTIF($S$7:S791,S791))</f>
        <v>0</v>
      </c>
      <c r="E791" s="303" t="str">
        <f t="shared" si="88"/>
        <v>0</v>
      </c>
      <c r="F791" s="303">
        <f>IF(T791="",0,COUNTIF($T$7:T791,T791))</f>
        <v>0</v>
      </c>
      <c r="G791" s="303" t="str">
        <f t="shared" si="89"/>
        <v>0</v>
      </c>
      <c r="H791" s="303">
        <f>IF(R791="",0,COUNTIF($R$7:R791,R791))</f>
        <v>0</v>
      </c>
      <c r="I791" s="303" t="str">
        <f t="shared" si="90"/>
        <v>0</v>
      </c>
      <c r="J791" s="306">
        <f t="shared" si="91"/>
        <v>44216</v>
      </c>
      <c r="K791" s="303" t="str">
        <f t="shared" si="92"/>
        <v>KK 097</v>
      </c>
      <c r="L791" s="61"/>
      <c r="M791" s="271"/>
      <c r="N791" s="6"/>
      <c r="O791" s="10"/>
      <c r="P791" s="6"/>
      <c r="Q791" s="77" t="str">
        <f t="shared" si="93"/>
        <v/>
      </c>
      <c r="R791" s="333"/>
      <c r="S791" s="23"/>
      <c r="T791" s="271"/>
      <c r="U791" s="5"/>
      <c r="V791" s="5"/>
      <c r="W791" s="61"/>
      <c r="X791" s="61"/>
    </row>
    <row r="792" spans="1:24" ht="18.75" customHeight="1" x14ac:dyDescent="0.25">
      <c r="A792" s="61"/>
      <c r="B792" s="303">
        <f>IF(P792="",0,COUNTIF($P$7:P792,P792))</f>
        <v>0</v>
      </c>
      <c r="C792" s="303" t="str">
        <f t="shared" si="87"/>
        <v>0</v>
      </c>
      <c r="D792" s="303">
        <f>IF(S792="",0,COUNTIF($S$7:S792,S792))</f>
        <v>0</v>
      </c>
      <c r="E792" s="303" t="str">
        <f t="shared" si="88"/>
        <v>0</v>
      </c>
      <c r="F792" s="303">
        <f>IF(T792="",0,COUNTIF($T$7:T792,T792))</f>
        <v>0</v>
      </c>
      <c r="G792" s="303" t="str">
        <f t="shared" si="89"/>
        <v>0</v>
      </c>
      <c r="H792" s="303">
        <f>IF(R792="",0,COUNTIF($R$7:R792,R792))</f>
        <v>0</v>
      </c>
      <c r="I792" s="303" t="str">
        <f t="shared" si="90"/>
        <v>0</v>
      </c>
      <c r="J792" s="306">
        <f t="shared" si="91"/>
        <v>44216</v>
      </c>
      <c r="K792" s="303" t="str">
        <f t="shared" si="92"/>
        <v>KK 097</v>
      </c>
      <c r="L792" s="61"/>
      <c r="M792" s="271"/>
      <c r="N792" s="6"/>
      <c r="O792" s="10"/>
      <c r="P792" s="6"/>
      <c r="Q792" s="77" t="str">
        <f t="shared" si="93"/>
        <v/>
      </c>
      <c r="R792" s="333"/>
      <c r="S792" s="23"/>
      <c r="T792" s="271"/>
      <c r="U792" s="5"/>
      <c r="V792" s="5"/>
      <c r="W792" s="61"/>
      <c r="X792" s="61"/>
    </row>
    <row r="793" spans="1:24" ht="18.75" customHeight="1" x14ac:dyDescent="0.25">
      <c r="A793" s="61"/>
      <c r="B793" s="303">
        <f>IF(P793="",0,COUNTIF($P$7:P793,P793))</f>
        <v>0</v>
      </c>
      <c r="C793" s="303" t="str">
        <f t="shared" si="87"/>
        <v>0</v>
      </c>
      <c r="D793" s="303">
        <f>IF(S793="",0,COUNTIF($S$7:S793,S793))</f>
        <v>0</v>
      </c>
      <c r="E793" s="303" t="str">
        <f t="shared" si="88"/>
        <v>0</v>
      </c>
      <c r="F793" s="303">
        <f>IF(T793="",0,COUNTIF($T$7:T793,T793))</f>
        <v>0</v>
      </c>
      <c r="G793" s="303" t="str">
        <f t="shared" si="89"/>
        <v>0</v>
      </c>
      <c r="H793" s="303">
        <f>IF(R793="",0,COUNTIF($R$7:R793,R793))</f>
        <v>0</v>
      </c>
      <c r="I793" s="303" t="str">
        <f t="shared" si="90"/>
        <v>0</v>
      </c>
      <c r="J793" s="306">
        <f t="shared" si="91"/>
        <v>44216</v>
      </c>
      <c r="K793" s="303" t="str">
        <f t="shared" si="92"/>
        <v>KK 097</v>
      </c>
      <c r="L793" s="61"/>
      <c r="M793" s="271"/>
      <c r="N793" s="6"/>
      <c r="O793" s="10"/>
      <c r="P793" s="6"/>
      <c r="Q793" s="77" t="str">
        <f t="shared" si="93"/>
        <v/>
      </c>
      <c r="R793" s="333"/>
      <c r="S793" s="23"/>
      <c r="T793" s="271"/>
      <c r="U793" s="5"/>
      <c r="V793" s="5"/>
      <c r="W793" s="61"/>
      <c r="X793" s="61"/>
    </row>
    <row r="794" spans="1:24" ht="18.75" customHeight="1" x14ac:dyDescent="0.25">
      <c r="A794" s="61"/>
      <c r="B794" s="303">
        <f>IF(P794="",0,COUNTIF($P$7:P794,P794))</f>
        <v>0</v>
      </c>
      <c r="C794" s="303" t="str">
        <f t="shared" si="87"/>
        <v>0</v>
      </c>
      <c r="D794" s="303">
        <f>IF(S794="",0,COUNTIF($S$7:S794,S794))</f>
        <v>0</v>
      </c>
      <c r="E794" s="303" t="str">
        <f t="shared" si="88"/>
        <v>0</v>
      </c>
      <c r="F794" s="303">
        <f>IF(T794="",0,COUNTIF($T$7:T794,T794))</f>
        <v>0</v>
      </c>
      <c r="G794" s="303" t="str">
        <f t="shared" si="89"/>
        <v>0</v>
      </c>
      <c r="H794" s="303">
        <f>IF(R794="",0,COUNTIF($R$7:R794,R794))</f>
        <v>0</v>
      </c>
      <c r="I794" s="303" t="str">
        <f t="shared" si="90"/>
        <v>0</v>
      </c>
      <c r="J794" s="306">
        <f t="shared" si="91"/>
        <v>44216</v>
      </c>
      <c r="K794" s="303" t="str">
        <f t="shared" si="92"/>
        <v>KK 097</v>
      </c>
      <c r="L794" s="61"/>
      <c r="M794" s="271"/>
      <c r="N794" s="6"/>
      <c r="O794" s="10"/>
      <c r="P794" s="6"/>
      <c r="Q794" s="77" t="str">
        <f t="shared" si="93"/>
        <v/>
      </c>
      <c r="R794" s="333"/>
      <c r="S794" s="23"/>
      <c r="T794" s="271"/>
      <c r="U794" s="5"/>
      <c r="V794" s="5"/>
      <c r="W794" s="61"/>
      <c r="X794" s="61"/>
    </row>
    <row r="795" spans="1:24" ht="18.75" customHeight="1" x14ac:dyDescent="0.25">
      <c r="A795" s="61"/>
      <c r="B795" s="303">
        <f>IF(P795="",0,COUNTIF($P$7:P795,P795))</f>
        <v>0</v>
      </c>
      <c r="C795" s="303" t="str">
        <f t="shared" si="87"/>
        <v>0</v>
      </c>
      <c r="D795" s="303">
        <f>IF(S795="",0,COUNTIF($S$7:S795,S795))</f>
        <v>0</v>
      </c>
      <c r="E795" s="303" t="str">
        <f t="shared" si="88"/>
        <v>0</v>
      </c>
      <c r="F795" s="303">
        <f>IF(T795="",0,COUNTIF($T$7:T795,T795))</f>
        <v>0</v>
      </c>
      <c r="G795" s="303" t="str">
        <f t="shared" si="89"/>
        <v>0</v>
      </c>
      <c r="H795" s="303">
        <f>IF(R795="",0,COUNTIF($R$7:R795,R795))</f>
        <v>0</v>
      </c>
      <c r="I795" s="303" t="str">
        <f t="shared" si="90"/>
        <v>0</v>
      </c>
      <c r="J795" s="306">
        <f t="shared" si="91"/>
        <v>44216</v>
      </c>
      <c r="K795" s="303" t="str">
        <f t="shared" si="92"/>
        <v>KK 097</v>
      </c>
      <c r="L795" s="61"/>
      <c r="M795" s="271"/>
      <c r="N795" s="6"/>
      <c r="O795" s="10"/>
      <c r="P795" s="6"/>
      <c r="Q795" s="77" t="str">
        <f t="shared" si="93"/>
        <v/>
      </c>
      <c r="R795" s="333"/>
      <c r="S795" s="23"/>
      <c r="T795" s="271"/>
      <c r="U795" s="5"/>
      <c r="V795" s="5"/>
      <c r="W795" s="61"/>
      <c r="X795" s="61"/>
    </row>
    <row r="796" spans="1:24" ht="18.75" customHeight="1" x14ac:dyDescent="0.25">
      <c r="A796" s="61"/>
      <c r="B796" s="303">
        <f>IF(P796="",0,COUNTIF($P$7:P796,P796))</f>
        <v>0</v>
      </c>
      <c r="C796" s="303" t="str">
        <f t="shared" si="87"/>
        <v>0</v>
      </c>
      <c r="D796" s="303">
        <f>IF(S796="",0,COUNTIF($S$7:S796,S796))</f>
        <v>0</v>
      </c>
      <c r="E796" s="303" t="str">
        <f t="shared" si="88"/>
        <v>0</v>
      </c>
      <c r="F796" s="303">
        <f>IF(T796="",0,COUNTIF($T$7:T796,T796))</f>
        <v>0</v>
      </c>
      <c r="G796" s="303" t="str">
        <f t="shared" si="89"/>
        <v>0</v>
      </c>
      <c r="H796" s="303">
        <f>IF(R796="",0,COUNTIF($R$7:R796,R796))</f>
        <v>0</v>
      </c>
      <c r="I796" s="303" t="str">
        <f t="shared" si="90"/>
        <v>0</v>
      </c>
      <c r="J796" s="306">
        <f t="shared" si="91"/>
        <v>44216</v>
      </c>
      <c r="K796" s="303" t="str">
        <f t="shared" si="92"/>
        <v>KK 097</v>
      </c>
      <c r="L796" s="61"/>
      <c r="M796" s="271"/>
      <c r="N796" s="6"/>
      <c r="O796" s="10"/>
      <c r="P796" s="6"/>
      <c r="Q796" s="77" t="str">
        <f t="shared" si="93"/>
        <v/>
      </c>
      <c r="R796" s="333"/>
      <c r="S796" s="23"/>
      <c r="T796" s="271"/>
      <c r="U796" s="5"/>
      <c r="V796" s="5"/>
      <c r="W796" s="61"/>
      <c r="X796" s="61"/>
    </row>
    <row r="797" spans="1:24" ht="18.75" customHeight="1" x14ac:dyDescent="0.25">
      <c r="A797" s="61"/>
      <c r="B797" s="303">
        <f>IF(P797="",0,COUNTIF($P$7:P797,P797))</f>
        <v>0</v>
      </c>
      <c r="C797" s="303" t="str">
        <f t="shared" si="87"/>
        <v>0</v>
      </c>
      <c r="D797" s="303">
        <f>IF(S797="",0,COUNTIF($S$7:S797,S797))</f>
        <v>0</v>
      </c>
      <c r="E797" s="303" t="str">
        <f t="shared" si="88"/>
        <v>0</v>
      </c>
      <c r="F797" s="303">
        <f>IF(T797="",0,COUNTIF($T$7:T797,T797))</f>
        <v>0</v>
      </c>
      <c r="G797" s="303" t="str">
        <f t="shared" si="89"/>
        <v>0</v>
      </c>
      <c r="H797" s="303">
        <f>IF(R797="",0,COUNTIF($R$7:R797,R797))</f>
        <v>0</v>
      </c>
      <c r="I797" s="303" t="str">
        <f t="shared" si="90"/>
        <v>0</v>
      </c>
      <c r="J797" s="306">
        <f t="shared" si="91"/>
        <v>44216</v>
      </c>
      <c r="K797" s="303" t="str">
        <f t="shared" si="92"/>
        <v>KK 097</v>
      </c>
      <c r="L797" s="61"/>
      <c r="M797" s="271"/>
      <c r="N797" s="6"/>
      <c r="O797" s="10"/>
      <c r="P797" s="6"/>
      <c r="Q797" s="77" t="str">
        <f t="shared" si="93"/>
        <v/>
      </c>
      <c r="R797" s="333"/>
      <c r="S797" s="23"/>
      <c r="T797" s="271"/>
      <c r="U797" s="5"/>
      <c r="V797" s="5"/>
      <c r="W797" s="61"/>
      <c r="X797" s="61"/>
    </row>
    <row r="798" spans="1:24" ht="18.75" customHeight="1" x14ac:dyDescent="0.25">
      <c r="A798" s="61"/>
      <c r="B798" s="303">
        <f>IF(P798="",0,COUNTIF($P$7:P798,P798))</f>
        <v>0</v>
      </c>
      <c r="C798" s="303" t="str">
        <f t="shared" si="87"/>
        <v>0</v>
      </c>
      <c r="D798" s="303">
        <f>IF(S798="",0,COUNTIF($S$7:S798,S798))</f>
        <v>0</v>
      </c>
      <c r="E798" s="303" t="str">
        <f t="shared" si="88"/>
        <v>0</v>
      </c>
      <c r="F798" s="303">
        <f>IF(T798="",0,COUNTIF($T$7:T798,T798))</f>
        <v>0</v>
      </c>
      <c r="G798" s="303" t="str">
        <f t="shared" si="89"/>
        <v>0</v>
      </c>
      <c r="H798" s="303">
        <f>IF(R798="",0,COUNTIF($R$7:R798,R798))</f>
        <v>0</v>
      </c>
      <c r="I798" s="303" t="str">
        <f t="shared" si="90"/>
        <v>0</v>
      </c>
      <c r="J798" s="306">
        <f t="shared" si="91"/>
        <v>44216</v>
      </c>
      <c r="K798" s="303" t="str">
        <f t="shared" si="92"/>
        <v>KK 097</v>
      </c>
      <c r="L798" s="61"/>
      <c r="M798" s="271"/>
      <c r="N798" s="6"/>
      <c r="O798" s="10"/>
      <c r="P798" s="6"/>
      <c r="Q798" s="77" t="str">
        <f t="shared" si="93"/>
        <v/>
      </c>
      <c r="R798" s="333"/>
      <c r="S798" s="23"/>
      <c r="T798" s="271"/>
      <c r="U798" s="5"/>
      <c r="V798" s="5"/>
      <c r="W798" s="61"/>
      <c r="X798" s="61"/>
    </row>
    <row r="799" spans="1:24" ht="18.75" customHeight="1" x14ac:dyDescent="0.25">
      <c r="A799" s="61"/>
      <c r="B799" s="303">
        <f>IF(P799="",0,COUNTIF($P$7:P799,P799))</f>
        <v>0</v>
      </c>
      <c r="C799" s="303" t="str">
        <f t="shared" si="87"/>
        <v>0</v>
      </c>
      <c r="D799" s="303">
        <f>IF(S799="",0,COUNTIF($S$7:S799,S799))</f>
        <v>0</v>
      </c>
      <c r="E799" s="303" t="str">
        <f t="shared" si="88"/>
        <v>0</v>
      </c>
      <c r="F799" s="303">
        <f>IF(T799="",0,COUNTIF($T$7:T799,T799))</f>
        <v>0</v>
      </c>
      <c r="G799" s="303" t="str">
        <f t="shared" si="89"/>
        <v>0</v>
      </c>
      <c r="H799" s="303">
        <f>IF(R799="",0,COUNTIF($R$7:R799,R799))</f>
        <v>0</v>
      </c>
      <c r="I799" s="303" t="str">
        <f t="shared" si="90"/>
        <v>0</v>
      </c>
      <c r="J799" s="306">
        <f t="shared" si="91"/>
        <v>44216</v>
      </c>
      <c r="K799" s="303" t="str">
        <f t="shared" si="92"/>
        <v>KK 097</v>
      </c>
      <c r="L799" s="61"/>
      <c r="M799" s="271"/>
      <c r="N799" s="6"/>
      <c r="O799" s="10"/>
      <c r="P799" s="6"/>
      <c r="Q799" s="77" t="str">
        <f t="shared" si="93"/>
        <v/>
      </c>
      <c r="R799" s="333"/>
      <c r="S799" s="23"/>
      <c r="T799" s="271"/>
      <c r="U799" s="5"/>
      <c r="V799" s="5"/>
      <c r="W799" s="61"/>
      <c r="X799" s="61"/>
    </row>
    <row r="800" spans="1:24" ht="18.75" customHeight="1" x14ac:dyDescent="0.25">
      <c r="A800" s="61"/>
      <c r="B800" s="303">
        <f>IF(P800="",0,COUNTIF($P$7:P800,P800))</f>
        <v>0</v>
      </c>
      <c r="C800" s="303" t="str">
        <f t="shared" si="87"/>
        <v>0</v>
      </c>
      <c r="D800" s="303">
        <f>IF(S800="",0,COUNTIF($S$7:S800,S800))</f>
        <v>0</v>
      </c>
      <c r="E800" s="303" t="str">
        <f t="shared" si="88"/>
        <v>0</v>
      </c>
      <c r="F800" s="303">
        <f>IF(T800="",0,COUNTIF($T$7:T800,T800))</f>
        <v>0</v>
      </c>
      <c r="G800" s="303" t="str">
        <f t="shared" si="89"/>
        <v>0</v>
      </c>
      <c r="H800" s="303">
        <f>IF(R800="",0,COUNTIF($R$7:R800,R800))</f>
        <v>0</v>
      </c>
      <c r="I800" s="303" t="str">
        <f t="shared" si="90"/>
        <v>0</v>
      </c>
      <c r="J800" s="306">
        <f t="shared" si="91"/>
        <v>44216</v>
      </c>
      <c r="K800" s="303" t="str">
        <f t="shared" si="92"/>
        <v>KK 097</v>
      </c>
      <c r="L800" s="61"/>
      <c r="M800" s="271"/>
      <c r="N800" s="6"/>
      <c r="O800" s="10"/>
      <c r="P800" s="6"/>
      <c r="Q800" s="77" t="str">
        <f t="shared" si="93"/>
        <v/>
      </c>
      <c r="R800" s="333"/>
      <c r="S800" s="23"/>
      <c r="T800" s="271"/>
      <c r="U800" s="5"/>
      <c r="V800" s="5"/>
      <c r="W800" s="61"/>
      <c r="X800" s="61"/>
    </row>
    <row r="801" spans="1:24" ht="18.75" customHeight="1" x14ac:dyDescent="0.25">
      <c r="A801" s="61"/>
      <c r="B801" s="303">
        <f>IF(P801="",0,COUNTIF($P$7:P801,P801))</f>
        <v>0</v>
      </c>
      <c r="C801" s="303" t="str">
        <f t="shared" si="87"/>
        <v>0</v>
      </c>
      <c r="D801" s="303">
        <f>IF(S801="",0,COUNTIF($S$7:S801,S801))</f>
        <v>0</v>
      </c>
      <c r="E801" s="303" t="str">
        <f t="shared" si="88"/>
        <v>0</v>
      </c>
      <c r="F801" s="303">
        <f>IF(T801="",0,COUNTIF($T$7:T801,T801))</f>
        <v>0</v>
      </c>
      <c r="G801" s="303" t="str">
        <f t="shared" si="89"/>
        <v>0</v>
      </c>
      <c r="H801" s="303">
        <f>IF(R801="",0,COUNTIF($R$7:R801,R801))</f>
        <v>0</v>
      </c>
      <c r="I801" s="303" t="str">
        <f t="shared" si="90"/>
        <v>0</v>
      </c>
      <c r="J801" s="306">
        <f t="shared" si="91"/>
        <v>44216</v>
      </c>
      <c r="K801" s="303" t="str">
        <f t="shared" si="92"/>
        <v>KK 097</v>
      </c>
      <c r="L801" s="61"/>
      <c r="M801" s="271"/>
      <c r="N801" s="6"/>
      <c r="O801" s="10"/>
      <c r="P801" s="6"/>
      <c r="Q801" s="77" t="str">
        <f t="shared" si="93"/>
        <v/>
      </c>
      <c r="R801" s="333"/>
      <c r="S801" s="23"/>
      <c r="T801" s="271"/>
      <c r="U801" s="5"/>
      <c r="V801" s="5"/>
      <c r="W801" s="61"/>
      <c r="X801" s="61"/>
    </row>
    <row r="802" spans="1:24" ht="18.75" customHeight="1" x14ac:dyDescent="0.25">
      <c r="A802" s="61"/>
      <c r="B802" s="303">
        <f>IF(P802="",0,COUNTIF($P$7:P802,P802))</f>
        <v>0</v>
      </c>
      <c r="C802" s="303" t="str">
        <f t="shared" si="87"/>
        <v>0</v>
      </c>
      <c r="D802" s="303">
        <f>IF(S802="",0,COUNTIF($S$7:S802,S802))</f>
        <v>0</v>
      </c>
      <c r="E802" s="303" t="str">
        <f t="shared" si="88"/>
        <v>0</v>
      </c>
      <c r="F802" s="303">
        <f>IF(T802="",0,COUNTIF($T$7:T802,T802))</f>
        <v>0</v>
      </c>
      <c r="G802" s="303" t="str">
        <f t="shared" si="89"/>
        <v>0</v>
      </c>
      <c r="H802" s="303">
        <f>IF(R802="",0,COUNTIF($R$7:R802,R802))</f>
        <v>0</v>
      </c>
      <c r="I802" s="303" t="str">
        <f t="shared" si="90"/>
        <v>0</v>
      </c>
      <c r="J802" s="306">
        <f t="shared" si="91"/>
        <v>44216</v>
      </c>
      <c r="K802" s="303" t="str">
        <f t="shared" si="92"/>
        <v>KK 097</v>
      </c>
      <c r="L802" s="61"/>
      <c r="M802" s="271"/>
      <c r="N802" s="6"/>
      <c r="O802" s="10"/>
      <c r="P802" s="6"/>
      <c r="Q802" s="77" t="str">
        <f t="shared" si="93"/>
        <v/>
      </c>
      <c r="R802" s="333"/>
      <c r="S802" s="23"/>
      <c r="T802" s="271"/>
      <c r="U802" s="5"/>
      <c r="V802" s="5"/>
      <c r="W802" s="61"/>
      <c r="X802" s="61"/>
    </row>
    <row r="803" spans="1:24" ht="18.75" customHeight="1" x14ac:dyDescent="0.25">
      <c r="A803" s="61"/>
      <c r="B803" s="303">
        <f>IF(P803="",0,COUNTIF($P$7:P803,P803))</f>
        <v>0</v>
      </c>
      <c r="C803" s="303" t="str">
        <f t="shared" si="87"/>
        <v>0</v>
      </c>
      <c r="D803" s="303">
        <f>IF(S803="",0,COUNTIF($S$7:S803,S803))</f>
        <v>0</v>
      </c>
      <c r="E803" s="303" t="str">
        <f t="shared" si="88"/>
        <v>0</v>
      </c>
      <c r="F803" s="303">
        <f>IF(T803="",0,COUNTIF($T$7:T803,T803))</f>
        <v>0</v>
      </c>
      <c r="G803" s="303" t="str">
        <f t="shared" si="89"/>
        <v>0</v>
      </c>
      <c r="H803" s="303">
        <f>IF(R803="",0,COUNTIF($R$7:R803,R803))</f>
        <v>0</v>
      </c>
      <c r="I803" s="303" t="str">
        <f t="shared" si="90"/>
        <v>0</v>
      </c>
      <c r="J803" s="306">
        <f t="shared" si="91"/>
        <v>44216</v>
      </c>
      <c r="K803" s="303" t="str">
        <f t="shared" si="92"/>
        <v>KK 097</v>
      </c>
      <c r="L803" s="61"/>
      <c r="M803" s="271"/>
      <c r="N803" s="6"/>
      <c r="O803" s="10"/>
      <c r="P803" s="6"/>
      <c r="Q803" s="77" t="str">
        <f t="shared" si="93"/>
        <v/>
      </c>
      <c r="R803" s="333"/>
      <c r="S803" s="23"/>
      <c r="T803" s="271"/>
      <c r="U803" s="5"/>
      <c r="V803" s="5"/>
      <c r="W803" s="61"/>
      <c r="X803" s="61"/>
    </row>
    <row r="804" spans="1:24" ht="18.75" customHeight="1" x14ac:dyDescent="0.25">
      <c r="A804" s="61"/>
      <c r="B804" s="303">
        <f>IF(P804="",0,COUNTIF($P$7:P804,P804))</f>
        <v>0</v>
      </c>
      <c r="C804" s="303" t="str">
        <f t="shared" si="87"/>
        <v>0</v>
      </c>
      <c r="D804" s="303">
        <f>IF(S804="",0,COUNTIF($S$7:S804,S804))</f>
        <v>0</v>
      </c>
      <c r="E804" s="303" t="str">
        <f t="shared" si="88"/>
        <v>0</v>
      </c>
      <c r="F804" s="303">
        <f>IF(T804="",0,COUNTIF($T$7:T804,T804))</f>
        <v>0</v>
      </c>
      <c r="G804" s="303" t="str">
        <f t="shared" si="89"/>
        <v>0</v>
      </c>
      <c r="H804" s="303">
        <f>IF(R804="",0,COUNTIF($R$7:R804,R804))</f>
        <v>0</v>
      </c>
      <c r="I804" s="303" t="str">
        <f t="shared" si="90"/>
        <v>0</v>
      </c>
      <c r="J804" s="306">
        <f t="shared" si="91"/>
        <v>44216</v>
      </c>
      <c r="K804" s="303" t="str">
        <f t="shared" si="92"/>
        <v>KK 097</v>
      </c>
      <c r="L804" s="61"/>
      <c r="M804" s="271"/>
      <c r="N804" s="6"/>
      <c r="O804" s="10"/>
      <c r="P804" s="6"/>
      <c r="Q804" s="77" t="str">
        <f t="shared" si="93"/>
        <v/>
      </c>
      <c r="R804" s="333"/>
      <c r="S804" s="23"/>
      <c r="T804" s="271"/>
      <c r="U804" s="5"/>
      <c r="V804" s="5"/>
      <c r="W804" s="61"/>
      <c r="X804" s="61"/>
    </row>
    <row r="805" spans="1:24" ht="18.75" customHeight="1" x14ac:dyDescent="0.25">
      <c r="A805" s="61"/>
      <c r="B805" s="303">
        <f>IF(P805="",0,COUNTIF($P$7:P805,P805))</f>
        <v>0</v>
      </c>
      <c r="C805" s="303" t="str">
        <f t="shared" si="87"/>
        <v>0</v>
      </c>
      <c r="D805" s="303">
        <f>IF(S805="",0,COUNTIF($S$7:S805,S805))</f>
        <v>0</v>
      </c>
      <c r="E805" s="303" t="str">
        <f t="shared" si="88"/>
        <v>0</v>
      </c>
      <c r="F805" s="303">
        <f>IF(T805="",0,COUNTIF($T$7:T805,T805))</f>
        <v>0</v>
      </c>
      <c r="G805" s="303" t="str">
        <f t="shared" si="89"/>
        <v>0</v>
      </c>
      <c r="H805" s="303">
        <f>IF(R805="",0,COUNTIF($R$7:R805,R805))</f>
        <v>0</v>
      </c>
      <c r="I805" s="303" t="str">
        <f t="shared" si="90"/>
        <v>0</v>
      </c>
      <c r="J805" s="306">
        <f t="shared" si="91"/>
        <v>44216</v>
      </c>
      <c r="K805" s="303" t="str">
        <f t="shared" si="92"/>
        <v>KK 097</v>
      </c>
      <c r="L805" s="61"/>
      <c r="M805" s="271"/>
      <c r="N805" s="6"/>
      <c r="O805" s="10"/>
      <c r="P805" s="6"/>
      <c r="Q805" s="77" t="str">
        <f t="shared" si="93"/>
        <v/>
      </c>
      <c r="R805" s="333"/>
      <c r="S805" s="23"/>
      <c r="T805" s="271"/>
      <c r="U805" s="5"/>
      <c r="V805" s="5"/>
      <c r="W805" s="61"/>
      <c r="X805" s="61"/>
    </row>
    <row r="806" spans="1:24" ht="18.75" customHeight="1" x14ac:dyDescent="0.25">
      <c r="A806" s="61"/>
      <c r="B806" s="303">
        <f>IF(P806="",0,COUNTIF($P$7:P806,P806))</f>
        <v>0</v>
      </c>
      <c r="C806" s="303" t="str">
        <f t="shared" si="87"/>
        <v>0</v>
      </c>
      <c r="D806" s="303">
        <f>IF(S806="",0,COUNTIF($S$7:S806,S806))</f>
        <v>0</v>
      </c>
      <c r="E806" s="303" t="str">
        <f t="shared" si="88"/>
        <v>0</v>
      </c>
      <c r="F806" s="303">
        <f>IF(T806="",0,COUNTIF($T$7:T806,T806))</f>
        <v>0</v>
      </c>
      <c r="G806" s="303" t="str">
        <f t="shared" si="89"/>
        <v>0</v>
      </c>
      <c r="H806" s="303">
        <f>IF(R806="",0,COUNTIF($R$7:R806,R806))</f>
        <v>0</v>
      </c>
      <c r="I806" s="303" t="str">
        <f t="shared" si="90"/>
        <v>0</v>
      </c>
      <c r="J806" s="306">
        <f t="shared" si="91"/>
        <v>44216</v>
      </c>
      <c r="K806" s="303" t="str">
        <f t="shared" si="92"/>
        <v>KK 097</v>
      </c>
      <c r="L806" s="61"/>
      <c r="M806" s="271"/>
      <c r="N806" s="6"/>
      <c r="O806" s="10"/>
      <c r="P806" s="6"/>
      <c r="Q806" s="77" t="str">
        <f t="shared" si="93"/>
        <v/>
      </c>
      <c r="R806" s="333"/>
      <c r="S806" s="23"/>
      <c r="T806" s="271"/>
      <c r="U806" s="5"/>
      <c r="V806" s="5"/>
      <c r="W806" s="61"/>
      <c r="X806" s="61"/>
    </row>
    <row r="807" spans="1:24" ht="18.75" customHeight="1" x14ac:dyDescent="0.25">
      <c r="A807" s="61"/>
      <c r="B807" s="303">
        <f>IF(P807="",0,COUNTIF($P$7:P807,P807))</f>
        <v>0</v>
      </c>
      <c r="C807" s="303" t="str">
        <f t="shared" si="87"/>
        <v>0</v>
      </c>
      <c r="D807" s="303">
        <f>IF(S807="",0,COUNTIF($S$7:S807,S807))</f>
        <v>0</v>
      </c>
      <c r="E807" s="303" t="str">
        <f t="shared" si="88"/>
        <v>0</v>
      </c>
      <c r="F807" s="303">
        <f>IF(T807="",0,COUNTIF($T$7:T807,T807))</f>
        <v>0</v>
      </c>
      <c r="G807" s="303" t="str">
        <f t="shared" si="89"/>
        <v>0</v>
      </c>
      <c r="H807" s="303">
        <f>IF(R807="",0,COUNTIF($R$7:R807,R807))</f>
        <v>0</v>
      </c>
      <c r="I807" s="303" t="str">
        <f t="shared" si="90"/>
        <v>0</v>
      </c>
      <c r="J807" s="306">
        <f t="shared" si="91"/>
        <v>44216</v>
      </c>
      <c r="K807" s="303" t="str">
        <f t="shared" si="92"/>
        <v>KK 097</v>
      </c>
      <c r="L807" s="61"/>
      <c r="M807" s="271"/>
      <c r="N807" s="6"/>
      <c r="O807" s="10"/>
      <c r="P807" s="6"/>
      <c r="Q807" s="77" t="str">
        <f t="shared" si="93"/>
        <v/>
      </c>
      <c r="R807" s="333"/>
      <c r="S807" s="23"/>
      <c r="T807" s="271"/>
      <c r="U807" s="5"/>
      <c r="V807" s="5"/>
      <c r="W807" s="61"/>
      <c r="X807" s="61"/>
    </row>
    <row r="808" spans="1:24" ht="18.75" customHeight="1" x14ac:dyDescent="0.25">
      <c r="A808" s="61"/>
      <c r="B808" s="303">
        <f>IF(P808="",0,COUNTIF($P$7:P808,P808))</f>
        <v>0</v>
      </c>
      <c r="C808" s="303" t="str">
        <f t="shared" si="87"/>
        <v>0</v>
      </c>
      <c r="D808" s="303">
        <f>IF(S808="",0,COUNTIF($S$7:S808,S808))</f>
        <v>0</v>
      </c>
      <c r="E808" s="303" t="str">
        <f t="shared" si="88"/>
        <v>0</v>
      </c>
      <c r="F808" s="303">
        <f>IF(T808="",0,COUNTIF($T$7:T808,T808))</f>
        <v>0</v>
      </c>
      <c r="G808" s="303" t="str">
        <f t="shared" si="89"/>
        <v>0</v>
      </c>
      <c r="H808" s="303">
        <f>IF(R808="",0,COUNTIF($R$7:R808,R808))</f>
        <v>0</v>
      </c>
      <c r="I808" s="303" t="str">
        <f t="shared" si="90"/>
        <v>0</v>
      </c>
      <c r="J808" s="306">
        <f t="shared" si="91"/>
        <v>44216</v>
      </c>
      <c r="K808" s="303" t="str">
        <f t="shared" si="92"/>
        <v>KK 097</v>
      </c>
      <c r="L808" s="61"/>
      <c r="M808" s="271"/>
      <c r="N808" s="6"/>
      <c r="O808" s="10"/>
      <c r="P808" s="6"/>
      <c r="Q808" s="77" t="str">
        <f t="shared" si="93"/>
        <v/>
      </c>
      <c r="R808" s="333"/>
      <c r="S808" s="23"/>
      <c r="T808" s="271"/>
      <c r="U808" s="5"/>
      <c r="V808" s="5"/>
      <c r="W808" s="61"/>
      <c r="X808" s="61"/>
    </row>
    <row r="809" spans="1:24" ht="18.75" customHeight="1" x14ac:dyDescent="0.25">
      <c r="A809" s="61"/>
      <c r="B809" s="303">
        <f>IF(P809="",0,COUNTIF($P$7:P809,P809))</f>
        <v>0</v>
      </c>
      <c r="C809" s="303" t="str">
        <f t="shared" si="87"/>
        <v>0</v>
      </c>
      <c r="D809" s="303">
        <f>IF(S809="",0,COUNTIF($S$7:S809,S809))</f>
        <v>0</v>
      </c>
      <c r="E809" s="303" t="str">
        <f t="shared" si="88"/>
        <v>0</v>
      </c>
      <c r="F809" s="303">
        <f>IF(T809="",0,COUNTIF($T$7:T809,T809))</f>
        <v>0</v>
      </c>
      <c r="G809" s="303" t="str">
        <f t="shared" si="89"/>
        <v>0</v>
      </c>
      <c r="H809" s="303">
        <f>IF(R809="",0,COUNTIF($R$7:R809,R809))</f>
        <v>0</v>
      </c>
      <c r="I809" s="303" t="str">
        <f t="shared" si="90"/>
        <v>0</v>
      </c>
      <c r="J809" s="306">
        <f t="shared" si="91"/>
        <v>44216</v>
      </c>
      <c r="K809" s="303" t="str">
        <f t="shared" si="92"/>
        <v>KK 097</v>
      </c>
      <c r="L809" s="61"/>
      <c r="M809" s="271"/>
      <c r="N809" s="6"/>
      <c r="O809" s="10"/>
      <c r="P809" s="6"/>
      <c r="Q809" s="77" t="str">
        <f t="shared" si="93"/>
        <v/>
      </c>
      <c r="R809" s="333"/>
      <c r="S809" s="23"/>
      <c r="T809" s="271"/>
      <c r="U809" s="5"/>
      <c r="V809" s="5"/>
      <c r="W809" s="61"/>
      <c r="X809" s="61"/>
    </row>
    <row r="810" spans="1:24" ht="18.75" customHeight="1" x14ac:dyDescent="0.25">
      <c r="A810" s="61"/>
      <c r="B810" s="303">
        <f>IF(P810="",0,COUNTIF($P$7:P810,P810))</f>
        <v>0</v>
      </c>
      <c r="C810" s="303" t="str">
        <f t="shared" si="87"/>
        <v>0</v>
      </c>
      <c r="D810" s="303">
        <f>IF(S810="",0,COUNTIF($S$7:S810,S810))</f>
        <v>0</v>
      </c>
      <c r="E810" s="303" t="str">
        <f t="shared" si="88"/>
        <v>0</v>
      </c>
      <c r="F810" s="303">
        <f>IF(T810="",0,COUNTIF($T$7:T810,T810))</f>
        <v>0</v>
      </c>
      <c r="G810" s="303" t="str">
        <f t="shared" si="89"/>
        <v>0</v>
      </c>
      <c r="H810" s="303">
        <f>IF(R810="",0,COUNTIF($R$7:R810,R810))</f>
        <v>0</v>
      </c>
      <c r="I810" s="303" t="str">
        <f t="shared" si="90"/>
        <v>0</v>
      </c>
      <c r="J810" s="306">
        <f t="shared" si="91"/>
        <v>44216</v>
      </c>
      <c r="K810" s="303" t="str">
        <f t="shared" si="92"/>
        <v>KK 097</v>
      </c>
      <c r="L810" s="61"/>
      <c r="M810" s="271"/>
      <c r="N810" s="6"/>
      <c r="O810" s="10"/>
      <c r="P810" s="6"/>
      <c r="Q810" s="77" t="str">
        <f t="shared" si="93"/>
        <v/>
      </c>
      <c r="R810" s="333"/>
      <c r="S810" s="23"/>
      <c r="T810" s="271"/>
      <c r="U810" s="5"/>
      <c r="V810" s="5"/>
      <c r="W810" s="61"/>
      <c r="X810" s="61"/>
    </row>
    <row r="811" spans="1:24" ht="18.75" customHeight="1" x14ac:dyDescent="0.25">
      <c r="A811" s="61"/>
      <c r="B811" s="303">
        <f>IF(P811="",0,COUNTIF($P$7:P811,P811))</f>
        <v>0</v>
      </c>
      <c r="C811" s="303" t="str">
        <f t="shared" si="87"/>
        <v>0</v>
      </c>
      <c r="D811" s="303">
        <f>IF(S811="",0,COUNTIF($S$7:S811,S811))</f>
        <v>0</v>
      </c>
      <c r="E811" s="303" t="str">
        <f t="shared" si="88"/>
        <v>0</v>
      </c>
      <c r="F811" s="303">
        <f>IF(T811="",0,COUNTIF($T$7:T811,T811))</f>
        <v>0</v>
      </c>
      <c r="G811" s="303" t="str">
        <f t="shared" si="89"/>
        <v>0</v>
      </c>
      <c r="H811" s="303">
        <f>IF(R811="",0,COUNTIF($R$7:R811,R811))</f>
        <v>0</v>
      </c>
      <c r="I811" s="303" t="str">
        <f t="shared" si="90"/>
        <v>0</v>
      </c>
      <c r="J811" s="306">
        <f t="shared" si="91"/>
        <v>44216</v>
      </c>
      <c r="K811" s="303" t="str">
        <f t="shared" si="92"/>
        <v>KK 097</v>
      </c>
      <c r="L811" s="61"/>
      <c r="M811" s="271"/>
      <c r="N811" s="6"/>
      <c r="O811" s="10"/>
      <c r="P811" s="6"/>
      <c r="Q811" s="77" t="str">
        <f t="shared" si="93"/>
        <v/>
      </c>
      <c r="R811" s="333"/>
      <c r="S811" s="23"/>
      <c r="T811" s="271"/>
      <c r="U811" s="5"/>
      <c r="V811" s="5"/>
      <c r="W811" s="61"/>
      <c r="X811" s="61"/>
    </row>
    <row r="812" spans="1:24" ht="18.75" customHeight="1" x14ac:dyDescent="0.25">
      <c r="A812" s="61"/>
      <c r="B812" s="303">
        <f>IF(P812="",0,COUNTIF($P$7:P812,P812))</f>
        <v>0</v>
      </c>
      <c r="C812" s="303" t="str">
        <f t="shared" si="87"/>
        <v>0</v>
      </c>
      <c r="D812" s="303">
        <f>IF(S812="",0,COUNTIF($S$7:S812,S812))</f>
        <v>0</v>
      </c>
      <c r="E812" s="303" t="str">
        <f t="shared" si="88"/>
        <v>0</v>
      </c>
      <c r="F812" s="303">
        <f>IF(T812="",0,COUNTIF($T$7:T812,T812))</f>
        <v>0</v>
      </c>
      <c r="G812" s="303" t="str">
        <f t="shared" si="89"/>
        <v>0</v>
      </c>
      <c r="H812" s="303">
        <f>IF(R812="",0,COUNTIF($R$7:R812,R812))</f>
        <v>0</v>
      </c>
      <c r="I812" s="303" t="str">
        <f t="shared" si="90"/>
        <v>0</v>
      </c>
      <c r="J812" s="306">
        <f t="shared" si="91"/>
        <v>44216</v>
      </c>
      <c r="K812" s="303" t="str">
        <f t="shared" si="92"/>
        <v>KK 097</v>
      </c>
      <c r="L812" s="61"/>
      <c r="M812" s="271"/>
      <c r="N812" s="6"/>
      <c r="O812" s="10"/>
      <c r="P812" s="6"/>
      <c r="Q812" s="77" t="str">
        <f t="shared" si="93"/>
        <v/>
      </c>
      <c r="R812" s="333"/>
      <c r="S812" s="23"/>
      <c r="T812" s="271"/>
      <c r="U812" s="5"/>
      <c r="V812" s="5"/>
      <c r="W812" s="61"/>
      <c r="X812" s="61"/>
    </row>
    <row r="813" spans="1:24" ht="18.75" customHeight="1" x14ac:dyDescent="0.25">
      <c r="A813" s="61"/>
      <c r="B813" s="303">
        <f>IF(P813="",0,COUNTIF($P$7:P813,P813))</f>
        <v>0</v>
      </c>
      <c r="C813" s="303" t="str">
        <f t="shared" si="87"/>
        <v>0</v>
      </c>
      <c r="D813" s="303">
        <f>IF(S813="",0,COUNTIF($S$7:S813,S813))</f>
        <v>0</v>
      </c>
      <c r="E813" s="303" t="str">
        <f t="shared" si="88"/>
        <v>0</v>
      </c>
      <c r="F813" s="303">
        <f>IF(T813="",0,COUNTIF($T$7:T813,T813))</f>
        <v>0</v>
      </c>
      <c r="G813" s="303" t="str">
        <f t="shared" si="89"/>
        <v>0</v>
      </c>
      <c r="H813" s="303">
        <f>IF(R813="",0,COUNTIF($R$7:R813,R813))</f>
        <v>0</v>
      </c>
      <c r="I813" s="303" t="str">
        <f t="shared" si="90"/>
        <v>0</v>
      </c>
      <c r="J813" s="306">
        <f t="shared" si="91"/>
        <v>44216</v>
      </c>
      <c r="K813" s="303" t="str">
        <f t="shared" si="92"/>
        <v>KK 097</v>
      </c>
      <c r="L813" s="61"/>
      <c r="M813" s="271"/>
      <c r="N813" s="6"/>
      <c r="O813" s="10"/>
      <c r="P813" s="6"/>
      <c r="Q813" s="77" t="str">
        <f t="shared" si="93"/>
        <v/>
      </c>
      <c r="R813" s="333"/>
      <c r="S813" s="23"/>
      <c r="T813" s="271"/>
      <c r="U813" s="5"/>
      <c r="V813" s="5"/>
      <c r="W813" s="61"/>
      <c r="X813" s="61"/>
    </row>
    <row r="814" spans="1:24" ht="18.75" customHeight="1" x14ac:dyDescent="0.25">
      <c r="A814" s="61"/>
      <c r="B814" s="303">
        <f>IF(P814="",0,COUNTIF($P$7:P814,P814))</f>
        <v>0</v>
      </c>
      <c r="C814" s="303" t="str">
        <f t="shared" si="87"/>
        <v>0</v>
      </c>
      <c r="D814" s="303">
        <f>IF(S814="",0,COUNTIF($S$7:S814,S814))</f>
        <v>0</v>
      </c>
      <c r="E814" s="303" t="str">
        <f t="shared" si="88"/>
        <v>0</v>
      </c>
      <c r="F814" s="303">
        <f>IF(T814="",0,COUNTIF($T$7:T814,T814))</f>
        <v>0</v>
      </c>
      <c r="G814" s="303" t="str">
        <f t="shared" si="89"/>
        <v>0</v>
      </c>
      <c r="H814" s="303">
        <f>IF(R814="",0,COUNTIF($R$7:R814,R814))</f>
        <v>0</v>
      </c>
      <c r="I814" s="303" t="str">
        <f t="shared" si="90"/>
        <v>0</v>
      </c>
      <c r="J814" s="306">
        <f t="shared" si="91"/>
        <v>44216</v>
      </c>
      <c r="K814" s="303" t="str">
        <f t="shared" si="92"/>
        <v>KK 097</v>
      </c>
      <c r="L814" s="61"/>
      <c r="M814" s="271"/>
      <c r="N814" s="6"/>
      <c r="O814" s="10"/>
      <c r="P814" s="6"/>
      <c r="Q814" s="77" t="str">
        <f t="shared" si="93"/>
        <v/>
      </c>
      <c r="R814" s="333"/>
      <c r="S814" s="23"/>
      <c r="T814" s="271"/>
      <c r="U814" s="5"/>
      <c r="V814" s="5"/>
      <c r="W814" s="61"/>
      <c r="X814" s="61"/>
    </row>
    <row r="815" spans="1:24" ht="18.75" customHeight="1" x14ac:dyDescent="0.25">
      <c r="A815" s="61"/>
      <c r="B815" s="303">
        <f>IF(P815="",0,COUNTIF($P$7:P815,P815))</f>
        <v>0</v>
      </c>
      <c r="C815" s="303" t="str">
        <f t="shared" si="87"/>
        <v>0</v>
      </c>
      <c r="D815" s="303">
        <f>IF(S815="",0,COUNTIF($S$7:S815,S815))</f>
        <v>0</v>
      </c>
      <c r="E815" s="303" t="str">
        <f t="shared" si="88"/>
        <v>0</v>
      </c>
      <c r="F815" s="303">
        <f>IF(T815="",0,COUNTIF($T$7:T815,T815))</f>
        <v>0</v>
      </c>
      <c r="G815" s="303" t="str">
        <f t="shared" si="89"/>
        <v>0</v>
      </c>
      <c r="H815" s="303">
        <f>IF(R815="",0,COUNTIF($R$7:R815,R815))</f>
        <v>0</v>
      </c>
      <c r="I815" s="303" t="str">
        <f t="shared" si="90"/>
        <v>0</v>
      </c>
      <c r="J815" s="306">
        <f t="shared" si="91"/>
        <v>44216</v>
      </c>
      <c r="K815" s="303" t="str">
        <f t="shared" si="92"/>
        <v>KK 097</v>
      </c>
      <c r="L815" s="61"/>
      <c r="M815" s="271"/>
      <c r="N815" s="6"/>
      <c r="O815" s="10"/>
      <c r="P815" s="6"/>
      <c r="Q815" s="77" t="str">
        <f t="shared" si="93"/>
        <v/>
      </c>
      <c r="R815" s="333"/>
      <c r="S815" s="23"/>
      <c r="T815" s="271"/>
      <c r="U815" s="5"/>
      <c r="V815" s="5"/>
      <c r="W815" s="61"/>
      <c r="X815" s="61"/>
    </row>
    <row r="816" spans="1:24" ht="18.75" customHeight="1" x14ac:dyDescent="0.25">
      <c r="A816" s="61"/>
      <c r="B816" s="303">
        <f>IF(P816="",0,COUNTIF($P$7:P816,P816))</f>
        <v>0</v>
      </c>
      <c r="C816" s="303" t="str">
        <f t="shared" si="87"/>
        <v>0</v>
      </c>
      <c r="D816" s="303">
        <f>IF(S816="",0,COUNTIF($S$7:S816,S816))</f>
        <v>0</v>
      </c>
      <c r="E816" s="303" t="str">
        <f t="shared" si="88"/>
        <v>0</v>
      </c>
      <c r="F816" s="303">
        <f>IF(T816="",0,COUNTIF($T$7:T816,T816))</f>
        <v>0</v>
      </c>
      <c r="G816" s="303" t="str">
        <f t="shared" si="89"/>
        <v>0</v>
      </c>
      <c r="H816" s="303">
        <f>IF(R816="",0,COUNTIF($R$7:R816,R816))</f>
        <v>0</v>
      </c>
      <c r="I816" s="303" t="str">
        <f t="shared" si="90"/>
        <v>0</v>
      </c>
      <c r="J816" s="306">
        <f t="shared" si="91"/>
        <v>44216</v>
      </c>
      <c r="K816" s="303" t="str">
        <f t="shared" si="92"/>
        <v>KK 097</v>
      </c>
      <c r="L816" s="61"/>
      <c r="M816" s="271"/>
      <c r="N816" s="6"/>
      <c r="O816" s="10"/>
      <c r="P816" s="6"/>
      <c r="Q816" s="77" t="str">
        <f t="shared" si="93"/>
        <v/>
      </c>
      <c r="R816" s="333"/>
      <c r="S816" s="23"/>
      <c r="T816" s="271"/>
      <c r="U816" s="5"/>
      <c r="V816" s="5"/>
      <c r="W816" s="61"/>
      <c r="X816" s="61"/>
    </row>
    <row r="817" spans="1:24" ht="18.75" customHeight="1" x14ac:dyDescent="0.25">
      <c r="A817" s="61"/>
      <c r="B817" s="303">
        <f>IF(P817="",0,COUNTIF($P$7:P817,P817))</f>
        <v>0</v>
      </c>
      <c r="C817" s="303" t="str">
        <f t="shared" ref="C817:C880" si="94">B817&amp;P817</f>
        <v>0</v>
      </c>
      <c r="D817" s="303">
        <f>IF(S817="",0,COUNTIF($S$7:S817,S817))</f>
        <v>0</v>
      </c>
      <c r="E817" s="303" t="str">
        <f t="shared" ref="E817:E880" si="95">D817&amp;S817</f>
        <v>0</v>
      </c>
      <c r="F817" s="303">
        <f>IF(T817="",0,COUNTIF($T$7:T817,T817))</f>
        <v>0</v>
      </c>
      <c r="G817" s="303" t="str">
        <f t="shared" ref="G817:G880" si="96">F817&amp;T817</f>
        <v>0</v>
      </c>
      <c r="H817" s="303">
        <f>IF(R817="",0,COUNTIF($R$7:R817,R817))</f>
        <v>0</v>
      </c>
      <c r="I817" s="303" t="str">
        <f t="shared" ref="I817:I880" si="97">H817&amp;R817</f>
        <v>0</v>
      </c>
      <c r="J817" s="306">
        <f t="shared" ref="J817:J880" si="98">IF(M817&lt;&gt;"",M817,J816)</f>
        <v>44216</v>
      </c>
      <c r="K817" s="303" t="str">
        <f t="shared" ref="K817:K880" si="99">IF(N817&lt;&gt;"",N817,K816)</f>
        <v>KK 097</v>
      </c>
      <c r="L817" s="61"/>
      <c r="M817" s="271"/>
      <c r="N817" s="6"/>
      <c r="O817" s="10"/>
      <c r="P817" s="6"/>
      <c r="Q817" s="77" t="str">
        <f t="shared" ref="Q817:Q880" si="100">IF(P817&lt;&gt;"",VLOOKUP(P817,DA,2,FALSE),"")</f>
        <v/>
      </c>
      <c r="R817" s="333"/>
      <c r="S817" s="23"/>
      <c r="T817" s="271"/>
      <c r="U817" s="5"/>
      <c r="V817" s="5"/>
      <c r="W817" s="61"/>
      <c r="X817" s="61"/>
    </row>
    <row r="818" spans="1:24" ht="18.75" customHeight="1" x14ac:dyDescent="0.25">
      <c r="A818" s="61"/>
      <c r="B818" s="303">
        <f>IF(P818="",0,COUNTIF($P$7:P818,P818))</f>
        <v>0</v>
      </c>
      <c r="C818" s="303" t="str">
        <f t="shared" si="94"/>
        <v>0</v>
      </c>
      <c r="D818" s="303">
        <f>IF(S818="",0,COUNTIF($S$7:S818,S818))</f>
        <v>0</v>
      </c>
      <c r="E818" s="303" t="str">
        <f t="shared" si="95"/>
        <v>0</v>
      </c>
      <c r="F818" s="303">
        <f>IF(T818="",0,COUNTIF($T$7:T818,T818))</f>
        <v>0</v>
      </c>
      <c r="G818" s="303" t="str">
        <f t="shared" si="96"/>
        <v>0</v>
      </c>
      <c r="H818" s="303">
        <f>IF(R818="",0,COUNTIF($R$7:R818,R818))</f>
        <v>0</v>
      </c>
      <c r="I818" s="303" t="str">
        <f t="shared" si="97"/>
        <v>0</v>
      </c>
      <c r="J818" s="306">
        <f t="shared" si="98"/>
        <v>44216</v>
      </c>
      <c r="K818" s="303" t="str">
        <f t="shared" si="99"/>
        <v>KK 097</v>
      </c>
      <c r="L818" s="61"/>
      <c r="M818" s="271"/>
      <c r="N818" s="6"/>
      <c r="O818" s="10"/>
      <c r="P818" s="6"/>
      <c r="Q818" s="77" t="str">
        <f t="shared" si="100"/>
        <v/>
      </c>
      <c r="R818" s="333"/>
      <c r="S818" s="23"/>
      <c r="T818" s="271"/>
      <c r="U818" s="5"/>
      <c r="V818" s="5"/>
      <c r="W818" s="61"/>
      <c r="X818" s="61"/>
    </row>
    <row r="819" spans="1:24" ht="18.75" customHeight="1" x14ac:dyDescent="0.25">
      <c r="A819" s="61"/>
      <c r="B819" s="303">
        <f>IF(P819="",0,COUNTIF($P$7:P819,P819))</f>
        <v>0</v>
      </c>
      <c r="C819" s="303" t="str">
        <f t="shared" si="94"/>
        <v>0</v>
      </c>
      <c r="D819" s="303">
        <f>IF(S819="",0,COUNTIF($S$7:S819,S819))</f>
        <v>0</v>
      </c>
      <c r="E819" s="303" t="str">
        <f t="shared" si="95"/>
        <v>0</v>
      </c>
      <c r="F819" s="303">
        <f>IF(T819="",0,COUNTIF($T$7:T819,T819))</f>
        <v>0</v>
      </c>
      <c r="G819" s="303" t="str">
        <f t="shared" si="96"/>
        <v>0</v>
      </c>
      <c r="H819" s="303">
        <f>IF(R819="",0,COUNTIF($R$7:R819,R819))</f>
        <v>0</v>
      </c>
      <c r="I819" s="303" t="str">
        <f t="shared" si="97"/>
        <v>0</v>
      </c>
      <c r="J819" s="306">
        <f t="shared" si="98"/>
        <v>44216</v>
      </c>
      <c r="K819" s="303" t="str">
        <f t="shared" si="99"/>
        <v>KK 097</v>
      </c>
      <c r="L819" s="61"/>
      <c r="M819" s="271"/>
      <c r="N819" s="6"/>
      <c r="O819" s="10"/>
      <c r="P819" s="6"/>
      <c r="Q819" s="77" t="str">
        <f t="shared" si="100"/>
        <v/>
      </c>
      <c r="R819" s="333"/>
      <c r="S819" s="23"/>
      <c r="T819" s="271"/>
      <c r="U819" s="5"/>
      <c r="V819" s="5"/>
      <c r="W819" s="61"/>
      <c r="X819" s="61"/>
    </row>
    <row r="820" spans="1:24" ht="18.75" customHeight="1" x14ac:dyDescent="0.25">
      <c r="A820" s="61"/>
      <c r="B820" s="303">
        <f>IF(P820="",0,COUNTIF($P$7:P820,P820))</f>
        <v>0</v>
      </c>
      <c r="C820" s="303" t="str">
        <f t="shared" si="94"/>
        <v>0</v>
      </c>
      <c r="D820" s="303">
        <f>IF(S820="",0,COUNTIF($S$7:S820,S820))</f>
        <v>0</v>
      </c>
      <c r="E820" s="303" t="str">
        <f t="shared" si="95"/>
        <v>0</v>
      </c>
      <c r="F820" s="303">
        <f>IF(T820="",0,COUNTIF($T$7:T820,T820))</f>
        <v>0</v>
      </c>
      <c r="G820" s="303" t="str">
        <f t="shared" si="96"/>
        <v>0</v>
      </c>
      <c r="H820" s="303">
        <f>IF(R820="",0,COUNTIF($R$7:R820,R820))</f>
        <v>0</v>
      </c>
      <c r="I820" s="303" t="str">
        <f t="shared" si="97"/>
        <v>0</v>
      </c>
      <c r="J820" s="306">
        <f t="shared" si="98"/>
        <v>44216</v>
      </c>
      <c r="K820" s="303" t="str">
        <f t="shared" si="99"/>
        <v>KK 097</v>
      </c>
      <c r="L820" s="61"/>
      <c r="M820" s="271"/>
      <c r="N820" s="6"/>
      <c r="O820" s="10"/>
      <c r="P820" s="6"/>
      <c r="Q820" s="77" t="str">
        <f t="shared" si="100"/>
        <v/>
      </c>
      <c r="R820" s="333"/>
      <c r="S820" s="23"/>
      <c r="T820" s="271"/>
      <c r="U820" s="5"/>
      <c r="V820" s="5"/>
      <c r="W820" s="61"/>
      <c r="X820" s="61"/>
    </row>
    <row r="821" spans="1:24" ht="18.75" customHeight="1" x14ac:dyDescent="0.25">
      <c r="A821" s="61"/>
      <c r="B821" s="303">
        <f>IF(P821="",0,COUNTIF($P$7:P821,P821))</f>
        <v>0</v>
      </c>
      <c r="C821" s="303" t="str">
        <f t="shared" si="94"/>
        <v>0</v>
      </c>
      <c r="D821" s="303">
        <f>IF(S821="",0,COUNTIF($S$7:S821,S821))</f>
        <v>0</v>
      </c>
      <c r="E821" s="303" t="str">
        <f t="shared" si="95"/>
        <v>0</v>
      </c>
      <c r="F821" s="303">
        <f>IF(T821="",0,COUNTIF($T$7:T821,T821))</f>
        <v>0</v>
      </c>
      <c r="G821" s="303" t="str">
        <f t="shared" si="96"/>
        <v>0</v>
      </c>
      <c r="H821" s="303">
        <f>IF(R821="",0,COUNTIF($R$7:R821,R821))</f>
        <v>0</v>
      </c>
      <c r="I821" s="303" t="str">
        <f t="shared" si="97"/>
        <v>0</v>
      </c>
      <c r="J821" s="306">
        <f t="shared" si="98"/>
        <v>44216</v>
      </c>
      <c r="K821" s="303" t="str">
        <f t="shared" si="99"/>
        <v>KK 097</v>
      </c>
      <c r="L821" s="61"/>
      <c r="M821" s="271"/>
      <c r="N821" s="6"/>
      <c r="O821" s="10"/>
      <c r="P821" s="6"/>
      <c r="Q821" s="77" t="str">
        <f t="shared" si="100"/>
        <v/>
      </c>
      <c r="R821" s="333"/>
      <c r="S821" s="23"/>
      <c r="T821" s="271"/>
      <c r="U821" s="5"/>
      <c r="V821" s="5"/>
      <c r="W821" s="61"/>
      <c r="X821" s="61"/>
    </row>
    <row r="822" spans="1:24" ht="18.75" customHeight="1" x14ac:dyDescent="0.25">
      <c r="A822" s="61"/>
      <c r="B822" s="303">
        <f>IF(P822="",0,COUNTIF($P$7:P822,P822))</f>
        <v>0</v>
      </c>
      <c r="C822" s="303" t="str">
        <f t="shared" si="94"/>
        <v>0</v>
      </c>
      <c r="D822" s="303">
        <f>IF(S822="",0,COUNTIF($S$7:S822,S822))</f>
        <v>0</v>
      </c>
      <c r="E822" s="303" t="str">
        <f t="shared" si="95"/>
        <v>0</v>
      </c>
      <c r="F822" s="303">
        <f>IF(T822="",0,COUNTIF($T$7:T822,T822))</f>
        <v>0</v>
      </c>
      <c r="G822" s="303" t="str">
        <f t="shared" si="96"/>
        <v>0</v>
      </c>
      <c r="H822" s="303">
        <f>IF(R822="",0,COUNTIF($R$7:R822,R822))</f>
        <v>0</v>
      </c>
      <c r="I822" s="303" t="str">
        <f t="shared" si="97"/>
        <v>0</v>
      </c>
      <c r="J822" s="306">
        <f t="shared" si="98"/>
        <v>44216</v>
      </c>
      <c r="K822" s="303" t="str">
        <f t="shared" si="99"/>
        <v>KK 097</v>
      </c>
      <c r="L822" s="61"/>
      <c r="M822" s="271"/>
      <c r="N822" s="6"/>
      <c r="O822" s="10"/>
      <c r="P822" s="6"/>
      <c r="Q822" s="77" t="str">
        <f t="shared" si="100"/>
        <v/>
      </c>
      <c r="R822" s="333"/>
      <c r="S822" s="23"/>
      <c r="T822" s="271"/>
      <c r="U822" s="5"/>
      <c r="V822" s="5"/>
      <c r="W822" s="61"/>
      <c r="X822" s="61"/>
    </row>
    <row r="823" spans="1:24" ht="18.75" customHeight="1" x14ac:dyDescent="0.25">
      <c r="A823" s="61"/>
      <c r="B823" s="303">
        <f>IF(P823="",0,COUNTIF($P$7:P823,P823))</f>
        <v>0</v>
      </c>
      <c r="C823" s="303" t="str">
        <f t="shared" si="94"/>
        <v>0</v>
      </c>
      <c r="D823" s="303">
        <f>IF(S823="",0,COUNTIF($S$7:S823,S823))</f>
        <v>0</v>
      </c>
      <c r="E823" s="303" t="str">
        <f t="shared" si="95"/>
        <v>0</v>
      </c>
      <c r="F823" s="303">
        <f>IF(T823="",0,COUNTIF($T$7:T823,T823))</f>
        <v>0</v>
      </c>
      <c r="G823" s="303" t="str">
        <f t="shared" si="96"/>
        <v>0</v>
      </c>
      <c r="H823" s="303">
        <f>IF(R823="",0,COUNTIF($R$7:R823,R823))</f>
        <v>0</v>
      </c>
      <c r="I823" s="303" t="str">
        <f t="shared" si="97"/>
        <v>0</v>
      </c>
      <c r="J823" s="306">
        <f t="shared" si="98"/>
        <v>44216</v>
      </c>
      <c r="K823" s="303" t="str">
        <f t="shared" si="99"/>
        <v>KK 097</v>
      </c>
      <c r="L823" s="61"/>
      <c r="M823" s="271"/>
      <c r="N823" s="6"/>
      <c r="O823" s="10"/>
      <c r="P823" s="6"/>
      <c r="Q823" s="77" t="str">
        <f t="shared" si="100"/>
        <v/>
      </c>
      <c r="R823" s="333"/>
      <c r="S823" s="23"/>
      <c r="T823" s="271"/>
      <c r="U823" s="5"/>
      <c r="V823" s="5"/>
      <c r="W823" s="61"/>
      <c r="X823" s="61"/>
    </row>
    <row r="824" spans="1:24" ht="18.75" customHeight="1" x14ac:dyDescent="0.25">
      <c r="A824" s="61"/>
      <c r="B824" s="303">
        <f>IF(P824="",0,COUNTIF($P$7:P824,P824))</f>
        <v>0</v>
      </c>
      <c r="C824" s="303" t="str">
        <f t="shared" si="94"/>
        <v>0</v>
      </c>
      <c r="D824" s="303">
        <f>IF(S824="",0,COUNTIF($S$7:S824,S824))</f>
        <v>0</v>
      </c>
      <c r="E824" s="303" t="str">
        <f t="shared" si="95"/>
        <v>0</v>
      </c>
      <c r="F824" s="303">
        <f>IF(T824="",0,COUNTIF($T$7:T824,T824))</f>
        <v>0</v>
      </c>
      <c r="G824" s="303" t="str">
        <f t="shared" si="96"/>
        <v>0</v>
      </c>
      <c r="H824" s="303">
        <f>IF(R824="",0,COUNTIF($R$7:R824,R824))</f>
        <v>0</v>
      </c>
      <c r="I824" s="303" t="str">
        <f t="shared" si="97"/>
        <v>0</v>
      </c>
      <c r="J824" s="306">
        <f t="shared" si="98"/>
        <v>44216</v>
      </c>
      <c r="K824" s="303" t="str">
        <f t="shared" si="99"/>
        <v>KK 097</v>
      </c>
      <c r="L824" s="61"/>
      <c r="M824" s="271"/>
      <c r="N824" s="6"/>
      <c r="O824" s="10"/>
      <c r="P824" s="6"/>
      <c r="Q824" s="77" t="str">
        <f t="shared" si="100"/>
        <v/>
      </c>
      <c r="R824" s="333"/>
      <c r="S824" s="23"/>
      <c r="T824" s="271"/>
      <c r="U824" s="5"/>
      <c r="V824" s="5"/>
      <c r="W824" s="61"/>
      <c r="X824" s="61"/>
    </row>
    <row r="825" spans="1:24" ht="18.75" customHeight="1" x14ac:dyDescent="0.25">
      <c r="A825" s="61"/>
      <c r="B825" s="303">
        <f>IF(P825="",0,COUNTIF($P$7:P825,P825))</f>
        <v>0</v>
      </c>
      <c r="C825" s="303" t="str">
        <f t="shared" si="94"/>
        <v>0</v>
      </c>
      <c r="D825" s="303">
        <f>IF(S825="",0,COUNTIF($S$7:S825,S825))</f>
        <v>0</v>
      </c>
      <c r="E825" s="303" t="str">
        <f t="shared" si="95"/>
        <v>0</v>
      </c>
      <c r="F825" s="303">
        <f>IF(T825="",0,COUNTIF($T$7:T825,T825))</f>
        <v>0</v>
      </c>
      <c r="G825" s="303" t="str">
        <f t="shared" si="96"/>
        <v>0</v>
      </c>
      <c r="H825" s="303">
        <f>IF(R825="",0,COUNTIF($R$7:R825,R825))</f>
        <v>0</v>
      </c>
      <c r="I825" s="303" t="str">
        <f t="shared" si="97"/>
        <v>0</v>
      </c>
      <c r="J825" s="306">
        <f t="shared" si="98"/>
        <v>44216</v>
      </c>
      <c r="K825" s="303" t="str">
        <f t="shared" si="99"/>
        <v>KK 097</v>
      </c>
      <c r="L825" s="61"/>
      <c r="M825" s="271"/>
      <c r="N825" s="6"/>
      <c r="O825" s="10"/>
      <c r="P825" s="6"/>
      <c r="Q825" s="77" t="str">
        <f t="shared" si="100"/>
        <v/>
      </c>
      <c r="R825" s="333"/>
      <c r="S825" s="23"/>
      <c r="T825" s="271"/>
      <c r="U825" s="5"/>
      <c r="V825" s="5"/>
      <c r="W825" s="61"/>
      <c r="X825" s="61"/>
    </row>
    <row r="826" spans="1:24" ht="18.75" customHeight="1" x14ac:dyDescent="0.25">
      <c r="A826" s="61"/>
      <c r="B826" s="303">
        <f>IF(P826="",0,COUNTIF($P$7:P826,P826))</f>
        <v>0</v>
      </c>
      <c r="C826" s="303" t="str">
        <f t="shared" si="94"/>
        <v>0</v>
      </c>
      <c r="D826" s="303">
        <f>IF(S826="",0,COUNTIF($S$7:S826,S826))</f>
        <v>0</v>
      </c>
      <c r="E826" s="303" t="str">
        <f t="shared" si="95"/>
        <v>0</v>
      </c>
      <c r="F826" s="303">
        <f>IF(T826="",0,COUNTIF($T$7:T826,T826))</f>
        <v>0</v>
      </c>
      <c r="G826" s="303" t="str">
        <f t="shared" si="96"/>
        <v>0</v>
      </c>
      <c r="H826" s="303">
        <f>IF(R826="",0,COUNTIF($R$7:R826,R826))</f>
        <v>0</v>
      </c>
      <c r="I826" s="303" t="str">
        <f t="shared" si="97"/>
        <v>0</v>
      </c>
      <c r="J826" s="306">
        <f t="shared" si="98"/>
        <v>44216</v>
      </c>
      <c r="K826" s="303" t="str">
        <f t="shared" si="99"/>
        <v>KK 097</v>
      </c>
      <c r="L826" s="61"/>
      <c r="M826" s="271"/>
      <c r="N826" s="6"/>
      <c r="O826" s="10"/>
      <c r="P826" s="6"/>
      <c r="Q826" s="77" t="str">
        <f t="shared" si="100"/>
        <v/>
      </c>
      <c r="R826" s="333"/>
      <c r="S826" s="23"/>
      <c r="T826" s="271"/>
      <c r="U826" s="5"/>
      <c r="V826" s="5"/>
      <c r="W826" s="61"/>
      <c r="X826" s="61"/>
    </row>
    <row r="827" spans="1:24" ht="18.75" customHeight="1" x14ac:dyDescent="0.25">
      <c r="A827" s="61"/>
      <c r="B827" s="303">
        <f>IF(P827="",0,COUNTIF($P$7:P827,P827))</f>
        <v>0</v>
      </c>
      <c r="C827" s="303" t="str">
        <f t="shared" si="94"/>
        <v>0</v>
      </c>
      <c r="D827" s="303">
        <f>IF(S827="",0,COUNTIF($S$7:S827,S827))</f>
        <v>0</v>
      </c>
      <c r="E827" s="303" t="str">
        <f t="shared" si="95"/>
        <v>0</v>
      </c>
      <c r="F827" s="303">
        <f>IF(T827="",0,COUNTIF($T$7:T827,T827))</f>
        <v>0</v>
      </c>
      <c r="G827" s="303" t="str">
        <f t="shared" si="96"/>
        <v>0</v>
      </c>
      <c r="H827" s="303">
        <f>IF(R827="",0,COUNTIF($R$7:R827,R827))</f>
        <v>0</v>
      </c>
      <c r="I827" s="303" t="str">
        <f t="shared" si="97"/>
        <v>0</v>
      </c>
      <c r="J827" s="306">
        <f t="shared" si="98"/>
        <v>44216</v>
      </c>
      <c r="K827" s="303" t="str">
        <f t="shared" si="99"/>
        <v>KK 097</v>
      </c>
      <c r="L827" s="61"/>
      <c r="M827" s="271"/>
      <c r="N827" s="6"/>
      <c r="O827" s="10"/>
      <c r="P827" s="6"/>
      <c r="Q827" s="77" t="str">
        <f t="shared" si="100"/>
        <v/>
      </c>
      <c r="R827" s="333"/>
      <c r="S827" s="23"/>
      <c r="T827" s="271"/>
      <c r="U827" s="5"/>
      <c r="V827" s="5"/>
      <c r="W827" s="61"/>
      <c r="X827" s="61"/>
    </row>
    <row r="828" spans="1:24" ht="18.75" customHeight="1" x14ac:dyDescent="0.25">
      <c r="A828" s="61"/>
      <c r="B828" s="303">
        <f>IF(P828="",0,COUNTIF($P$7:P828,P828))</f>
        <v>0</v>
      </c>
      <c r="C828" s="303" t="str">
        <f t="shared" si="94"/>
        <v>0</v>
      </c>
      <c r="D828" s="303">
        <f>IF(S828="",0,COUNTIF($S$7:S828,S828))</f>
        <v>0</v>
      </c>
      <c r="E828" s="303" t="str">
        <f t="shared" si="95"/>
        <v>0</v>
      </c>
      <c r="F828" s="303">
        <f>IF(T828="",0,COUNTIF($T$7:T828,T828))</f>
        <v>0</v>
      </c>
      <c r="G828" s="303" t="str">
        <f t="shared" si="96"/>
        <v>0</v>
      </c>
      <c r="H828" s="303">
        <f>IF(R828="",0,COUNTIF($R$7:R828,R828))</f>
        <v>0</v>
      </c>
      <c r="I828" s="303" t="str">
        <f t="shared" si="97"/>
        <v>0</v>
      </c>
      <c r="J828" s="306">
        <f t="shared" si="98"/>
        <v>44216</v>
      </c>
      <c r="K828" s="303" t="str">
        <f t="shared" si="99"/>
        <v>KK 097</v>
      </c>
      <c r="L828" s="61"/>
      <c r="M828" s="271"/>
      <c r="N828" s="6"/>
      <c r="O828" s="10"/>
      <c r="P828" s="6"/>
      <c r="Q828" s="77" t="str">
        <f t="shared" si="100"/>
        <v/>
      </c>
      <c r="R828" s="333"/>
      <c r="S828" s="23"/>
      <c r="T828" s="271"/>
      <c r="U828" s="5"/>
      <c r="V828" s="5"/>
      <c r="W828" s="61"/>
      <c r="X828" s="61"/>
    </row>
    <row r="829" spans="1:24" ht="18.75" customHeight="1" x14ac:dyDescent="0.25">
      <c r="A829" s="61"/>
      <c r="B829" s="303">
        <f>IF(P829="",0,COUNTIF($P$7:P829,P829))</f>
        <v>0</v>
      </c>
      <c r="C829" s="303" t="str">
        <f t="shared" si="94"/>
        <v>0</v>
      </c>
      <c r="D829" s="303">
        <f>IF(S829="",0,COUNTIF($S$7:S829,S829))</f>
        <v>0</v>
      </c>
      <c r="E829" s="303" t="str">
        <f t="shared" si="95"/>
        <v>0</v>
      </c>
      <c r="F829" s="303">
        <f>IF(T829="",0,COUNTIF($T$7:T829,T829))</f>
        <v>0</v>
      </c>
      <c r="G829" s="303" t="str">
        <f t="shared" si="96"/>
        <v>0</v>
      </c>
      <c r="H829" s="303">
        <f>IF(R829="",0,COUNTIF($R$7:R829,R829))</f>
        <v>0</v>
      </c>
      <c r="I829" s="303" t="str">
        <f t="shared" si="97"/>
        <v>0</v>
      </c>
      <c r="J829" s="306">
        <f t="shared" si="98"/>
        <v>44216</v>
      </c>
      <c r="K829" s="303" t="str">
        <f t="shared" si="99"/>
        <v>KK 097</v>
      </c>
      <c r="L829" s="61"/>
      <c r="M829" s="271"/>
      <c r="N829" s="6"/>
      <c r="O829" s="10"/>
      <c r="P829" s="6"/>
      <c r="Q829" s="77" t="str">
        <f t="shared" si="100"/>
        <v/>
      </c>
      <c r="R829" s="333"/>
      <c r="S829" s="23"/>
      <c r="T829" s="271"/>
      <c r="U829" s="5"/>
      <c r="V829" s="5"/>
      <c r="W829" s="61"/>
      <c r="X829" s="61"/>
    </row>
    <row r="830" spans="1:24" ht="18.75" customHeight="1" x14ac:dyDescent="0.25">
      <c r="A830" s="61"/>
      <c r="B830" s="303">
        <f>IF(P830="",0,COUNTIF($P$7:P830,P830))</f>
        <v>0</v>
      </c>
      <c r="C830" s="303" t="str">
        <f t="shared" si="94"/>
        <v>0</v>
      </c>
      <c r="D830" s="303">
        <f>IF(S830="",0,COUNTIF($S$7:S830,S830))</f>
        <v>0</v>
      </c>
      <c r="E830" s="303" t="str">
        <f t="shared" si="95"/>
        <v>0</v>
      </c>
      <c r="F830" s="303">
        <f>IF(T830="",0,COUNTIF($T$7:T830,T830))</f>
        <v>0</v>
      </c>
      <c r="G830" s="303" t="str">
        <f t="shared" si="96"/>
        <v>0</v>
      </c>
      <c r="H830" s="303">
        <f>IF(R830="",0,COUNTIF($R$7:R830,R830))</f>
        <v>0</v>
      </c>
      <c r="I830" s="303" t="str">
        <f t="shared" si="97"/>
        <v>0</v>
      </c>
      <c r="J830" s="306">
        <f t="shared" si="98"/>
        <v>44216</v>
      </c>
      <c r="K830" s="303" t="str">
        <f t="shared" si="99"/>
        <v>KK 097</v>
      </c>
      <c r="L830" s="61"/>
      <c r="M830" s="271"/>
      <c r="N830" s="6"/>
      <c r="O830" s="10"/>
      <c r="P830" s="6"/>
      <c r="Q830" s="77" t="str">
        <f t="shared" si="100"/>
        <v/>
      </c>
      <c r="R830" s="333"/>
      <c r="S830" s="23"/>
      <c r="T830" s="271"/>
      <c r="U830" s="5"/>
      <c r="V830" s="5"/>
      <c r="W830" s="61"/>
      <c r="X830" s="61"/>
    </row>
    <row r="831" spans="1:24" ht="18.75" customHeight="1" x14ac:dyDescent="0.25">
      <c r="A831" s="61"/>
      <c r="B831" s="303">
        <f>IF(P831="",0,COUNTIF($P$7:P831,P831))</f>
        <v>0</v>
      </c>
      <c r="C831" s="303" t="str">
        <f t="shared" si="94"/>
        <v>0</v>
      </c>
      <c r="D831" s="303">
        <f>IF(S831="",0,COUNTIF($S$7:S831,S831))</f>
        <v>0</v>
      </c>
      <c r="E831" s="303" t="str">
        <f t="shared" si="95"/>
        <v>0</v>
      </c>
      <c r="F831" s="303">
        <f>IF(T831="",0,COUNTIF($T$7:T831,T831))</f>
        <v>0</v>
      </c>
      <c r="G831" s="303" t="str">
        <f t="shared" si="96"/>
        <v>0</v>
      </c>
      <c r="H831" s="303">
        <f>IF(R831="",0,COUNTIF($R$7:R831,R831))</f>
        <v>0</v>
      </c>
      <c r="I831" s="303" t="str">
        <f t="shared" si="97"/>
        <v>0</v>
      </c>
      <c r="J831" s="306">
        <f t="shared" si="98"/>
        <v>44216</v>
      </c>
      <c r="K831" s="303" t="str">
        <f t="shared" si="99"/>
        <v>KK 097</v>
      </c>
      <c r="L831" s="61"/>
      <c r="M831" s="271"/>
      <c r="N831" s="6"/>
      <c r="O831" s="10"/>
      <c r="P831" s="6"/>
      <c r="Q831" s="77" t="str">
        <f t="shared" si="100"/>
        <v/>
      </c>
      <c r="R831" s="333"/>
      <c r="S831" s="23"/>
      <c r="T831" s="271"/>
      <c r="U831" s="5"/>
      <c r="V831" s="5"/>
      <c r="W831" s="61"/>
      <c r="X831" s="61"/>
    </row>
    <row r="832" spans="1:24" ht="18.75" customHeight="1" x14ac:dyDescent="0.25">
      <c r="A832" s="61"/>
      <c r="B832" s="303">
        <f>IF(P832="",0,COUNTIF($P$7:P832,P832))</f>
        <v>0</v>
      </c>
      <c r="C832" s="303" t="str">
        <f t="shared" si="94"/>
        <v>0</v>
      </c>
      <c r="D832" s="303">
        <f>IF(S832="",0,COUNTIF($S$7:S832,S832))</f>
        <v>0</v>
      </c>
      <c r="E832" s="303" t="str">
        <f t="shared" si="95"/>
        <v>0</v>
      </c>
      <c r="F832" s="303">
        <f>IF(T832="",0,COUNTIF($T$7:T832,T832))</f>
        <v>0</v>
      </c>
      <c r="G832" s="303" t="str">
        <f t="shared" si="96"/>
        <v>0</v>
      </c>
      <c r="H832" s="303">
        <f>IF(R832="",0,COUNTIF($R$7:R832,R832))</f>
        <v>0</v>
      </c>
      <c r="I832" s="303" t="str">
        <f t="shared" si="97"/>
        <v>0</v>
      </c>
      <c r="J832" s="306">
        <f t="shared" si="98"/>
        <v>44216</v>
      </c>
      <c r="K832" s="303" t="str">
        <f t="shared" si="99"/>
        <v>KK 097</v>
      </c>
      <c r="L832" s="61"/>
      <c r="M832" s="271"/>
      <c r="N832" s="6"/>
      <c r="O832" s="10"/>
      <c r="P832" s="6"/>
      <c r="Q832" s="77" t="str">
        <f t="shared" si="100"/>
        <v/>
      </c>
      <c r="R832" s="333"/>
      <c r="S832" s="23"/>
      <c r="T832" s="271"/>
      <c r="U832" s="5"/>
      <c r="V832" s="5"/>
      <c r="W832" s="61"/>
      <c r="X832" s="61"/>
    </row>
    <row r="833" spans="1:24" ht="18.75" customHeight="1" x14ac:dyDescent="0.25">
      <c r="A833" s="61"/>
      <c r="B833" s="303">
        <f>IF(P833="",0,COUNTIF($P$7:P833,P833))</f>
        <v>0</v>
      </c>
      <c r="C833" s="303" t="str">
        <f t="shared" si="94"/>
        <v>0</v>
      </c>
      <c r="D833" s="303">
        <f>IF(S833="",0,COUNTIF($S$7:S833,S833))</f>
        <v>0</v>
      </c>
      <c r="E833" s="303" t="str">
        <f t="shared" si="95"/>
        <v>0</v>
      </c>
      <c r="F833" s="303">
        <f>IF(T833="",0,COUNTIF($T$7:T833,T833))</f>
        <v>0</v>
      </c>
      <c r="G833" s="303" t="str">
        <f t="shared" si="96"/>
        <v>0</v>
      </c>
      <c r="H833" s="303">
        <f>IF(R833="",0,COUNTIF($R$7:R833,R833))</f>
        <v>0</v>
      </c>
      <c r="I833" s="303" t="str">
        <f t="shared" si="97"/>
        <v>0</v>
      </c>
      <c r="J833" s="306">
        <f t="shared" si="98"/>
        <v>44216</v>
      </c>
      <c r="K833" s="303" t="str">
        <f t="shared" si="99"/>
        <v>KK 097</v>
      </c>
      <c r="L833" s="61"/>
      <c r="M833" s="271"/>
      <c r="N833" s="6"/>
      <c r="O833" s="10"/>
      <c r="P833" s="6"/>
      <c r="Q833" s="77" t="str">
        <f t="shared" si="100"/>
        <v/>
      </c>
      <c r="R833" s="333"/>
      <c r="S833" s="23"/>
      <c r="T833" s="271"/>
      <c r="U833" s="5"/>
      <c r="V833" s="5"/>
      <c r="W833" s="61"/>
      <c r="X833" s="61"/>
    </row>
    <row r="834" spans="1:24" ht="18.75" customHeight="1" x14ac:dyDescent="0.25">
      <c r="A834" s="61"/>
      <c r="B834" s="303">
        <f>IF(P834="",0,COUNTIF($P$7:P834,P834))</f>
        <v>0</v>
      </c>
      <c r="C834" s="303" t="str">
        <f t="shared" si="94"/>
        <v>0</v>
      </c>
      <c r="D834" s="303">
        <f>IF(S834="",0,COUNTIF($S$7:S834,S834))</f>
        <v>0</v>
      </c>
      <c r="E834" s="303" t="str">
        <f t="shared" si="95"/>
        <v>0</v>
      </c>
      <c r="F834" s="303">
        <f>IF(T834="",0,COUNTIF($T$7:T834,T834))</f>
        <v>0</v>
      </c>
      <c r="G834" s="303" t="str">
        <f t="shared" si="96"/>
        <v>0</v>
      </c>
      <c r="H834" s="303">
        <f>IF(R834="",0,COUNTIF($R$7:R834,R834))</f>
        <v>0</v>
      </c>
      <c r="I834" s="303" t="str">
        <f t="shared" si="97"/>
        <v>0</v>
      </c>
      <c r="J834" s="306">
        <f t="shared" si="98"/>
        <v>44216</v>
      </c>
      <c r="K834" s="303" t="str">
        <f t="shared" si="99"/>
        <v>KK 097</v>
      </c>
      <c r="L834" s="61"/>
      <c r="M834" s="271"/>
      <c r="N834" s="6"/>
      <c r="O834" s="10"/>
      <c r="P834" s="6"/>
      <c r="Q834" s="77" t="str">
        <f t="shared" si="100"/>
        <v/>
      </c>
      <c r="R834" s="333"/>
      <c r="S834" s="23"/>
      <c r="T834" s="271"/>
      <c r="U834" s="5"/>
      <c r="V834" s="5"/>
      <c r="W834" s="61"/>
      <c r="X834" s="61"/>
    </row>
    <row r="835" spans="1:24" ht="18.75" customHeight="1" x14ac:dyDescent="0.25">
      <c r="A835" s="61"/>
      <c r="B835" s="303">
        <f>IF(P835="",0,COUNTIF($P$7:P835,P835))</f>
        <v>0</v>
      </c>
      <c r="C835" s="303" t="str">
        <f t="shared" si="94"/>
        <v>0</v>
      </c>
      <c r="D835" s="303">
        <f>IF(S835="",0,COUNTIF($S$7:S835,S835))</f>
        <v>0</v>
      </c>
      <c r="E835" s="303" t="str">
        <f t="shared" si="95"/>
        <v>0</v>
      </c>
      <c r="F835" s="303">
        <f>IF(T835="",0,COUNTIF($T$7:T835,T835))</f>
        <v>0</v>
      </c>
      <c r="G835" s="303" t="str">
        <f t="shared" si="96"/>
        <v>0</v>
      </c>
      <c r="H835" s="303">
        <f>IF(R835="",0,COUNTIF($R$7:R835,R835))</f>
        <v>0</v>
      </c>
      <c r="I835" s="303" t="str">
        <f t="shared" si="97"/>
        <v>0</v>
      </c>
      <c r="J835" s="306">
        <f t="shared" si="98"/>
        <v>44216</v>
      </c>
      <c r="K835" s="303" t="str">
        <f t="shared" si="99"/>
        <v>KK 097</v>
      </c>
      <c r="L835" s="61"/>
      <c r="M835" s="271"/>
      <c r="N835" s="6"/>
      <c r="O835" s="10"/>
      <c r="P835" s="6"/>
      <c r="Q835" s="77" t="str">
        <f t="shared" si="100"/>
        <v/>
      </c>
      <c r="R835" s="333"/>
      <c r="S835" s="23"/>
      <c r="T835" s="271"/>
      <c r="U835" s="5"/>
      <c r="V835" s="5"/>
      <c r="W835" s="61"/>
      <c r="X835" s="61"/>
    </row>
    <row r="836" spans="1:24" ht="18.75" customHeight="1" x14ac:dyDescent="0.25">
      <c r="A836" s="61"/>
      <c r="B836" s="303">
        <f>IF(P836="",0,COUNTIF($P$7:P836,P836))</f>
        <v>0</v>
      </c>
      <c r="C836" s="303" t="str">
        <f t="shared" si="94"/>
        <v>0</v>
      </c>
      <c r="D836" s="303">
        <f>IF(S836="",0,COUNTIF($S$7:S836,S836))</f>
        <v>0</v>
      </c>
      <c r="E836" s="303" t="str">
        <f t="shared" si="95"/>
        <v>0</v>
      </c>
      <c r="F836" s="303">
        <f>IF(T836="",0,COUNTIF($T$7:T836,T836))</f>
        <v>0</v>
      </c>
      <c r="G836" s="303" t="str">
        <f t="shared" si="96"/>
        <v>0</v>
      </c>
      <c r="H836" s="303">
        <f>IF(R836="",0,COUNTIF($R$7:R836,R836))</f>
        <v>0</v>
      </c>
      <c r="I836" s="303" t="str">
        <f t="shared" si="97"/>
        <v>0</v>
      </c>
      <c r="J836" s="306">
        <f t="shared" si="98"/>
        <v>44216</v>
      </c>
      <c r="K836" s="303" t="str">
        <f t="shared" si="99"/>
        <v>KK 097</v>
      </c>
      <c r="L836" s="61"/>
      <c r="M836" s="271"/>
      <c r="N836" s="6"/>
      <c r="O836" s="10"/>
      <c r="P836" s="6"/>
      <c r="Q836" s="77" t="str">
        <f t="shared" si="100"/>
        <v/>
      </c>
      <c r="R836" s="333"/>
      <c r="S836" s="23"/>
      <c r="T836" s="271"/>
      <c r="U836" s="5"/>
      <c r="V836" s="5"/>
      <c r="W836" s="61"/>
      <c r="X836" s="61"/>
    </row>
    <row r="837" spans="1:24" ht="18.75" customHeight="1" x14ac:dyDescent="0.25">
      <c r="A837" s="61"/>
      <c r="B837" s="303">
        <f>IF(P837="",0,COUNTIF($P$7:P837,P837))</f>
        <v>0</v>
      </c>
      <c r="C837" s="303" t="str">
        <f t="shared" si="94"/>
        <v>0</v>
      </c>
      <c r="D837" s="303">
        <f>IF(S837="",0,COUNTIF($S$7:S837,S837))</f>
        <v>0</v>
      </c>
      <c r="E837" s="303" t="str">
        <f t="shared" si="95"/>
        <v>0</v>
      </c>
      <c r="F837" s="303">
        <f>IF(T837="",0,COUNTIF($T$7:T837,T837))</f>
        <v>0</v>
      </c>
      <c r="G837" s="303" t="str">
        <f t="shared" si="96"/>
        <v>0</v>
      </c>
      <c r="H837" s="303">
        <f>IF(R837="",0,COUNTIF($R$7:R837,R837))</f>
        <v>0</v>
      </c>
      <c r="I837" s="303" t="str">
        <f t="shared" si="97"/>
        <v>0</v>
      </c>
      <c r="J837" s="306">
        <f t="shared" si="98"/>
        <v>44216</v>
      </c>
      <c r="K837" s="303" t="str">
        <f t="shared" si="99"/>
        <v>KK 097</v>
      </c>
      <c r="L837" s="61"/>
      <c r="M837" s="271"/>
      <c r="N837" s="6"/>
      <c r="O837" s="10"/>
      <c r="P837" s="6"/>
      <c r="Q837" s="77" t="str">
        <f t="shared" si="100"/>
        <v/>
      </c>
      <c r="R837" s="333"/>
      <c r="S837" s="23"/>
      <c r="T837" s="271"/>
      <c r="U837" s="5"/>
      <c r="V837" s="5"/>
      <c r="W837" s="61"/>
      <c r="X837" s="61"/>
    </row>
    <row r="838" spans="1:24" ht="18.75" customHeight="1" x14ac:dyDescent="0.25">
      <c r="A838" s="61"/>
      <c r="B838" s="303">
        <f>IF(P838="",0,COUNTIF($P$7:P838,P838))</f>
        <v>0</v>
      </c>
      <c r="C838" s="303" t="str">
        <f t="shared" si="94"/>
        <v>0</v>
      </c>
      <c r="D838" s="303">
        <f>IF(S838="",0,COUNTIF($S$7:S838,S838))</f>
        <v>0</v>
      </c>
      <c r="E838" s="303" t="str">
        <f t="shared" si="95"/>
        <v>0</v>
      </c>
      <c r="F838" s="303">
        <f>IF(T838="",0,COUNTIF($T$7:T838,T838))</f>
        <v>0</v>
      </c>
      <c r="G838" s="303" t="str">
        <f t="shared" si="96"/>
        <v>0</v>
      </c>
      <c r="H838" s="303">
        <f>IF(R838="",0,COUNTIF($R$7:R838,R838))</f>
        <v>0</v>
      </c>
      <c r="I838" s="303" t="str">
        <f t="shared" si="97"/>
        <v>0</v>
      </c>
      <c r="J838" s="306">
        <f t="shared" si="98"/>
        <v>44216</v>
      </c>
      <c r="K838" s="303" t="str">
        <f t="shared" si="99"/>
        <v>KK 097</v>
      </c>
      <c r="L838" s="61"/>
      <c r="M838" s="271"/>
      <c r="N838" s="6"/>
      <c r="O838" s="10"/>
      <c r="P838" s="6"/>
      <c r="Q838" s="77" t="str">
        <f t="shared" si="100"/>
        <v/>
      </c>
      <c r="R838" s="333"/>
      <c r="S838" s="23"/>
      <c r="T838" s="271"/>
      <c r="U838" s="5"/>
      <c r="V838" s="5"/>
      <c r="W838" s="61"/>
      <c r="X838" s="61"/>
    </row>
    <row r="839" spans="1:24" ht="18.75" customHeight="1" x14ac:dyDescent="0.25">
      <c r="A839" s="61"/>
      <c r="B839" s="303">
        <f>IF(P839="",0,COUNTIF($P$7:P839,P839))</f>
        <v>0</v>
      </c>
      <c r="C839" s="303" t="str">
        <f t="shared" si="94"/>
        <v>0</v>
      </c>
      <c r="D839" s="303">
        <f>IF(S839="",0,COUNTIF($S$7:S839,S839))</f>
        <v>0</v>
      </c>
      <c r="E839" s="303" t="str">
        <f t="shared" si="95"/>
        <v>0</v>
      </c>
      <c r="F839" s="303">
        <f>IF(T839="",0,COUNTIF($T$7:T839,T839))</f>
        <v>0</v>
      </c>
      <c r="G839" s="303" t="str">
        <f t="shared" si="96"/>
        <v>0</v>
      </c>
      <c r="H839" s="303">
        <f>IF(R839="",0,COUNTIF($R$7:R839,R839))</f>
        <v>0</v>
      </c>
      <c r="I839" s="303" t="str">
        <f t="shared" si="97"/>
        <v>0</v>
      </c>
      <c r="J839" s="306">
        <f t="shared" si="98"/>
        <v>44216</v>
      </c>
      <c r="K839" s="303" t="str">
        <f t="shared" si="99"/>
        <v>KK 097</v>
      </c>
      <c r="L839" s="61"/>
      <c r="M839" s="271"/>
      <c r="N839" s="6"/>
      <c r="O839" s="10"/>
      <c r="P839" s="6"/>
      <c r="Q839" s="77" t="str">
        <f t="shared" si="100"/>
        <v/>
      </c>
      <c r="R839" s="333"/>
      <c r="S839" s="23"/>
      <c r="T839" s="271"/>
      <c r="U839" s="5"/>
      <c r="V839" s="5"/>
      <c r="W839" s="61"/>
      <c r="X839" s="61"/>
    </row>
    <row r="840" spans="1:24" ht="18.75" customHeight="1" x14ac:dyDescent="0.25">
      <c r="A840" s="61"/>
      <c r="B840" s="303">
        <f>IF(P840="",0,COUNTIF($P$7:P840,P840))</f>
        <v>0</v>
      </c>
      <c r="C840" s="303" t="str">
        <f t="shared" si="94"/>
        <v>0</v>
      </c>
      <c r="D840" s="303">
        <f>IF(S840="",0,COUNTIF($S$7:S840,S840))</f>
        <v>0</v>
      </c>
      <c r="E840" s="303" t="str">
        <f t="shared" si="95"/>
        <v>0</v>
      </c>
      <c r="F840" s="303">
        <f>IF(T840="",0,COUNTIF($T$7:T840,T840))</f>
        <v>0</v>
      </c>
      <c r="G840" s="303" t="str">
        <f t="shared" si="96"/>
        <v>0</v>
      </c>
      <c r="H840" s="303">
        <f>IF(R840="",0,COUNTIF($R$7:R840,R840))</f>
        <v>0</v>
      </c>
      <c r="I840" s="303" t="str">
        <f t="shared" si="97"/>
        <v>0</v>
      </c>
      <c r="J840" s="306">
        <f t="shared" si="98"/>
        <v>44216</v>
      </c>
      <c r="K840" s="303" t="str">
        <f t="shared" si="99"/>
        <v>KK 097</v>
      </c>
      <c r="L840" s="61"/>
      <c r="M840" s="271"/>
      <c r="N840" s="6"/>
      <c r="O840" s="10"/>
      <c r="P840" s="6"/>
      <c r="Q840" s="77" t="str">
        <f t="shared" si="100"/>
        <v/>
      </c>
      <c r="R840" s="333"/>
      <c r="S840" s="23"/>
      <c r="T840" s="271"/>
      <c r="U840" s="5"/>
      <c r="V840" s="5"/>
      <c r="W840" s="61"/>
      <c r="X840" s="61"/>
    </row>
    <row r="841" spans="1:24" ht="18.75" customHeight="1" x14ac:dyDescent="0.25">
      <c r="A841" s="61"/>
      <c r="B841" s="303">
        <f>IF(P841="",0,COUNTIF($P$7:P841,P841))</f>
        <v>0</v>
      </c>
      <c r="C841" s="303" t="str">
        <f t="shared" si="94"/>
        <v>0</v>
      </c>
      <c r="D841" s="303">
        <f>IF(S841="",0,COUNTIF($S$7:S841,S841))</f>
        <v>0</v>
      </c>
      <c r="E841" s="303" t="str">
        <f t="shared" si="95"/>
        <v>0</v>
      </c>
      <c r="F841" s="303">
        <f>IF(T841="",0,COUNTIF($T$7:T841,T841))</f>
        <v>0</v>
      </c>
      <c r="G841" s="303" t="str">
        <f t="shared" si="96"/>
        <v>0</v>
      </c>
      <c r="H841" s="303">
        <f>IF(R841="",0,COUNTIF($R$7:R841,R841))</f>
        <v>0</v>
      </c>
      <c r="I841" s="303" t="str">
        <f t="shared" si="97"/>
        <v>0</v>
      </c>
      <c r="J841" s="306">
        <f t="shared" si="98"/>
        <v>44216</v>
      </c>
      <c r="K841" s="303" t="str">
        <f t="shared" si="99"/>
        <v>KK 097</v>
      </c>
      <c r="L841" s="61"/>
      <c r="M841" s="271"/>
      <c r="N841" s="6"/>
      <c r="O841" s="10"/>
      <c r="P841" s="6"/>
      <c r="Q841" s="77" t="str">
        <f t="shared" si="100"/>
        <v/>
      </c>
      <c r="R841" s="333"/>
      <c r="S841" s="23"/>
      <c r="T841" s="271"/>
      <c r="U841" s="5"/>
      <c r="V841" s="5"/>
      <c r="W841" s="61"/>
      <c r="X841" s="61"/>
    </row>
    <row r="842" spans="1:24" ht="18.75" customHeight="1" x14ac:dyDescent="0.25">
      <c r="A842" s="61"/>
      <c r="B842" s="303">
        <f>IF(P842="",0,COUNTIF($P$7:P842,P842))</f>
        <v>0</v>
      </c>
      <c r="C842" s="303" t="str">
        <f t="shared" si="94"/>
        <v>0</v>
      </c>
      <c r="D842" s="303">
        <f>IF(S842="",0,COUNTIF($S$7:S842,S842))</f>
        <v>0</v>
      </c>
      <c r="E842" s="303" t="str">
        <f t="shared" si="95"/>
        <v>0</v>
      </c>
      <c r="F842" s="303">
        <f>IF(T842="",0,COUNTIF($T$7:T842,T842))</f>
        <v>0</v>
      </c>
      <c r="G842" s="303" t="str">
        <f t="shared" si="96"/>
        <v>0</v>
      </c>
      <c r="H842" s="303">
        <f>IF(R842="",0,COUNTIF($R$7:R842,R842))</f>
        <v>0</v>
      </c>
      <c r="I842" s="303" t="str">
        <f t="shared" si="97"/>
        <v>0</v>
      </c>
      <c r="J842" s="306">
        <f t="shared" si="98"/>
        <v>44216</v>
      </c>
      <c r="K842" s="303" t="str">
        <f t="shared" si="99"/>
        <v>KK 097</v>
      </c>
      <c r="L842" s="61"/>
      <c r="M842" s="271"/>
      <c r="N842" s="6"/>
      <c r="O842" s="10"/>
      <c r="P842" s="6"/>
      <c r="Q842" s="77" t="str">
        <f t="shared" si="100"/>
        <v/>
      </c>
      <c r="R842" s="333"/>
      <c r="S842" s="23"/>
      <c r="T842" s="271"/>
      <c r="U842" s="5"/>
      <c r="V842" s="5"/>
      <c r="W842" s="61"/>
      <c r="X842" s="61"/>
    </row>
    <row r="843" spans="1:24" ht="18.75" customHeight="1" x14ac:dyDescent="0.25">
      <c r="A843" s="61"/>
      <c r="B843" s="303">
        <f>IF(P843="",0,COUNTIF($P$7:P843,P843))</f>
        <v>0</v>
      </c>
      <c r="C843" s="303" t="str">
        <f t="shared" si="94"/>
        <v>0</v>
      </c>
      <c r="D843" s="303">
        <f>IF(S843="",0,COUNTIF($S$7:S843,S843))</f>
        <v>0</v>
      </c>
      <c r="E843" s="303" t="str">
        <f t="shared" si="95"/>
        <v>0</v>
      </c>
      <c r="F843" s="303">
        <f>IF(T843="",0,COUNTIF($T$7:T843,T843))</f>
        <v>0</v>
      </c>
      <c r="G843" s="303" t="str">
        <f t="shared" si="96"/>
        <v>0</v>
      </c>
      <c r="H843" s="303">
        <f>IF(R843="",0,COUNTIF($R$7:R843,R843))</f>
        <v>0</v>
      </c>
      <c r="I843" s="303" t="str">
        <f t="shared" si="97"/>
        <v>0</v>
      </c>
      <c r="J843" s="306">
        <f t="shared" si="98"/>
        <v>44216</v>
      </c>
      <c r="K843" s="303" t="str">
        <f t="shared" si="99"/>
        <v>KK 097</v>
      </c>
      <c r="L843" s="61"/>
      <c r="M843" s="271"/>
      <c r="N843" s="6"/>
      <c r="O843" s="10"/>
      <c r="P843" s="6"/>
      <c r="Q843" s="77" t="str">
        <f t="shared" si="100"/>
        <v/>
      </c>
      <c r="R843" s="333"/>
      <c r="S843" s="23"/>
      <c r="T843" s="271"/>
      <c r="U843" s="5"/>
      <c r="V843" s="5"/>
      <c r="W843" s="61"/>
      <c r="X843" s="61"/>
    </row>
    <row r="844" spans="1:24" ht="18.75" customHeight="1" x14ac:dyDescent="0.25">
      <c r="A844" s="61"/>
      <c r="B844" s="303">
        <f>IF(P844="",0,COUNTIF($P$7:P844,P844))</f>
        <v>0</v>
      </c>
      <c r="C844" s="303" t="str">
        <f t="shared" si="94"/>
        <v>0</v>
      </c>
      <c r="D844" s="303">
        <f>IF(S844="",0,COUNTIF($S$7:S844,S844))</f>
        <v>0</v>
      </c>
      <c r="E844" s="303" t="str">
        <f t="shared" si="95"/>
        <v>0</v>
      </c>
      <c r="F844" s="303">
        <f>IF(T844="",0,COUNTIF($T$7:T844,T844))</f>
        <v>0</v>
      </c>
      <c r="G844" s="303" t="str">
        <f t="shared" si="96"/>
        <v>0</v>
      </c>
      <c r="H844" s="303">
        <f>IF(R844="",0,COUNTIF($R$7:R844,R844))</f>
        <v>0</v>
      </c>
      <c r="I844" s="303" t="str">
        <f t="shared" si="97"/>
        <v>0</v>
      </c>
      <c r="J844" s="306">
        <f t="shared" si="98"/>
        <v>44216</v>
      </c>
      <c r="K844" s="303" t="str">
        <f t="shared" si="99"/>
        <v>KK 097</v>
      </c>
      <c r="L844" s="61"/>
      <c r="M844" s="271"/>
      <c r="N844" s="6"/>
      <c r="O844" s="10"/>
      <c r="P844" s="6"/>
      <c r="Q844" s="77" t="str">
        <f t="shared" si="100"/>
        <v/>
      </c>
      <c r="R844" s="333"/>
      <c r="S844" s="23"/>
      <c r="T844" s="271"/>
      <c r="U844" s="5"/>
      <c r="V844" s="5"/>
      <c r="W844" s="61"/>
      <c r="X844" s="61"/>
    </row>
    <row r="845" spans="1:24" ht="18.75" customHeight="1" x14ac:dyDescent="0.25">
      <c r="A845" s="61"/>
      <c r="B845" s="303">
        <f>IF(P845="",0,COUNTIF($P$7:P845,P845))</f>
        <v>0</v>
      </c>
      <c r="C845" s="303" t="str">
        <f t="shared" si="94"/>
        <v>0</v>
      </c>
      <c r="D845" s="303">
        <f>IF(S845="",0,COUNTIF($S$7:S845,S845))</f>
        <v>0</v>
      </c>
      <c r="E845" s="303" t="str">
        <f t="shared" si="95"/>
        <v>0</v>
      </c>
      <c r="F845" s="303">
        <f>IF(T845="",0,COUNTIF($T$7:T845,T845))</f>
        <v>0</v>
      </c>
      <c r="G845" s="303" t="str">
        <f t="shared" si="96"/>
        <v>0</v>
      </c>
      <c r="H845" s="303">
        <f>IF(R845="",0,COUNTIF($R$7:R845,R845))</f>
        <v>0</v>
      </c>
      <c r="I845" s="303" t="str">
        <f t="shared" si="97"/>
        <v>0</v>
      </c>
      <c r="J845" s="306">
        <f t="shared" si="98"/>
        <v>44216</v>
      </c>
      <c r="K845" s="303" t="str">
        <f t="shared" si="99"/>
        <v>KK 097</v>
      </c>
      <c r="L845" s="61"/>
      <c r="M845" s="271"/>
      <c r="N845" s="6"/>
      <c r="O845" s="10"/>
      <c r="P845" s="6"/>
      <c r="Q845" s="77" t="str">
        <f t="shared" si="100"/>
        <v/>
      </c>
      <c r="R845" s="333"/>
      <c r="S845" s="23"/>
      <c r="T845" s="271"/>
      <c r="U845" s="5"/>
      <c r="V845" s="5"/>
      <c r="W845" s="61"/>
      <c r="X845" s="61"/>
    </row>
    <row r="846" spans="1:24" ht="18.75" customHeight="1" x14ac:dyDescent="0.25">
      <c r="A846" s="61"/>
      <c r="B846" s="303">
        <f>IF(P846="",0,COUNTIF($P$7:P846,P846))</f>
        <v>0</v>
      </c>
      <c r="C846" s="303" t="str">
        <f t="shared" si="94"/>
        <v>0</v>
      </c>
      <c r="D846" s="303">
        <f>IF(S846="",0,COUNTIF($S$7:S846,S846))</f>
        <v>0</v>
      </c>
      <c r="E846" s="303" t="str">
        <f t="shared" si="95"/>
        <v>0</v>
      </c>
      <c r="F846" s="303">
        <f>IF(T846="",0,COUNTIF($T$7:T846,T846))</f>
        <v>0</v>
      </c>
      <c r="G846" s="303" t="str">
        <f t="shared" si="96"/>
        <v>0</v>
      </c>
      <c r="H846" s="303">
        <f>IF(R846="",0,COUNTIF($R$7:R846,R846))</f>
        <v>0</v>
      </c>
      <c r="I846" s="303" t="str">
        <f t="shared" si="97"/>
        <v>0</v>
      </c>
      <c r="J846" s="306">
        <f t="shared" si="98"/>
        <v>44216</v>
      </c>
      <c r="K846" s="303" t="str">
        <f t="shared" si="99"/>
        <v>KK 097</v>
      </c>
      <c r="L846" s="61"/>
      <c r="M846" s="271"/>
      <c r="N846" s="6"/>
      <c r="O846" s="10"/>
      <c r="P846" s="6"/>
      <c r="Q846" s="77" t="str">
        <f t="shared" si="100"/>
        <v/>
      </c>
      <c r="R846" s="333"/>
      <c r="S846" s="23"/>
      <c r="T846" s="271"/>
      <c r="U846" s="5"/>
      <c r="V846" s="5"/>
      <c r="W846" s="61"/>
      <c r="X846" s="61"/>
    </row>
    <row r="847" spans="1:24" ht="18.75" customHeight="1" x14ac:dyDescent="0.25">
      <c r="A847" s="61"/>
      <c r="B847" s="303">
        <f>IF(P847="",0,COUNTIF($P$7:P847,P847))</f>
        <v>0</v>
      </c>
      <c r="C847" s="303" t="str">
        <f t="shared" si="94"/>
        <v>0</v>
      </c>
      <c r="D847" s="303">
        <f>IF(S847="",0,COUNTIF($S$7:S847,S847))</f>
        <v>0</v>
      </c>
      <c r="E847" s="303" t="str">
        <f t="shared" si="95"/>
        <v>0</v>
      </c>
      <c r="F847" s="303">
        <f>IF(T847="",0,COUNTIF($T$7:T847,T847))</f>
        <v>0</v>
      </c>
      <c r="G847" s="303" t="str">
        <f t="shared" si="96"/>
        <v>0</v>
      </c>
      <c r="H847" s="303">
        <f>IF(R847="",0,COUNTIF($R$7:R847,R847))</f>
        <v>0</v>
      </c>
      <c r="I847" s="303" t="str">
        <f t="shared" si="97"/>
        <v>0</v>
      </c>
      <c r="J847" s="306">
        <f t="shared" si="98"/>
        <v>44216</v>
      </c>
      <c r="K847" s="303" t="str">
        <f t="shared" si="99"/>
        <v>KK 097</v>
      </c>
      <c r="L847" s="61"/>
      <c r="M847" s="271"/>
      <c r="N847" s="6"/>
      <c r="O847" s="10"/>
      <c r="P847" s="6"/>
      <c r="Q847" s="77" t="str">
        <f t="shared" si="100"/>
        <v/>
      </c>
      <c r="R847" s="333"/>
      <c r="S847" s="23"/>
      <c r="T847" s="271"/>
      <c r="U847" s="5"/>
      <c r="V847" s="5"/>
      <c r="W847" s="61"/>
      <c r="X847" s="61"/>
    </row>
    <row r="848" spans="1:24" ht="18.75" customHeight="1" x14ac:dyDescent="0.25">
      <c r="A848" s="61"/>
      <c r="B848" s="303">
        <f>IF(P848="",0,COUNTIF($P$7:P848,P848))</f>
        <v>0</v>
      </c>
      <c r="C848" s="303" t="str">
        <f t="shared" si="94"/>
        <v>0</v>
      </c>
      <c r="D848" s="303">
        <f>IF(S848="",0,COUNTIF($S$7:S848,S848))</f>
        <v>0</v>
      </c>
      <c r="E848" s="303" t="str">
        <f t="shared" si="95"/>
        <v>0</v>
      </c>
      <c r="F848" s="303">
        <f>IF(T848="",0,COUNTIF($T$7:T848,T848))</f>
        <v>0</v>
      </c>
      <c r="G848" s="303" t="str">
        <f t="shared" si="96"/>
        <v>0</v>
      </c>
      <c r="H848" s="303">
        <f>IF(R848="",0,COUNTIF($R$7:R848,R848))</f>
        <v>0</v>
      </c>
      <c r="I848" s="303" t="str">
        <f t="shared" si="97"/>
        <v>0</v>
      </c>
      <c r="J848" s="306">
        <f t="shared" si="98"/>
        <v>44216</v>
      </c>
      <c r="K848" s="303" t="str">
        <f t="shared" si="99"/>
        <v>KK 097</v>
      </c>
      <c r="L848" s="61"/>
      <c r="M848" s="271"/>
      <c r="N848" s="6"/>
      <c r="O848" s="10"/>
      <c r="P848" s="6"/>
      <c r="Q848" s="77" t="str">
        <f t="shared" si="100"/>
        <v/>
      </c>
      <c r="R848" s="333"/>
      <c r="S848" s="23"/>
      <c r="T848" s="271"/>
      <c r="U848" s="5"/>
      <c r="V848" s="5"/>
      <c r="W848" s="61"/>
      <c r="X848" s="61"/>
    </row>
    <row r="849" spans="1:24" ht="18.75" customHeight="1" x14ac:dyDescent="0.25">
      <c r="A849" s="61"/>
      <c r="B849" s="303">
        <f>IF(P849="",0,COUNTIF($P$7:P849,P849))</f>
        <v>0</v>
      </c>
      <c r="C849" s="303" t="str">
        <f t="shared" si="94"/>
        <v>0</v>
      </c>
      <c r="D849" s="303">
        <f>IF(S849="",0,COUNTIF($S$7:S849,S849))</f>
        <v>0</v>
      </c>
      <c r="E849" s="303" t="str">
        <f t="shared" si="95"/>
        <v>0</v>
      </c>
      <c r="F849" s="303">
        <f>IF(T849="",0,COUNTIF($T$7:T849,T849))</f>
        <v>0</v>
      </c>
      <c r="G849" s="303" t="str">
        <f t="shared" si="96"/>
        <v>0</v>
      </c>
      <c r="H849" s="303">
        <f>IF(R849="",0,COUNTIF($R$7:R849,R849))</f>
        <v>0</v>
      </c>
      <c r="I849" s="303" t="str">
        <f t="shared" si="97"/>
        <v>0</v>
      </c>
      <c r="J849" s="306">
        <f t="shared" si="98"/>
        <v>44216</v>
      </c>
      <c r="K849" s="303" t="str">
        <f t="shared" si="99"/>
        <v>KK 097</v>
      </c>
      <c r="L849" s="61"/>
      <c r="M849" s="271"/>
      <c r="N849" s="6"/>
      <c r="O849" s="10"/>
      <c r="P849" s="6"/>
      <c r="Q849" s="77" t="str">
        <f t="shared" si="100"/>
        <v/>
      </c>
      <c r="R849" s="333"/>
      <c r="S849" s="23"/>
      <c r="T849" s="271"/>
      <c r="U849" s="5"/>
      <c r="V849" s="5"/>
      <c r="W849" s="61"/>
      <c r="X849" s="61"/>
    </row>
    <row r="850" spans="1:24" ht="18.75" customHeight="1" x14ac:dyDescent="0.25">
      <c r="A850" s="61"/>
      <c r="B850" s="303">
        <f>IF(P850="",0,COUNTIF($P$7:P850,P850))</f>
        <v>0</v>
      </c>
      <c r="C850" s="303" t="str">
        <f t="shared" si="94"/>
        <v>0</v>
      </c>
      <c r="D850" s="303">
        <f>IF(S850="",0,COUNTIF($S$7:S850,S850))</f>
        <v>0</v>
      </c>
      <c r="E850" s="303" t="str">
        <f t="shared" si="95"/>
        <v>0</v>
      </c>
      <c r="F850" s="303">
        <f>IF(T850="",0,COUNTIF($T$7:T850,T850))</f>
        <v>0</v>
      </c>
      <c r="G850" s="303" t="str">
        <f t="shared" si="96"/>
        <v>0</v>
      </c>
      <c r="H850" s="303">
        <f>IF(R850="",0,COUNTIF($R$7:R850,R850))</f>
        <v>0</v>
      </c>
      <c r="I850" s="303" t="str">
        <f t="shared" si="97"/>
        <v>0</v>
      </c>
      <c r="J850" s="306">
        <f t="shared" si="98"/>
        <v>44216</v>
      </c>
      <c r="K850" s="303" t="str">
        <f t="shared" si="99"/>
        <v>KK 097</v>
      </c>
      <c r="L850" s="61"/>
      <c r="M850" s="271"/>
      <c r="N850" s="6"/>
      <c r="O850" s="10"/>
      <c r="P850" s="6"/>
      <c r="Q850" s="77" t="str">
        <f t="shared" si="100"/>
        <v/>
      </c>
      <c r="R850" s="333"/>
      <c r="S850" s="23"/>
      <c r="T850" s="271"/>
      <c r="U850" s="5"/>
      <c r="V850" s="5"/>
      <c r="W850" s="61"/>
      <c r="X850" s="61"/>
    </row>
    <row r="851" spans="1:24" ht="18.75" customHeight="1" x14ac:dyDescent="0.25">
      <c r="A851" s="61"/>
      <c r="B851" s="303">
        <f>IF(P851="",0,COUNTIF($P$7:P851,P851))</f>
        <v>0</v>
      </c>
      <c r="C851" s="303" t="str">
        <f t="shared" si="94"/>
        <v>0</v>
      </c>
      <c r="D851" s="303">
        <f>IF(S851="",0,COUNTIF($S$7:S851,S851))</f>
        <v>0</v>
      </c>
      <c r="E851" s="303" t="str">
        <f t="shared" si="95"/>
        <v>0</v>
      </c>
      <c r="F851" s="303">
        <f>IF(T851="",0,COUNTIF($T$7:T851,T851))</f>
        <v>0</v>
      </c>
      <c r="G851" s="303" t="str">
        <f t="shared" si="96"/>
        <v>0</v>
      </c>
      <c r="H851" s="303">
        <f>IF(R851="",0,COUNTIF($R$7:R851,R851))</f>
        <v>0</v>
      </c>
      <c r="I851" s="303" t="str">
        <f t="shared" si="97"/>
        <v>0</v>
      </c>
      <c r="J851" s="306">
        <f t="shared" si="98"/>
        <v>44216</v>
      </c>
      <c r="K851" s="303" t="str">
        <f t="shared" si="99"/>
        <v>KK 097</v>
      </c>
      <c r="L851" s="61"/>
      <c r="M851" s="271"/>
      <c r="N851" s="6"/>
      <c r="O851" s="10"/>
      <c r="P851" s="6"/>
      <c r="Q851" s="77" t="str">
        <f t="shared" si="100"/>
        <v/>
      </c>
      <c r="R851" s="333"/>
      <c r="S851" s="23"/>
      <c r="T851" s="271"/>
      <c r="U851" s="5"/>
      <c r="V851" s="5"/>
      <c r="W851" s="61"/>
      <c r="X851" s="61"/>
    </row>
    <row r="852" spans="1:24" ht="18.75" customHeight="1" x14ac:dyDescent="0.25">
      <c r="A852" s="61"/>
      <c r="B852" s="303">
        <f>IF(P852="",0,COUNTIF($P$7:P852,P852))</f>
        <v>0</v>
      </c>
      <c r="C852" s="303" t="str">
        <f t="shared" si="94"/>
        <v>0</v>
      </c>
      <c r="D852" s="303">
        <f>IF(S852="",0,COUNTIF($S$7:S852,S852))</f>
        <v>0</v>
      </c>
      <c r="E852" s="303" t="str">
        <f t="shared" si="95"/>
        <v>0</v>
      </c>
      <c r="F852" s="303">
        <f>IF(T852="",0,COUNTIF($T$7:T852,T852))</f>
        <v>0</v>
      </c>
      <c r="G852" s="303" t="str">
        <f t="shared" si="96"/>
        <v>0</v>
      </c>
      <c r="H852" s="303">
        <f>IF(R852="",0,COUNTIF($R$7:R852,R852))</f>
        <v>0</v>
      </c>
      <c r="I852" s="303" t="str">
        <f t="shared" si="97"/>
        <v>0</v>
      </c>
      <c r="J852" s="306">
        <f t="shared" si="98"/>
        <v>44216</v>
      </c>
      <c r="K852" s="303" t="str">
        <f t="shared" si="99"/>
        <v>KK 097</v>
      </c>
      <c r="L852" s="61"/>
      <c r="M852" s="271"/>
      <c r="N852" s="6"/>
      <c r="O852" s="10"/>
      <c r="P852" s="6"/>
      <c r="Q852" s="77" t="str">
        <f t="shared" si="100"/>
        <v/>
      </c>
      <c r="R852" s="333"/>
      <c r="S852" s="23"/>
      <c r="T852" s="271"/>
      <c r="U852" s="5"/>
      <c r="V852" s="5"/>
      <c r="W852" s="61"/>
      <c r="X852" s="61"/>
    </row>
    <row r="853" spans="1:24" ht="18.75" customHeight="1" x14ac:dyDescent="0.25">
      <c r="A853" s="61"/>
      <c r="B853" s="303">
        <f>IF(P853="",0,COUNTIF($P$7:P853,P853))</f>
        <v>0</v>
      </c>
      <c r="C853" s="303" t="str">
        <f t="shared" si="94"/>
        <v>0</v>
      </c>
      <c r="D853" s="303">
        <f>IF(S853="",0,COUNTIF($S$7:S853,S853))</f>
        <v>0</v>
      </c>
      <c r="E853" s="303" t="str">
        <f t="shared" si="95"/>
        <v>0</v>
      </c>
      <c r="F853" s="303">
        <f>IF(T853="",0,COUNTIF($T$7:T853,T853))</f>
        <v>0</v>
      </c>
      <c r="G853" s="303" t="str">
        <f t="shared" si="96"/>
        <v>0</v>
      </c>
      <c r="H853" s="303">
        <f>IF(R853="",0,COUNTIF($R$7:R853,R853))</f>
        <v>0</v>
      </c>
      <c r="I853" s="303" t="str">
        <f t="shared" si="97"/>
        <v>0</v>
      </c>
      <c r="J853" s="306">
        <f t="shared" si="98"/>
        <v>44216</v>
      </c>
      <c r="K853" s="303" t="str">
        <f t="shared" si="99"/>
        <v>KK 097</v>
      </c>
      <c r="L853" s="61"/>
      <c r="M853" s="271"/>
      <c r="N853" s="6"/>
      <c r="O853" s="10"/>
      <c r="P853" s="6"/>
      <c r="Q853" s="77" t="str">
        <f t="shared" si="100"/>
        <v/>
      </c>
      <c r="R853" s="333"/>
      <c r="S853" s="23"/>
      <c r="T853" s="271"/>
      <c r="U853" s="5"/>
      <c r="V853" s="5"/>
      <c r="W853" s="61"/>
      <c r="X853" s="61"/>
    </row>
    <row r="854" spans="1:24" ht="18.75" customHeight="1" x14ac:dyDescent="0.25">
      <c r="A854" s="61"/>
      <c r="B854" s="303">
        <f>IF(P854="",0,COUNTIF($P$7:P854,P854))</f>
        <v>0</v>
      </c>
      <c r="C854" s="303" t="str">
        <f t="shared" si="94"/>
        <v>0</v>
      </c>
      <c r="D854" s="303">
        <f>IF(S854="",0,COUNTIF($S$7:S854,S854))</f>
        <v>0</v>
      </c>
      <c r="E854" s="303" t="str">
        <f t="shared" si="95"/>
        <v>0</v>
      </c>
      <c r="F854" s="303">
        <f>IF(T854="",0,COUNTIF($T$7:T854,T854))</f>
        <v>0</v>
      </c>
      <c r="G854" s="303" t="str">
        <f t="shared" si="96"/>
        <v>0</v>
      </c>
      <c r="H854" s="303">
        <f>IF(R854="",0,COUNTIF($R$7:R854,R854))</f>
        <v>0</v>
      </c>
      <c r="I854" s="303" t="str">
        <f t="shared" si="97"/>
        <v>0</v>
      </c>
      <c r="J854" s="306">
        <f t="shared" si="98"/>
        <v>44216</v>
      </c>
      <c r="K854" s="303" t="str">
        <f t="shared" si="99"/>
        <v>KK 097</v>
      </c>
      <c r="L854" s="61"/>
      <c r="M854" s="271"/>
      <c r="N854" s="6"/>
      <c r="O854" s="10"/>
      <c r="P854" s="6"/>
      <c r="Q854" s="77" t="str">
        <f t="shared" si="100"/>
        <v/>
      </c>
      <c r="R854" s="333"/>
      <c r="S854" s="23"/>
      <c r="T854" s="271"/>
      <c r="U854" s="5"/>
      <c r="V854" s="5"/>
      <c r="W854" s="61"/>
      <c r="X854" s="61"/>
    </row>
    <row r="855" spans="1:24" ht="18.75" customHeight="1" x14ac:dyDescent="0.25">
      <c r="A855" s="61"/>
      <c r="B855" s="303">
        <f>IF(P855="",0,COUNTIF($P$7:P855,P855))</f>
        <v>0</v>
      </c>
      <c r="C855" s="303" t="str">
        <f t="shared" si="94"/>
        <v>0</v>
      </c>
      <c r="D855" s="303">
        <f>IF(S855="",0,COUNTIF($S$7:S855,S855))</f>
        <v>0</v>
      </c>
      <c r="E855" s="303" t="str">
        <f t="shared" si="95"/>
        <v>0</v>
      </c>
      <c r="F855" s="303">
        <f>IF(T855="",0,COUNTIF($T$7:T855,T855))</f>
        <v>0</v>
      </c>
      <c r="G855" s="303" t="str">
        <f t="shared" si="96"/>
        <v>0</v>
      </c>
      <c r="H855" s="303">
        <f>IF(R855="",0,COUNTIF($R$7:R855,R855))</f>
        <v>0</v>
      </c>
      <c r="I855" s="303" t="str">
        <f t="shared" si="97"/>
        <v>0</v>
      </c>
      <c r="J855" s="306">
        <f t="shared" si="98"/>
        <v>44216</v>
      </c>
      <c r="K855" s="303" t="str">
        <f t="shared" si="99"/>
        <v>KK 097</v>
      </c>
      <c r="L855" s="61"/>
      <c r="M855" s="271"/>
      <c r="N855" s="6"/>
      <c r="O855" s="10"/>
      <c r="P855" s="6"/>
      <c r="Q855" s="77" t="str">
        <f t="shared" si="100"/>
        <v/>
      </c>
      <c r="R855" s="333"/>
      <c r="S855" s="23"/>
      <c r="T855" s="271"/>
      <c r="U855" s="5"/>
      <c r="V855" s="5"/>
      <c r="W855" s="61"/>
      <c r="X855" s="61"/>
    </row>
    <row r="856" spans="1:24" ht="18.75" customHeight="1" x14ac:dyDescent="0.25">
      <c r="A856" s="61"/>
      <c r="B856" s="303">
        <f>IF(P856="",0,COUNTIF($P$7:P856,P856))</f>
        <v>0</v>
      </c>
      <c r="C856" s="303" t="str">
        <f t="shared" si="94"/>
        <v>0</v>
      </c>
      <c r="D856" s="303">
        <f>IF(S856="",0,COUNTIF($S$7:S856,S856))</f>
        <v>0</v>
      </c>
      <c r="E856" s="303" t="str">
        <f t="shared" si="95"/>
        <v>0</v>
      </c>
      <c r="F856" s="303">
        <f>IF(T856="",0,COUNTIF($T$7:T856,T856))</f>
        <v>0</v>
      </c>
      <c r="G856" s="303" t="str">
        <f t="shared" si="96"/>
        <v>0</v>
      </c>
      <c r="H856" s="303">
        <f>IF(R856="",0,COUNTIF($R$7:R856,R856))</f>
        <v>0</v>
      </c>
      <c r="I856" s="303" t="str">
        <f t="shared" si="97"/>
        <v>0</v>
      </c>
      <c r="J856" s="306">
        <f t="shared" si="98"/>
        <v>44216</v>
      </c>
      <c r="K856" s="303" t="str">
        <f t="shared" si="99"/>
        <v>KK 097</v>
      </c>
      <c r="L856" s="61"/>
      <c r="M856" s="271"/>
      <c r="N856" s="6"/>
      <c r="O856" s="10"/>
      <c r="P856" s="6"/>
      <c r="Q856" s="77" t="str">
        <f t="shared" si="100"/>
        <v/>
      </c>
      <c r="R856" s="333"/>
      <c r="S856" s="23"/>
      <c r="T856" s="271"/>
      <c r="U856" s="5"/>
      <c r="V856" s="5"/>
      <c r="W856" s="61"/>
      <c r="X856" s="61"/>
    </row>
    <row r="857" spans="1:24" ht="18.75" customHeight="1" x14ac:dyDescent="0.25">
      <c r="A857" s="61"/>
      <c r="B857" s="303">
        <f>IF(P857="",0,COUNTIF($P$7:P857,P857))</f>
        <v>0</v>
      </c>
      <c r="C857" s="303" t="str">
        <f t="shared" si="94"/>
        <v>0</v>
      </c>
      <c r="D857" s="303">
        <f>IF(S857="",0,COUNTIF($S$7:S857,S857))</f>
        <v>0</v>
      </c>
      <c r="E857" s="303" t="str">
        <f t="shared" si="95"/>
        <v>0</v>
      </c>
      <c r="F857" s="303">
        <f>IF(T857="",0,COUNTIF($T$7:T857,T857))</f>
        <v>0</v>
      </c>
      <c r="G857" s="303" t="str">
        <f t="shared" si="96"/>
        <v>0</v>
      </c>
      <c r="H857" s="303">
        <f>IF(R857="",0,COUNTIF($R$7:R857,R857))</f>
        <v>0</v>
      </c>
      <c r="I857" s="303" t="str">
        <f t="shared" si="97"/>
        <v>0</v>
      </c>
      <c r="J857" s="306">
        <f t="shared" si="98"/>
        <v>44216</v>
      </c>
      <c r="K857" s="303" t="str">
        <f t="shared" si="99"/>
        <v>KK 097</v>
      </c>
      <c r="L857" s="61"/>
      <c r="M857" s="271"/>
      <c r="N857" s="6"/>
      <c r="O857" s="10"/>
      <c r="P857" s="6"/>
      <c r="Q857" s="77" t="str">
        <f t="shared" si="100"/>
        <v/>
      </c>
      <c r="R857" s="333"/>
      <c r="S857" s="23"/>
      <c r="T857" s="271"/>
      <c r="U857" s="5"/>
      <c r="V857" s="5"/>
      <c r="W857" s="61"/>
      <c r="X857" s="61"/>
    </row>
    <row r="858" spans="1:24" ht="18.75" customHeight="1" x14ac:dyDescent="0.25">
      <c r="A858" s="61"/>
      <c r="B858" s="303">
        <f>IF(P858="",0,COUNTIF($P$7:P858,P858))</f>
        <v>0</v>
      </c>
      <c r="C858" s="303" t="str">
        <f t="shared" si="94"/>
        <v>0</v>
      </c>
      <c r="D858" s="303">
        <f>IF(S858="",0,COUNTIF($S$7:S858,S858))</f>
        <v>0</v>
      </c>
      <c r="E858" s="303" t="str">
        <f t="shared" si="95"/>
        <v>0</v>
      </c>
      <c r="F858" s="303">
        <f>IF(T858="",0,COUNTIF($T$7:T858,T858))</f>
        <v>0</v>
      </c>
      <c r="G858" s="303" t="str">
        <f t="shared" si="96"/>
        <v>0</v>
      </c>
      <c r="H858" s="303">
        <f>IF(R858="",0,COUNTIF($R$7:R858,R858))</f>
        <v>0</v>
      </c>
      <c r="I858" s="303" t="str">
        <f t="shared" si="97"/>
        <v>0</v>
      </c>
      <c r="J858" s="306">
        <f t="shared" si="98"/>
        <v>44216</v>
      </c>
      <c r="K858" s="303" t="str">
        <f t="shared" si="99"/>
        <v>KK 097</v>
      </c>
      <c r="L858" s="61"/>
      <c r="M858" s="271"/>
      <c r="N858" s="6"/>
      <c r="O858" s="10"/>
      <c r="P858" s="6"/>
      <c r="Q858" s="77" t="str">
        <f t="shared" si="100"/>
        <v/>
      </c>
      <c r="R858" s="333"/>
      <c r="S858" s="23"/>
      <c r="T858" s="271"/>
      <c r="U858" s="5"/>
      <c r="V858" s="5"/>
      <c r="W858" s="61"/>
      <c r="X858" s="61"/>
    </row>
    <row r="859" spans="1:24" ht="18.75" customHeight="1" x14ac:dyDescent="0.25">
      <c r="A859" s="61"/>
      <c r="B859" s="303">
        <f>IF(P859="",0,COUNTIF($P$7:P859,P859))</f>
        <v>0</v>
      </c>
      <c r="C859" s="303" t="str">
        <f t="shared" si="94"/>
        <v>0</v>
      </c>
      <c r="D859" s="303">
        <f>IF(S859="",0,COUNTIF($S$7:S859,S859))</f>
        <v>0</v>
      </c>
      <c r="E859" s="303" t="str">
        <f t="shared" si="95"/>
        <v>0</v>
      </c>
      <c r="F859" s="303">
        <f>IF(T859="",0,COUNTIF($T$7:T859,T859))</f>
        <v>0</v>
      </c>
      <c r="G859" s="303" t="str">
        <f t="shared" si="96"/>
        <v>0</v>
      </c>
      <c r="H859" s="303">
        <f>IF(R859="",0,COUNTIF($R$7:R859,R859))</f>
        <v>0</v>
      </c>
      <c r="I859" s="303" t="str">
        <f t="shared" si="97"/>
        <v>0</v>
      </c>
      <c r="J859" s="306">
        <f t="shared" si="98"/>
        <v>44216</v>
      </c>
      <c r="K859" s="303" t="str">
        <f t="shared" si="99"/>
        <v>KK 097</v>
      </c>
      <c r="L859" s="61"/>
      <c r="M859" s="271"/>
      <c r="N859" s="6"/>
      <c r="O859" s="10"/>
      <c r="P859" s="6"/>
      <c r="Q859" s="77" t="str">
        <f t="shared" si="100"/>
        <v/>
      </c>
      <c r="R859" s="333"/>
      <c r="S859" s="23"/>
      <c r="T859" s="271"/>
      <c r="U859" s="5"/>
      <c r="V859" s="5"/>
      <c r="W859" s="61"/>
      <c r="X859" s="61"/>
    </row>
    <row r="860" spans="1:24" ht="18.75" customHeight="1" x14ac:dyDescent="0.25">
      <c r="A860" s="61"/>
      <c r="B860" s="303">
        <f>IF(P860="",0,COUNTIF($P$7:P860,P860))</f>
        <v>0</v>
      </c>
      <c r="C860" s="303" t="str">
        <f t="shared" si="94"/>
        <v>0</v>
      </c>
      <c r="D860" s="303">
        <f>IF(S860="",0,COUNTIF($S$7:S860,S860))</f>
        <v>0</v>
      </c>
      <c r="E860" s="303" t="str">
        <f t="shared" si="95"/>
        <v>0</v>
      </c>
      <c r="F860" s="303">
        <f>IF(T860="",0,COUNTIF($T$7:T860,T860))</f>
        <v>0</v>
      </c>
      <c r="G860" s="303" t="str">
        <f t="shared" si="96"/>
        <v>0</v>
      </c>
      <c r="H860" s="303">
        <f>IF(R860="",0,COUNTIF($R$7:R860,R860))</f>
        <v>0</v>
      </c>
      <c r="I860" s="303" t="str">
        <f t="shared" si="97"/>
        <v>0</v>
      </c>
      <c r="J860" s="306">
        <f t="shared" si="98"/>
        <v>44216</v>
      </c>
      <c r="K860" s="303" t="str">
        <f t="shared" si="99"/>
        <v>KK 097</v>
      </c>
      <c r="L860" s="61"/>
      <c r="M860" s="271"/>
      <c r="N860" s="6"/>
      <c r="O860" s="10"/>
      <c r="P860" s="6"/>
      <c r="Q860" s="77" t="str">
        <f t="shared" si="100"/>
        <v/>
      </c>
      <c r="R860" s="333"/>
      <c r="S860" s="23"/>
      <c r="T860" s="271"/>
      <c r="U860" s="5"/>
      <c r="V860" s="5"/>
      <c r="W860" s="61"/>
      <c r="X860" s="61"/>
    </row>
    <row r="861" spans="1:24" ht="18.75" customHeight="1" x14ac:dyDescent="0.25">
      <c r="A861" s="61"/>
      <c r="B861" s="303">
        <f>IF(P861="",0,COUNTIF($P$7:P861,P861))</f>
        <v>0</v>
      </c>
      <c r="C861" s="303" t="str">
        <f t="shared" si="94"/>
        <v>0</v>
      </c>
      <c r="D861" s="303">
        <f>IF(S861="",0,COUNTIF($S$7:S861,S861))</f>
        <v>0</v>
      </c>
      <c r="E861" s="303" t="str">
        <f t="shared" si="95"/>
        <v>0</v>
      </c>
      <c r="F861" s="303">
        <f>IF(T861="",0,COUNTIF($T$7:T861,T861))</f>
        <v>0</v>
      </c>
      <c r="G861" s="303" t="str">
        <f t="shared" si="96"/>
        <v>0</v>
      </c>
      <c r="H861" s="303">
        <f>IF(R861="",0,COUNTIF($R$7:R861,R861))</f>
        <v>0</v>
      </c>
      <c r="I861" s="303" t="str">
        <f t="shared" si="97"/>
        <v>0</v>
      </c>
      <c r="J861" s="306">
        <f t="shared" si="98"/>
        <v>44216</v>
      </c>
      <c r="K861" s="303" t="str">
        <f t="shared" si="99"/>
        <v>KK 097</v>
      </c>
      <c r="L861" s="61"/>
      <c r="M861" s="271"/>
      <c r="N861" s="6"/>
      <c r="O861" s="10"/>
      <c r="P861" s="6"/>
      <c r="Q861" s="77" t="str">
        <f t="shared" si="100"/>
        <v/>
      </c>
      <c r="R861" s="333"/>
      <c r="S861" s="23"/>
      <c r="T861" s="271"/>
      <c r="U861" s="5"/>
      <c r="V861" s="5"/>
      <c r="W861" s="61"/>
      <c r="X861" s="61"/>
    </row>
    <row r="862" spans="1:24" ht="18.75" customHeight="1" x14ac:dyDescent="0.25">
      <c r="A862" s="61"/>
      <c r="B862" s="303">
        <f>IF(P862="",0,COUNTIF($P$7:P862,P862))</f>
        <v>0</v>
      </c>
      <c r="C862" s="303" t="str">
        <f t="shared" si="94"/>
        <v>0</v>
      </c>
      <c r="D862" s="303">
        <f>IF(S862="",0,COUNTIF($S$7:S862,S862))</f>
        <v>0</v>
      </c>
      <c r="E862" s="303" t="str">
        <f t="shared" si="95"/>
        <v>0</v>
      </c>
      <c r="F862" s="303">
        <f>IF(T862="",0,COUNTIF($T$7:T862,T862))</f>
        <v>0</v>
      </c>
      <c r="G862" s="303" t="str">
        <f t="shared" si="96"/>
        <v>0</v>
      </c>
      <c r="H862" s="303">
        <f>IF(R862="",0,COUNTIF($R$7:R862,R862))</f>
        <v>0</v>
      </c>
      <c r="I862" s="303" t="str">
        <f t="shared" si="97"/>
        <v>0</v>
      </c>
      <c r="J862" s="306">
        <f t="shared" si="98"/>
        <v>44216</v>
      </c>
      <c r="K862" s="303" t="str">
        <f t="shared" si="99"/>
        <v>KK 097</v>
      </c>
      <c r="L862" s="61"/>
      <c r="M862" s="271"/>
      <c r="N862" s="6"/>
      <c r="O862" s="10"/>
      <c r="P862" s="6"/>
      <c r="Q862" s="77" t="str">
        <f t="shared" si="100"/>
        <v/>
      </c>
      <c r="R862" s="333"/>
      <c r="S862" s="23"/>
      <c r="T862" s="271"/>
      <c r="U862" s="5"/>
      <c r="V862" s="5"/>
      <c r="W862" s="61"/>
      <c r="X862" s="61"/>
    </row>
    <row r="863" spans="1:24" ht="18.75" customHeight="1" x14ac:dyDescent="0.25">
      <c r="A863" s="61"/>
      <c r="B863" s="303">
        <f>IF(P863="",0,COUNTIF($P$7:P863,P863))</f>
        <v>0</v>
      </c>
      <c r="C863" s="303" t="str">
        <f t="shared" si="94"/>
        <v>0</v>
      </c>
      <c r="D863" s="303">
        <f>IF(S863="",0,COUNTIF($S$7:S863,S863))</f>
        <v>0</v>
      </c>
      <c r="E863" s="303" t="str">
        <f t="shared" si="95"/>
        <v>0</v>
      </c>
      <c r="F863" s="303">
        <f>IF(T863="",0,COUNTIF($T$7:T863,T863))</f>
        <v>0</v>
      </c>
      <c r="G863" s="303" t="str">
        <f t="shared" si="96"/>
        <v>0</v>
      </c>
      <c r="H863" s="303">
        <f>IF(R863="",0,COUNTIF($R$7:R863,R863))</f>
        <v>0</v>
      </c>
      <c r="I863" s="303" t="str">
        <f t="shared" si="97"/>
        <v>0</v>
      </c>
      <c r="J863" s="306">
        <f t="shared" si="98"/>
        <v>44216</v>
      </c>
      <c r="K863" s="303" t="str">
        <f t="shared" si="99"/>
        <v>KK 097</v>
      </c>
      <c r="L863" s="61"/>
      <c r="M863" s="271"/>
      <c r="N863" s="6"/>
      <c r="O863" s="10"/>
      <c r="P863" s="6"/>
      <c r="Q863" s="77" t="str">
        <f t="shared" si="100"/>
        <v/>
      </c>
      <c r="R863" s="333"/>
      <c r="S863" s="23"/>
      <c r="T863" s="271"/>
      <c r="U863" s="5"/>
      <c r="V863" s="5"/>
      <c r="W863" s="61"/>
      <c r="X863" s="61"/>
    </row>
    <row r="864" spans="1:24" ht="18.75" customHeight="1" x14ac:dyDescent="0.25">
      <c r="A864" s="61"/>
      <c r="B864" s="303">
        <f>IF(P864="",0,COUNTIF($P$7:P864,P864))</f>
        <v>0</v>
      </c>
      <c r="C864" s="303" t="str">
        <f t="shared" si="94"/>
        <v>0</v>
      </c>
      <c r="D864" s="303">
        <f>IF(S864="",0,COUNTIF($S$7:S864,S864))</f>
        <v>0</v>
      </c>
      <c r="E864" s="303" t="str">
        <f t="shared" si="95"/>
        <v>0</v>
      </c>
      <c r="F864" s="303">
        <f>IF(T864="",0,COUNTIF($T$7:T864,T864))</f>
        <v>0</v>
      </c>
      <c r="G864" s="303" t="str">
        <f t="shared" si="96"/>
        <v>0</v>
      </c>
      <c r="H864" s="303">
        <f>IF(R864="",0,COUNTIF($R$7:R864,R864))</f>
        <v>0</v>
      </c>
      <c r="I864" s="303" t="str">
        <f t="shared" si="97"/>
        <v>0</v>
      </c>
      <c r="J864" s="306">
        <f t="shared" si="98"/>
        <v>44216</v>
      </c>
      <c r="K864" s="303" t="str">
        <f t="shared" si="99"/>
        <v>KK 097</v>
      </c>
      <c r="L864" s="61"/>
      <c r="M864" s="271"/>
      <c r="N864" s="6"/>
      <c r="O864" s="10"/>
      <c r="P864" s="6"/>
      <c r="Q864" s="77" t="str">
        <f t="shared" si="100"/>
        <v/>
      </c>
      <c r="R864" s="333"/>
      <c r="S864" s="23"/>
      <c r="T864" s="271"/>
      <c r="U864" s="5"/>
      <c r="V864" s="5"/>
      <c r="W864" s="61"/>
      <c r="X864" s="61"/>
    </row>
    <row r="865" spans="1:24" ht="18.75" customHeight="1" x14ac:dyDescent="0.25">
      <c r="A865" s="61"/>
      <c r="B865" s="303">
        <f>IF(P865="",0,COUNTIF($P$7:P865,P865))</f>
        <v>0</v>
      </c>
      <c r="C865" s="303" t="str">
        <f t="shared" si="94"/>
        <v>0</v>
      </c>
      <c r="D865" s="303">
        <f>IF(S865="",0,COUNTIF($S$7:S865,S865))</f>
        <v>0</v>
      </c>
      <c r="E865" s="303" t="str">
        <f t="shared" si="95"/>
        <v>0</v>
      </c>
      <c r="F865" s="303">
        <f>IF(T865="",0,COUNTIF($T$7:T865,T865))</f>
        <v>0</v>
      </c>
      <c r="G865" s="303" t="str">
        <f t="shared" si="96"/>
        <v>0</v>
      </c>
      <c r="H865" s="303">
        <f>IF(R865="",0,COUNTIF($R$7:R865,R865))</f>
        <v>0</v>
      </c>
      <c r="I865" s="303" t="str">
        <f t="shared" si="97"/>
        <v>0</v>
      </c>
      <c r="J865" s="306">
        <f t="shared" si="98"/>
        <v>44216</v>
      </c>
      <c r="K865" s="303" t="str">
        <f t="shared" si="99"/>
        <v>KK 097</v>
      </c>
      <c r="L865" s="61"/>
      <c r="M865" s="271"/>
      <c r="N865" s="6"/>
      <c r="O865" s="10"/>
      <c r="P865" s="6"/>
      <c r="Q865" s="77" t="str">
        <f t="shared" si="100"/>
        <v/>
      </c>
      <c r="R865" s="333"/>
      <c r="S865" s="23"/>
      <c r="T865" s="271"/>
      <c r="U865" s="5"/>
      <c r="V865" s="5"/>
      <c r="W865" s="61"/>
      <c r="X865" s="61"/>
    </row>
    <row r="866" spans="1:24" ht="18.75" customHeight="1" x14ac:dyDescent="0.25">
      <c r="A866" s="61"/>
      <c r="B866" s="303">
        <f>IF(P866="",0,COUNTIF($P$7:P866,P866))</f>
        <v>0</v>
      </c>
      <c r="C866" s="303" t="str">
        <f t="shared" si="94"/>
        <v>0</v>
      </c>
      <c r="D866" s="303">
        <f>IF(S866="",0,COUNTIF($S$7:S866,S866))</f>
        <v>0</v>
      </c>
      <c r="E866" s="303" t="str">
        <f t="shared" si="95"/>
        <v>0</v>
      </c>
      <c r="F866" s="303">
        <f>IF(T866="",0,COUNTIF($T$7:T866,T866))</f>
        <v>0</v>
      </c>
      <c r="G866" s="303" t="str">
        <f t="shared" si="96"/>
        <v>0</v>
      </c>
      <c r="H866" s="303">
        <f>IF(R866="",0,COUNTIF($R$7:R866,R866))</f>
        <v>0</v>
      </c>
      <c r="I866" s="303" t="str">
        <f t="shared" si="97"/>
        <v>0</v>
      </c>
      <c r="J866" s="306">
        <f t="shared" si="98"/>
        <v>44216</v>
      </c>
      <c r="K866" s="303" t="str">
        <f t="shared" si="99"/>
        <v>KK 097</v>
      </c>
      <c r="L866" s="61"/>
      <c r="M866" s="271"/>
      <c r="N866" s="6"/>
      <c r="O866" s="10"/>
      <c r="P866" s="6"/>
      <c r="Q866" s="77" t="str">
        <f t="shared" si="100"/>
        <v/>
      </c>
      <c r="R866" s="333"/>
      <c r="S866" s="23"/>
      <c r="T866" s="271"/>
      <c r="U866" s="5"/>
      <c r="V866" s="5"/>
      <c r="W866" s="61"/>
      <c r="X866" s="61"/>
    </row>
    <row r="867" spans="1:24" ht="18.75" customHeight="1" x14ac:dyDescent="0.25">
      <c r="A867" s="61"/>
      <c r="B867" s="303">
        <f>IF(P867="",0,COUNTIF($P$7:P867,P867))</f>
        <v>0</v>
      </c>
      <c r="C867" s="303" t="str">
        <f t="shared" si="94"/>
        <v>0</v>
      </c>
      <c r="D867" s="303">
        <f>IF(S867="",0,COUNTIF($S$7:S867,S867))</f>
        <v>0</v>
      </c>
      <c r="E867" s="303" t="str">
        <f t="shared" si="95"/>
        <v>0</v>
      </c>
      <c r="F867" s="303">
        <f>IF(T867="",0,COUNTIF($T$7:T867,T867))</f>
        <v>0</v>
      </c>
      <c r="G867" s="303" t="str">
        <f t="shared" si="96"/>
        <v>0</v>
      </c>
      <c r="H867" s="303">
        <f>IF(R867="",0,COUNTIF($R$7:R867,R867))</f>
        <v>0</v>
      </c>
      <c r="I867" s="303" t="str">
        <f t="shared" si="97"/>
        <v>0</v>
      </c>
      <c r="J867" s="306">
        <f t="shared" si="98"/>
        <v>44216</v>
      </c>
      <c r="K867" s="303" t="str">
        <f t="shared" si="99"/>
        <v>KK 097</v>
      </c>
      <c r="L867" s="61"/>
      <c r="M867" s="271"/>
      <c r="N867" s="6"/>
      <c r="O867" s="10"/>
      <c r="P867" s="6"/>
      <c r="Q867" s="77" t="str">
        <f t="shared" si="100"/>
        <v/>
      </c>
      <c r="R867" s="333"/>
      <c r="S867" s="23"/>
      <c r="T867" s="271"/>
      <c r="U867" s="5"/>
      <c r="V867" s="5"/>
      <c r="W867" s="61"/>
      <c r="X867" s="61"/>
    </row>
    <row r="868" spans="1:24" ht="18.75" customHeight="1" x14ac:dyDescent="0.25">
      <c r="A868" s="61"/>
      <c r="B868" s="303">
        <f>IF(P868="",0,COUNTIF($P$7:P868,P868))</f>
        <v>0</v>
      </c>
      <c r="C868" s="303" t="str">
        <f t="shared" si="94"/>
        <v>0</v>
      </c>
      <c r="D868" s="303">
        <f>IF(S868="",0,COUNTIF($S$7:S868,S868))</f>
        <v>0</v>
      </c>
      <c r="E868" s="303" t="str">
        <f t="shared" si="95"/>
        <v>0</v>
      </c>
      <c r="F868" s="303">
        <f>IF(T868="",0,COUNTIF($T$7:T868,T868))</f>
        <v>0</v>
      </c>
      <c r="G868" s="303" t="str">
        <f t="shared" si="96"/>
        <v>0</v>
      </c>
      <c r="H868" s="303">
        <f>IF(R868="",0,COUNTIF($R$7:R868,R868))</f>
        <v>0</v>
      </c>
      <c r="I868" s="303" t="str">
        <f t="shared" si="97"/>
        <v>0</v>
      </c>
      <c r="J868" s="306">
        <f t="shared" si="98"/>
        <v>44216</v>
      </c>
      <c r="K868" s="303" t="str">
        <f t="shared" si="99"/>
        <v>KK 097</v>
      </c>
      <c r="L868" s="61"/>
      <c r="M868" s="271"/>
      <c r="N868" s="6"/>
      <c r="O868" s="10"/>
      <c r="P868" s="6"/>
      <c r="Q868" s="77" t="str">
        <f t="shared" si="100"/>
        <v/>
      </c>
      <c r="R868" s="333"/>
      <c r="S868" s="23"/>
      <c r="T868" s="271"/>
      <c r="U868" s="5"/>
      <c r="V868" s="5"/>
      <c r="W868" s="61"/>
      <c r="X868" s="61"/>
    </row>
    <row r="869" spans="1:24" ht="18.75" customHeight="1" x14ac:dyDescent="0.25">
      <c r="A869" s="61"/>
      <c r="B869" s="303">
        <f>IF(P869="",0,COUNTIF($P$7:P869,P869))</f>
        <v>0</v>
      </c>
      <c r="C869" s="303" t="str">
        <f t="shared" si="94"/>
        <v>0</v>
      </c>
      <c r="D869" s="303">
        <f>IF(S869="",0,COUNTIF($S$7:S869,S869))</f>
        <v>0</v>
      </c>
      <c r="E869" s="303" t="str">
        <f t="shared" si="95"/>
        <v>0</v>
      </c>
      <c r="F869" s="303">
        <f>IF(T869="",0,COUNTIF($T$7:T869,T869))</f>
        <v>0</v>
      </c>
      <c r="G869" s="303" t="str">
        <f t="shared" si="96"/>
        <v>0</v>
      </c>
      <c r="H869" s="303">
        <f>IF(R869="",0,COUNTIF($R$7:R869,R869))</f>
        <v>0</v>
      </c>
      <c r="I869" s="303" t="str">
        <f t="shared" si="97"/>
        <v>0</v>
      </c>
      <c r="J869" s="306">
        <f t="shared" si="98"/>
        <v>44216</v>
      </c>
      <c r="K869" s="303" t="str">
        <f t="shared" si="99"/>
        <v>KK 097</v>
      </c>
      <c r="L869" s="61"/>
      <c r="M869" s="271"/>
      <c r="N869" s="6"/>
      <c r="O869" s="10"/>
      <c r="P869" s="6"/>
      <c r="Q869" s="77" t="str">
        <f t="shared" si="100"/>
        <v/>
      </c>
      <c r="R869" s="333"/>
      <c r="S869" s="23"/>
      <c r="T869" s="271"/>
      <c r="U869" s="5"/>
      <c r="V869" s="5"/>
      <c r="W869" s="61"/>
      <c r="X869" s="61"/>
    </row>
    <row r="870" spans="1:24" ht="18.75" customHeight="1" x14ac:dyDescent="0.25">
      <c r="A870" s="61"/>
      <c r="B870" s="303">
        <f>IF(P870="",0,COUNTIF($P$7:P870,P870))</f>
        <v>0</v>
      </c>
      <c r="C870" s="303" t="str">
        <f t="shared" si="94"/>
        <v>0</v>
      </c>
      <c r="D870" s="303">
        <f>IF(S870="",0,COUNTIF($S$7:S870,S870))</f>
        <v>0</v>
      </c>
      <c r="E870" s="303" t="str">
        <f t="shared" si="95"/>
        <v>0</v>
      </c>
      <c r="F870" s="303">
        <f>IF(T870="",0,COUNTIF($T$7:T870,T870))</f>
        <v>0</v>
      </c>
      <c r="G870" s="303" t="str">
        <f t="shared" si="96"/>
        <v>0</v>
      </c>
      <c r="H870" s="303">
        <f>IF(R870="",0,COUNTIF($R$7:R870,R870))</f>
        <v>0</v>
      </c>
      <c r="I870" s="303" t="str">
        <f t="shared" si="97"/>
        <v>0</v>
      </c>
      <c r="J870" s="306">
        <f t="shared" si="98"/>
        <v>44216</v>
      </c>
      <c r="K870" s="303" t="str">
        <f t="shared" si="99"/>
        <v>KK 097</v>
      </c>
      <c r="L870" s="61"/>
      <c r="M870" s="271"/>
      <c r="N870" s="6"/>
      <c r="O870" s="10"/>
      <c r="P870" s="6"/>
      <c r="Q870" s="77" t="str">
        <f t="shared" si="100"/>
        <v/>
      </c>
      <c r="R870" s="333"/>
      <c r="S870" s="23"/>
      <c r="T870" s="271"/>
      <c r="U870" s="5"/>
      <c r="V870" s="5"/>
      <c r="W870" s="61"/>
      <c r="X870" s="61"/>
    </row>
    <row r="871" spans="1:24" ht="18.75" customHeight="1" x14ac:dyDescent="0.25">
      <c r="A871" s="61"/>
      <c r="B871" s="303">
        <f>IF(P871="",0,COUNTIF($P$7:P871,P871))</f>
        <v>0</v>
      </c>
      <c r="C871" s="303" t="str">
        <f t="shared" si="94"/>
        <v>0</v>
      </c>
      <c r="D871" s="303">
        <f>IF(S871="",0,COUNTIF($S$7:S871,S871))</f>
        <v>0</v>
      </c>
      <c r="E871" s="303" t="str">
        <f t="shared" si="95"/>
        <v>0</v>
      </c>
      <c r="F871" s="303">
        <f>IF(T871="",0,COUNTIF($T$7:T871,T871))</f>
        <v>0</v>
      </c>
      <c r="G871" s="303" t="str">
        <f t="shared" si="96"/>
        <v>0</v>
      </c>
      <c r="H871" s="303">
        <f>IF(R871="",0,COUNTIF($R$7:R871,R871))</f>
        <v>0</v>
      </c>
      <c r="I871" s="303" t="str">
        <f t="shared" si="97"/>
        <v>0</v>
      </c>
      <c r="J871" s="306">
        <f t="shared" si="98"/>
        <v>44216</v>
      </c>
      <c r="K871" s="303" t="str">
        <f t="shared" si="99"/>
        <v>KK 097</v>
      </c>
      <c r="L871" s="61"/>
      <c r="M871" s="271"/>
      <c r="N871" s="6"/>
      <c r="O871" s="10"/>
      <c r="P871" s="6"/>
      <c r="Q871" s="77" t="str">
        <f t="shared" si="100"/>
        <v/>
      </c>
      <c r="R871" s="333"/>
      <c r="S871" s="23"/>
      <c r="T871" s="271"/>
      <c r="U871" s="5"/>
      <c r="V871" s="5"/>
      <c r="W871" s="61"/>
      <c r="X871" s="61"/>
    </row>
    <row r="872" spans="1:24" ht="18.75" customHeight="1" x14ac:dyDescent="0.25">
      <c r="A872" s="61"/>
      <c r="B872" s="303">
        <f>IF(P872="",0,COUNTIF($P$7:P872,P872))</f>
        <v>0</v>
      </c>
      <c r="C872" s="303" t="str">
        <f t="shared" si="94"/>
        <v>0</v>
      </c>
      <c r="D872" s="303">
        <f>IF(S872="",0,COUNTIF($S$7:S872,S872))</f>
        <v>0</v>
      </c>
      <c r="E872" s="303" t="str">
        <f t="shared" si="95"/>
        <v>0</v>
      </c>
      <c r="F872" s="303">
        <f>IF(T872="",0,COUNTIF($T$7:T872,T872))</f>
        <v>0</v>
      </c>
      <c r="G872" s="303" t="str">
        <f t="shared" si="96"/>
        <v>0</v>
      </c>
      <c r="H872" s="303">
        <f>IF(R872="",0,COUNTIF($R$7:R872,R872))</f>
        <v>0</v>
      </c>
      <c r="I872" s="303" t="str">
        <f t="shared" si="97"/>
        <v>0</v>
      </c>
      <c r="J872" s="306">
        <f t="shared" si="98"/>
        <v>44216</v>
      </c>
      <c r="K872" s="303" t="str">
        <f t="shared" si="99"/>
        <v>KK 097</v>
      </c>
      <c r="L872" s="61"/>
      <c r="M872" s="271"/>
      <c r="N872" s="6"/>
      <c r="O872" s="10"/>
      <c r="P872" s="6"/>
      <c r="Q872" s="77" t="str">
        <f t="shared" si="100"/>
        <v/>
      </c>
      <c r="R872" s="333"/>
      <c r="S872" s="23"/>
      <c r="T872" s="271"/>
      <c r="U872" s="5"/>
      <c r="V872" s="5"/>
      <c r="W872" s="61"/>
      <c r="X872" s="61"/>
    </row>
    <row r="873" spans="1:24" ht="18.75" customHeight="1" x14ac:dyDescent="0.25">
      <c r="A873" s="61"/>
      <c r="B873" s="303">
        <f>IF(P873="",0,COUNTIF($P$7:P873,P873))</f>
        <v>0</v>
      </c>
      <c r="C873" s="303" t="str">
        <f t="shared" si="94"/>
        <v>0</v>
      </c>
      <c r="D873" s="303">
        <f>IF(S873="",0,COUNTIF($S$7:S873,S873))</f>
        <v>0</v>
      </c>
      <c r="E873" s="303" t="str">
        <f t="shared" si="95"/>
        <v>0</v>
      </c>
      <c r="F873" s="303">
        <f>IF(T873="",0,COUNTIF($T$7:T873,T873))</f>
        <v>0</v>
      </c>
      <c r="G873" s="303" t="str">
        <f t="shared" si="96"/>
        <v>0</v>
      </c>
      <c r="H873" s="303">
        <f>IF(R873="",0,COUNTIF($R$7:R873,R873))</f>
        <v>0</v>
      </c>
      <c r="I873" s="303" t="str">
        <f t="shared" si="97"/>
        <v>0</v>
      </c>
      <c r="J873" s="306">
        <f t="shared" si="98"/>
        <v>44216</v>
      </c>
      <c r="K873" s="303" t="str">
        <f t="shared" si="99"/>
        <v>KK 097</v>
      </c>
      <c r="L873" s="61"/>
      <c r="M873" s="271"/>
      <c r="N873" s="6"/>
      <c r="O873" s="10"/>
      <c r="P873" s="6"/>
      <c r="Q873" s="77" t="str">
        <f t="shared" si="100"/>
        <v/>
      </c>
      <c r="R873" s="333"/>
      <c r="S873" s="23"/>
      <c r="T873" s="271"/>
      <c r="U873" s="5"/>
      <c r="V873" s="5"/>
      <c r="W873" s="61"/>
      <c r="X873" s="61"/>
    </row>
    <row r="874" spans="1:24" ht="18.75" customHeight="1" x14ac:dyDescent="0.25">
      <c r="A874" s="61"/>
      <c r="B874" s="303">
        <f>IF(P874="",0,COUNTIF($P$7:P874,P874))</f>
        <v>0</v>
      </c>
      <c r="C874" s="303" t="str">
        <f t="shared" si="94"/>
        <v>0</v>
      </c>
      <c r="D874" s="303">
        <f>IF(S874="",0,COUNTIF($S$7:S874,S874))</f>
        <v>0</v>
      </c>
      <c r="E874" s="303" t="str">
        <f t="shared" si="95"/>
        <v>0</v>
      </c>
      <c r="F874" s="303">
        <f>IF(T874="",0,COUNTIF($T$7:T874,T874))</f>
        <v>0</v>
      </c>
      <c r="G874" s="303" t="str">
        <f t="shared" si="96"/>
        <v>0</v>
      </c>
      <c r="H874" s="303">
        <f>IF(R874="",0,COUNTIF($R$7:R874,R874))</f>
        <v>0</v>
      </c>
      <c r="I874" s="303" t="str">
        <f t="shared" si="97"/>
        <v>0</v>
      </c>
      <c r="J874" s="306">
        <f t="shared" si="98"/>
        <v>44216</v>
      </c>
      <c r="K874" s="303" t="str">
        <f t="shared" si="99"/>
        <v>KK 097</v>
      </c>
      <c r="L874" s="61"/>
      <c r="M874" s="271"/>
      <c r="N874" s="6"/>
      <c r="O874" s="10"/>
      <c r="P874" s="6"/>
      <c r="Q874" s="77" t="str">
        <f t="shared" si="100"/>
        <v/>
      </c>
      <c r="R874" s="333"/>
      <c r="S874" s="23"/>
      <c r="T874" s="271"/>
      <c r="U874" s="5"/>
      <c r="V874" s="5"/>
      <c r="W874" s="61"/>
      <c r="X874" s="61"/>
    </row>
    <row r="875" spans="1:24" ht="18.75" customHeight="1" x14ac:dyDescent="0.25">
      <c r="A875" s="61"/>
      <c r="B875" s="303">
        <f>IF(P875="",0,COUNTIF($P$7:P875,P875))</f>
        <v>0</v>
      </c>
      <c r="C875" s="303" t="str">
        <f t="shared" si="94"/>
        <v>0</v>
      </c>
      <c r="D875" s="303">
        <f>IF(S875="",0,COUNTIF($S$7:S875,S875))</f>
        <v>0</v>
      </c>
      <c r="E875" s="303" t="str">
        <f t="shared" si="95"/>
        <v>0</v>
      </c>
      <c r="F875" s="303">
        <f>IF(T875="",0,COUNTIF($T$7:T875,T875))</f>
        <v>0</v>
      </c>
      <c r="G875" s="303" t="str">
        <f t="shared" si="96"/>
        <v>0</v>
      </c>
      <c r="H875" s="303">
        <f>IF(R875="",0,COUNTIF($R$7:R875,R875))</f>
        <v>0</v>
      </c>
      <c r="I875" s="303" t="str">
        <f t="shared" si="97"/>
        <v>0</v>
      </c>
      <c r="J875" s="306">
        <f t="shared" si="98"/>
        <v>44216</v>
      </c>
      <c r="K875" s="303" t="str">
        <f t="shared" si="99"/>
        <v>KK 097</v>
      </c>
      <c r="L875" s="61"/>
      <c r="M875" s="271"/>
      <c r="N875" s="6"/>
      <c r="O875" s="10"/>
      <c r="P875" s="6"/>
      <c r="Q875" s="77" t="str">
        <f t="shared" si="100"/>
        <v/>
      </c>
      <c r="R875" s="333"/>
      <c r="S875" s="23"/>
      <c r="T875" s="271"/>
      <c r="U875" s="5"/>
      <c r="V875" s="5"/>
      <c r="W875" s="61"/>
      <c r="X875" s="61"/>
    </row>
    <row r="876" spans="1:24" ht="18.75" customHeight="1" x14ac:dyDescent="0.25">
      <c r="A876" s="61"/>
      <c r="B876" s="303">
        <f>IF(P876="",0,COUNTIF($P$7:P876,P876))</f>
        <v>0</v>
      </c>
      <c r="C876" s="303" t="str">
        <f t="shared" si="94"/>
        <v>0</v>
      </c>
      <c r="D876" s="303">
        <f>IF(S876="",0,COUNTIF($S$7:S876,S876))</f>
        <v>0</v>
      </c>
      <c r="E876" s="303" t="str">
        <f t="shared" si="95"/>
        <v>0</v>
      </c>
      <c r="F876" s="303">
        <f>IF(T876="",0,COUNTIF($T$7:T876,T876))</f>
        <v>0</v>
      </c>
      <c r="G876" s="303" t="str">
        <f t="shared" si="96"/>
        <v>0</v>
      </c>
      <c r="H876" s="303">
        <f>IF(R876="",0,COUNTIF($R$7:R876,R876))</f>
        <v>0</v>
      </c>
      <c r="I876" s="303" t="str">
        <f t="shared" si="97"/>
        <v>0</v>
      </c>
      <c r="J876" s="306">
        <f t="shared" si="98"/>
        <v>44216</v>
      </c>
      <c r="K876" s="303" t="str">
        <f t="shared" si="99"/>
        <v>KK 097</v>
      </c>
      <c r="L876" s="61"/>
      <c r="M876" s="271"/>
      <c r="N876" s="6"/>
      <c r="O876" s="10"/>
      <c r="P876" s="6"/>
      <c r="Q876" s="77" t="str">
        <f t="shared" si="100"/>
        <v/>
      </c>
      <c r="R876" s="333"/>
      <c r="S876" s="23"/>
      <c r="T876" s="271"/>
      <c r="U876" s="5"/>
      <c r="V876" s="5"/>
      <c r="W876" s="61"/>
      <c r="X876" s="61"/>
    </row>
    <row r="877" spans="1:24" ht="18.75" customHeight="1" x14ac:dyDescent="0.25">
      <c r="A877" s="61"/>
      <c r="B877" s="303">
        <f>IF(P877="",0,COUNTIF($P$7:P877,P877))</f>
        <v>0</v>
      </c>
      <c r="C877" s="303" t="str">
        <f t="shared" si="94"/>
        <v>0</v>
      </c>
      <c r="D877" s="303">
        <f>IF(S877="",0,COUNTIF($S$7:S877,S877))</f>
        <v>0</v>
      </c>
      <c r="E877" s="303" t="str">
        <f t="shared" si="95"/>
        <v>0</v>
      </c>
      <c r="F877" s="303">
        <f>IF(T877="",0,COUNTIF($T$7:T877,T877))</f>
        <v>0</v>
      </c>
      <c r="G877" s="303" t="str">
        <f t="shared" si="96"/>
        <v>0</v>
      </c>
      <c r="H877" s="303">
        <f>IF(R877="",0,COUNTIF($R$7:R877,R877))</f>
        <v>0</v>
      </c>
      <c r="I877" s="303" t="str">
        <f t="shared" si="97"/>
        <v>0</v>
      </c>
      <c r="J877" s="306">
        <f t="shared" si="98"/>
        <v>44216</v>
      </c>
      <c r="K877" s="303" t="str">
        <f t="shared" si="99"/>
        <v>KK 097</v>
      </c>
      <c r="L877" s="61"/>
      <c r="M877" s="271"/>
      <c r="N877" s="6"/>
      <c r="O877" s="10"/>
      <c r="P877" s="6"/>
      <c r="Q877" s="77" t="str">
        <f t="shared" si="100"/>
        <v/>
      </c>
      <c r="R877" s="333"/>
      <c r="S877" s="23"/>
      <c r="T877" s="271"/>
      <c r="U877" s="5"/>
      <c r="V877" s="5"/>
      <c r="W877" s="61"/>
      <c r="X877" s="61"/>
    </row>
    <row r="878" spans="1:24" ht="18.75" customHeight="1" x14ac:dyDescent="0.25">
      <c r="A878" s="61"/>
      <c r="B878" s="303">
        <f>IF(P878="",0,COUNTIF($P$7:P878,P878))</f>
        <v>0</v>
      </c>
      <c r="C878" s="303" t="str">
        <f t="shared" si="94"/>
        <v>0</v>
      </c>
      <c r="D878" s="303">
        <f>IF(S878="",0,COUNTIF($S$7:S878,S878))</f>
        <v>0</v>
      </c>
      <c r="E878" s="303" t="str">
        <f t="shared" si="95"/>
        <v>0</v>
      </c>
      <c r="F878" s="303">
        <f>IF(T878="",0,COUNTIF($T$7:T878,T878))</f>
        <v>0</v>
      </c>
      <c r="G878" s="303" t="str">
        <f t="shared" si="96"/>
        <v>0</v>
      </c>
      <c r="H878" s="303">
        <f>IF(R878="",0,COUNTIF($R$7:R878,R878))</f>
        <v>0</v>
      </c>
      <c r="I878" s="303" t="str">
        <f t="shared" si="97"/>
        <v>0</v>
      </c>
      <c r="J878" s="306">
        <f t="shared" si="98"/>
        <v>44216</v>
      </c>
      <c r="K878" s="303" t="str">
        <f t="shared" si="99"/>
        <v>KK 097</v>
      </c>
      <c r="L878" s="61"/>
      <c r="M878" s="271"/>
      <c r="N878" s="6"/>
      <c r="O878" s="10"/>
      <c r="P878" s="6"/>
      <c r="Q878" s="77" t="str">
        <f t="shared" si="100"/>
        <v/>
      </c>
      <c r="R878" s="333"/>
      <c r="S878" s="23"/>
      <c r="T878" s="271"/>
      <c r="U878" s="5"/>
      <c r="V878" s="5"/>
      <c r="W878" s="61"/>
      <c r="X878" s="61"/>
    </row>
    <row r="879" spans="1:24" ht="18.75" customHeight="1" x14ac:dyDescent="0.25">
      <c r="A879" s="61"/>
      <c r="B879" s="303">
        <f>IF(P879="",0,COUNTIF($P$7:P879,P879))</f>
        <v>0</v>
      </c>
      <c r="C879" s="303" t="str">
        <f t="shared" si="94"/>
        <v>0</v>
      </c>
      <c r="D879" s="303">
        <f>IF(S879="",0,COUNTIF($S$7:S879,S879))</f>
        <v>0</v>
      </c>
      <c r="E879" s="303" t="str">
        <f t="shared" si="95"/>
        <v>0</v>
      </c>
      <c r="F879" s="303">
        <f>IF(T879="",0,COUNTIF($T$7:T879,T879))</f>
        <v>0</v>
      </c>
      <c r="G879" s="303" t="str">
        <f t="shared" si="96"/>
        <v>0</v>
      </c>
      <c r="H879" s="303">
        <f>IF(R879="",0,COUNTIF($R$7:R879,R879))</f>
        <v>0</v>
      </c>
      <c r="I879" s="303" t="str">
        <f t="shared" si="97"/>
        <v>0</v>
      </c>
      <c r="J879" s="306">
        <f t="shared" si="98"/>
        <v>44216</v>
      </c>
      <c r="K879" s="303" t="str">
        <f t="shared" si="99"/>
        <v>KK 097</v>
      </c>
      <c r="L879" s="61"/>
      <c r="M879" s="271"/>
      <c r="N879" s="6"/>
      <c r="O879" s="10"/>
      <c r="P879" s="6"/>
      <c r="Q879" s="77" t="str">
        <f t="shared" si="100"/>
        <v/>
      </c>
      <c r="R879" s="333"/>
      <c r="S879" s="23"/>
      <c r="T879" s="271"/>
      <c r="U879" s="5"/>
      <c r="V879" s="5"/>
      <c r="W879" s="61"/>
      <c r="X879" s="61"/>
    </row>
    <row r="880" spans="1:24" ht="18.75" customHeight="1" x14ac:dyDescent="0.25">
      <c r="A880" s="61"/>
      <c r="B880" s="303">
        <f>IF(P880="",0,COUNTIF($P$7:P880,P880))</f>
        <v>0</v>
      </c>
      <c r="C880" s="303" t="str">
        <f t="shared" si="94"/>
        <v>0</v>
      </c>
      <c r="D880" s="303">
        <f>IF(S880="",0,COUNTIF($S$7:S880,S880))</f>
        <v>0</v>
      </c>
      <c r="E880" s="303" t="str">
        <f t="shared" si="95"/>
        <v>0</v>
      </c>
      <c r="F880" s="303">
        <f>IF(T880="",0,COUNTIF($T$7:T880,T880))</f>
        <v>0</v>
      </c>
      <c r="G880" s="303" t="str">
        <f t="shared" si="96"/>
        <v>0</v>
      </c>
      <c r="H880" s="303">
        <f>IF(R880="",0,COUNTIF($R$7:R880,R880))</f>
        <v>0</v>
      </c>
      <c r="I880" s="303" t="str">
        <f t="shared" si="97"/>
        <v>0</v>
      </c>
      <c r="J880" s="306">
        <f t="shared" si="98"/>
        <v>44216</v>
      </c>
      <c r="K880" s="303" t="str">
        <f t="shared" si="99"/>
        <v>KK 097</v>
      </c>
      <c r="L880" s="61"/>
      <c r="M880" s="271"/>
      <c r="N880" s="6"/>
      <c r="O880" s="10"/>
      <c r="P880" s="6"/>
      <c r="Q880" s="77" t="str">
        <f t="shared" si="100"/>
        <v/>
      </c>
      <c r="R880" s="333"/>
      <c r="S880" s="23"/>
      <c r="T880" s="271"/>
      <c r="U880" s="5"/>
      <c r="V880" s="5"/>
      <c r="W880" s="61"/>
      <c r="X880" s="61"/>
    </row>
    <row r="881" spans="1:24" ht="18.75" customHeight="1" x14ac:dyDescent="0.25">
      <c r="A881" s="61"/>
      <c r="B881" s="303">
        <f>IF(P881="",0,COUNTIF($P$7:P881,P881))</f>
        <v>0</v>
      </c>
      <c r="C881" s="303" t="str">
        <f t="shared" ref="C881:C944" si="101">B881&amp;P881</f>
        <v>0</v>
      </c>
      <c r="D881" s="303">
        <f>IF(S881="",0,COUNTIF($S$7:S881,S881))</f>
        <v>0</v>
      </c>
      <c r="E881" s="303" t="str">
        <f t="shared" ref="E881:E944" si="102">D881&amp;S881</f>
        <v>0</v>
      </c>
      <c r="F881" s="303">
        <f>IF(T881="",0,COUNTIF($T$7:T881,T881))</f>
        <v>0</v>
      </c>
      <c r="G881" s="303" t="str">
        <f t="shared" ref="G881:G944" si="103">F881&amp;T881</f>
        <v>0</v>
      </c>
      <c r="H881" s="303">
        <f>IF(R881="",0,COUNTIF($R$7:R881,R881))</f>
        <v>0</v>
      </c>
      <c r="I881" s="303" t="str">
        <f t="shared" ref="I881:I944" si="104">H881&amp;R881</f>
        <v>0</v>
      </c>
      <c r="J881" s="306">
        <f t="shared" ref="J881:J944" si="105">IF(M881&lt;&gt;"",M881,J880)</f>
        <v>44216</v>
      </c>
      <c r="K881" s="303" t="str">
        <f t="shared" ref="K881:K944" si="106">IF(N881&lt;&gt;"",N881,K880)</f>
        <v>KK 097</v>
      </c>
      <c r="L881" s="61"/>
      <c r="M881" s="271"/>
      <c r="N881" s="6"/>
      <c r="O881" s="10"/>
      <c r="P881" s="6"/>
      <c r="Q881" s="77" t="str">
        <f t="shared" ref="Q881:Q944" si="107">IF(P881&lt;&gt;"",VLOOKUP(P881,DA,2,FALSE),"")</f>
        <v/>
      </c>
      <c r="R881" s="333"/>
      <c r="S881" s="23"/>
      <c r="T881" s="271"/>
      <c r="U881" s="5"/>
      <c r="V881" s="5"/>
      <c r="W881" s="61"/>
      <c r="X881" s="61"/>
    </row>
    <row r="882" spans="1:24" ht="18.75" customHeight="1" x14ac:dyDescent="0.25">
      <c r="A882" s="61"/>
      <c r="B882" s="303">
        <f>IF(P882="",0,COUNTIF($P$7:P882,P882))</f>
        <v>0</v>
      </c>
      <c r="C882" s="303" t="str">
        <f t="shared" si="101"/>
        <v>0</v>
      </c>
      <c r="D882" s="303">
        <f>IF(S882="",0,COUNTIF($S$7:S882,S882))</f>
        <v>0</v>
      </c>
      <c r="E882" s="303" t="str">
        <f t="shared" si="102"/>
        <v>0</v>
      </c>
      <c r="F882" s="303">
        <f>IF(T882="",0,COUNTIF($T$7:T882,T882))</f>
        <v>0</v>
      </c>
      <c r="G882" s="303" t="str">
        <f t="shared" si="103"/>
        <v>0</v>
      </c>
      <c r="H882" s="303">
        <f>IF(R882="",0,COUNTIF($R$7:R882,R882))</f>
        <v>0</v>
      </c>
      <c r="I882" s="303" t="str">
        <f t="shared" si="104"/>
        <v>0</v>
      </c>
      <c r="J882" s="306">
        <f t="shared" si="105"/>
        <v>44216</v>
      </c>
      <c r="K882" s="303" t="str">
        <f t="shared" si="106"/>
        <v>KK 097</v>
      </c>
      <c r="L882" s="61"/>
      <c r="M882" s="271"/>
      <c r="N882" s="6"/>
      <c r="O882" s="10"/>
      <c r="P882" s="6"/>
      <c r="Q882" s="77" t="str">
        <f t="shared" si="107"/>
        <v/>
      </c>
      <c r="R882" s="333"/>
      <c r="S882" s="23"/>
      <c r="T882" s="271"/>
      <c r="U882" s="5"/>
      <c r="V882" s="5"/>
      <c r="W882" s="61"/>
      <c r="X882" s="61"/>
    </row>
    <row r="883" spans="1:24" ht="18.75" customHeight="1" x14ac:dyDescent="0.25">
      <c r="A883" s="61"/>
      <c r="B883" s="303">
        <f>IF(P883="",0,COUNTIF($P$7:P883,P883))</f>
        <v>0</v>
      </c>
      <c r="C883" s="303" t="str">
        <f t="shared" si="101"/>
        <v>0</v>
      </c>
      <c r="D883" s="303">
        <f>IF(S883="",0,COUNTIF($S$7:S883,S883))</f>
        <v>0</v>
      </c>
      <c r="E883" s="303" t="str">
        <f t="shared" si="102"/>
        <v>0</v>
      </c>
      <c r="F883" s="303">
        <f>IF(T883="",0,COUNTIF($T$7:T883,T883))</f>
        <v>0</v>
      </c>
      <c r="G883" s="303" t="str">
        <f t="shared" si="103"/>
        <v>0</v>
      </c>
      <c r="H883" s="303">
        <f>IF(R883="",0,COUNTIF($R$7:R883,R883))</f>
        <v>0</v>
      </c>
      <c r="I883" s="303" t="str">
        <f t="shared" si="104"/>
        <v>0</v>
      </c>
      <c r="J883" s="306">
        <f t="shared" si="105"/>
        <v>44216</v>
      </c>
      <c r="K883" s="303" t="str">
        <f t="shared" si="106"/>
        <v>KK 097</v>
      </c>
      <c r="L883" s="61"/>
      <c r="M883" s="271"/>
      <c r="N883" s="6"/>
      <c r="O883" s="10"/>
      <c r="P883" s="6"/>
      <c r="Q883" s="77" t="str">
        <f t="shared" si="107"/>
        <v/>
      </c>
      <c r="R883" s="333"/>
      <c r="S883" s="23"/>
      <c r="T883" s="271"/>
      <c r="U883" s="5"/>
      <c r="V883" s="5"/>
      <c r="W883" s="61"/>
      <c r="X883" s="61"/>
    </row>
    <row r="884" spans="1:24" ht="18.75" customHeight="1" x14ac:dyDescent="0.25">
      <c r="A884" s="61"/>
      <c r="B884" s="303">
        <f>IF(P884="",0,COUNTIF($P$7:P884,P884))</f>
        <v>0</v>
      </c>
      <c r="C884" s="303" t="str">
        <f t="shared" si="101"/>
        <v>0</v>
      </c>
      <c r="D884" s="303">
        <f>IF(S884="",0,COUNTIF($S$7:S884,S884))</f>
        <v>0</v>
      </c>
      <c r="E884" s="303" t="str">
        <f t="shared" si="102"/>
        <v>0</v>
      </c>
      <c r="F884" s="303">
        <f>IF(T884="",0,COUNTIF($T$7:T884,T884))</f>
        <v>0</v>
      </c>
      <c r="G884" s="303" t="str">
        <f t="shared" si="103"/>
        <v>0</v>
      </c>
      <c r="H884" s="303">
        <f>IF(R884="",0,COUNTIF($R$7:R884,R884))</f>
        <v>0</v>
      </c>
      <c r="I884" s="303" t="str">
        <f t="shared" si="104"/>
        <v>0</v>
      </c>
      <c r="J884" s="306">
        <f t="shared" si="105"/>
        <v>44216</v>
      </c>
      <c r="K884" s="303" t="str">
        <f t="shared" si="106"/>
        <v>KK 097</v>
      </c>
      <c r="L884" s="61"/>
      <c r="M884" s="271"/>
      <c r="N884" s="6"/>
      <c r="O884" s="10"/>
      <c r="P884" s="6"/>
      <c r="Q884" s="77" t="str">
        <f t="shared" si="107"/>
        <v/>
      </c>
      <c r="R884" s="333"/>
      <c r="S884" s="23"/>
      <c r="T884" s="271"/>
      <c r="U884" s="5"/>
      <c r="V884" s="5"/>
      <c r="W884" s="61"/>
      <c r="X884" s="61"/>
    </row>
    <row r="885" spans="1:24" ht="18.75" customHeight="1" x14ac:dyDescent="0.25">
      <c r="A885" s="61"/>
      <c r="B885" s="303">
        <f>IF(P885="",0,COUNTIF($P$7:P885,P885))</f>
        <v>0</v>
      </c>
      <c r="C885" s="303" t="str">
        <f t="shared" si="101"/>
        <v>0</v>
      </c>
      <c r="D885" s="303">
        <f>IF(S885="",0,COUNTIF($S$7:S885,S885))</f>
        <v>0</v>
      </c>
      <c r="E885" s="303" t="str">
        <f t="shared" si="102"/>
        <v>0</v>
      </c>
      <c r="F885" s="303">
        <f>IF(T885="",0,COUNTIF($T$7:T885,T885))</f>
        <v>0</v>
      </c>
      <c r="G885" s="303" t="str">
        <f t="shared" si="103"/>
        <v>0</v>
      </c>
      <c r="H885" s="303">
        <f>IF(R885="",0,COUNTIF($R$7:R885,R885))</f>
        <v>0</v>
      </c>
      <c r="I885" s="303" t="str">
        <f t="shared" si="104"/>
        <v>0</v>
      </c>
      <c r="J885" s="306">
        <f t="shared" si="105"/>
        <v>44216</v>
      </c>
      <c r="K885" s="303" t="str">
        <f t="shared" si="106"/>
        <v>KK 097</v>
      </c>
      <c r="L885" s="61"/>
      <c r="M885" s="271"/>
      <c r="N885" s="6"/>
      <c r="O885" s="10"/>
      <c r="P885" s="6"/>
      <c r="Q885" s="77" t="str">
        <f t="shared" si="107"/>
        <v/>
      </c>
      <c r="R885" s="333"/>
      <c r="S885" s="23"/>
      <c r="T885" s="271"/>
      <c r="U885" s="5"/>
      <c r="V885" s="5"/>
      <c r="W885" s="61"/>
      <c r="X885" s="61"/>
    </row>
    <row r="886" spans="1:24" ht="18.75" customHeight="1" x14ac:dyDescent="0.25">
      <c r="A886" s="61"/>
      <c r="B886" s="303">
        <f>IF(P886="",0,COUNTIF($P$7:P886,P886))</f>
        <v>0</v>
      </c>
      <c r="C886" s="303" t="str">
        <f t="shared" si="101"/>
        <v>0</v>
      </c>
      <c r="D886" s="303">
        <f>IF(S886="",0,COUNTIF($S$7:S886,S886))</f>
        <v>0</v>
      </c>
      <c r="E886" s="303" t="str">
        <f t="shared" si="102"/>
        <v>0</v>
      </c>
      <c r="F886" s="303">
        <f>IF(T886="",0,COUNTIF($T$7:T886,T886))</f>
        <v>0</v>
      </c>
      <c r="G886" s="303" t="str">
        <f t="shared" si="103"/>
        <v>0</v>
      </c>
      <c r="H886" s="303">
        <f>IF(R886="",0,COUNTIF($R$7:R886,R886))</f>
        <v>0</v>
      </c>
      <c r="I886" s="303" t="str">
        <f t="shared" si="104"/>
        <v>0</v>
      </c>
      <c r="J886" s="306">
        <f t="shared" si="105"/>
        <v>44216</v>
      </c>
      <c r="K886" s="303" t="str">
        <f t="shared" si="106"/>
        <v>KK 097</v>
      </c>
      <c r="L886" s="61"/>
      <c r="M886" s="271"/>
      <c r="N886" s="6"/>
      <c r="O886" s="10"/>
      <c r="P886" s="6"/>
      <c r="Q886" s="77" t="str">
        <f t="shared" si="107"/>
        <v/>
      </c>
      <c r="R886" s="333"/>
      <c r="S886" s="23"/>
      <c r="T886" s="271"/>
      <c r="U886" s="5"/>
      <c r="V886" s="5"/>
      <c r="W886" s="61"/>
      <c r="X886" s="61"/>
    </row>
    <row r="887" spans="1:24" ht="18.75" customHeight="1" x14ac:dyDescent="0.25">
      <c r="A887" s="61"/>
      <c r="B887" s="303">
        <f>IF(P887="",0,COUNTIF($P$7:P887,P887))</f>
        <v>0</v>
      </c>
      <c r="C887" s="303" t="str">
        <f t="shared" si="101"/>
        <v>0</v>
      </c>
      <c r="D887" s="303">
        <f>IF(S887="",0,COUNTIF($S$7:S887,S887))</f>
        <v>0</v>
      </c>
      <c r="E887" s="303" t="str">
        <f t="shared" si="102"/>
        <v>0</v>
      </c>
      <c r="F887" s="303">
        <f>IF(T887="",0,COUNTIF($T$7:T887,T887))</f>
        <v>0</v>
      </c>
      <c r="G887" s="303" t="str">
        <f t="shared" si="103"/>
        <v>0</v>
      </c>
      <c r="H887" s="303">
        <f>IF(R887="",0,COUNTIF($R$7:R887,R887))</f>
        <v>0</v>
      </c>
      <c r="I887" s="303" t="str">
        <f t="shared" si="104"/>
        <v>0</v>
      </c>
      <c r="J887" s="306">
        <f t="shared" si="105"/>
        <v>44216</v>
      </c>
      <c r="K887" s="303" t="str">
        <f t="shared" si="106"/>
        <v>KK 097</v>
      </c>
      <c r="L887" s="61"/>
      <c r="M887" s="271"/>
      <c r="N887" s="6"/>
      <c r="O887" s="10"/>
      <c r="P887" s="6"/>
      <c r="Q887" s="77" t="str">
        <f t="shared" si="107"/>
        <v/>
      </c>
      <c r="R887" s="333"/>
      <c r="S887" s="23"/>
      <c r="T887" s="271"/>
      <c r="U887" s="5"/>
      <c r="V887" s="5"/>
      <c r="W887" s="61"/>
      <c r="X887" s="61"/>
    </row>
    <row r="888" spans="1:24" ht="18.75" customHeight="1" x14ac:dyDescent="0.25">
      <c r="A888" s="61"/>
      <c r="B888" s="303">
        <f>IF(P888="",0,COUNTIF($P$7:P888,P888))</f>
        <v>0</v>
      </c>
      <c r="C888" s="303" t="str">
        <f t="shared" si="101"/>
        <v>0</v>
      </c>
      <c r="D888" s="303">
        <f>IF(S888="",0,COUNTIF($S$7:S888,S888))</f>
        <v>0</v>
      </c>
      <c r="E888" s="303" t="str">
        <f t="shared" si="102"/>
        <v>0</v>
      </c>
      <c r="F888" s="303">
        <f>IF(T888="",0,COUNTIF($T$7:T888,T888))</f>
        <v>0</v>
      </c>
      <c r="G888" s="303" t="str">
        <f t="shared" si="103"/>
        <v>0</v>
      </c>
      <c r="H888" s="303">
        <f>IF(R888="",0,COUNTIF($R$7:R888,R888))</f>
        <v>0</v>
      </c>
      <c r="I888" s="303" t="str">
        <f t="shared" si="104"/>
        <v>0</v>
      </c>
      <c r="J888" s="306">
        <f t="shared" si="105"/>
        <v>44216</v>
      </c>
      <c r="K888" s="303" t="str">
        <f t="shared" si="106"/>
        <v>KK 097</v>
      </c>
      <c r="L888" s="61"/>
      <c r="M888" s="271"/>
      <c r="N888" s="6"/>
      <c r="O888" s="10"/>
      <c r="P888" s="6"/>
      <c r="Q888" s="77" t="str">
        <f t="shared" si="107"/>
        <v/>
      </c>
      <c r="R888" s="333"/>
      <c r="S888" s="23"/>
      <c r="T888" s="271"/>
      <c r="U888" s="5"/>
      <c r="V888" s="5"/>
      <c r="W888" s="61"/>
      <c r="X888" s="61"/>
    </row>
    <row r="889" spans="1:24" ht="18.75" customHeight="1" x14ac:dyDescent="0.25">
      <c r="A889" s="61"/>
      <c r="B889" s="303">
        <f>IF(P889="",0,COUNTIF($P$7:P889,P889))</f>
        <v>0</v>
      </c>
      <c r="C889" s="303" t="str">
        <f t="shared" si="101"/>
        <v>0</v>
      </c>
      <c r="D889" s="303">
        <f>IF(S889="",0,COUNTIF($S$7:S889,S889))</f>
        <v>0</v>
      </c>
      <c r="E889" s="303" t="str">
        <f t="shared" si="102"/>
        <v>0</v>
      </c>
      <c r="F889" s="303">
        <f>IF(T889="",0,COUNTIF($T$7:T889,T889))</f>
        <v>0</v>
      </c>
      <c r="G889" s="303" t="str">
        <f t="shared" si="103"/>
        <v>0</v>
      </c>
      <c r="H889" s="303">
        <f>IF(R889="",0,COUNTIF($R$7:R889,R889))</f>
        <v>0</v>
      </c>
      <c r="I889" s="303" t="str">
        <f t="shared" si="104"/>
        <v>0</v>
      </c>
      <c r="J889" s="306">
        <f t="shared" si="105"/>
        <v>44216</v>
      </c>
      <c r="K889" s="303" t="str">
        <f t="shared" si="106"/>
        <v>KK 097</v>
      </c>
      <c r="L889" s="61"/>
      <c r="M889" s="271"/>
      <c r="N889" s="6"/>
      <c r="O889" s="10"/>
      <c r="P889" s="6"/>
      <c r="Q889" s="77" t="str">
        <f t="shared" si="107"/>
        <v/>
      </c>
      <c r="R889" s="333"/>
      <c r="S889" s="23"/>
      <c r="T889" s="271"/>
      <c r="U889" s="5"/>
      <c r="V889" s="5"/>
      <c r="W889" s="61"/>
      <c r="X889" s="61"/>
    </row>
    <row r="890" spans="1:24" ht="18.75" customHeight="1" x14ac:dyDescent="0.25">
      <c r="A890" s="61"/>
      <c r="B890" s="303">
        <f>IF(P890="",0,COUNTIF($P$7:P890,P890))</f>
        <v>0</v>
      </c>
      <c r="C890" s="303" t="str">
        <f t="shared" si="101"/>
        <v>0</v>
      </c>
      <c r="D890" s="303">
        <f>IF(S890="",0,COUNTIF($S$7:S890,S890))</f>
        <v>0</v>
      </c>
      <c r="E890" s="303" t="str">
        <f t="shared" si="102"/>
        <v>0</v>
      </c>
      <c r="F890" s="303">
        <f>IF(T890="",0,COUNTIF($T$7:T890,T890))</f>
        <v>0</v>
      </c>
      <c r="G890" s="303" t="str">
        <f t="shared" si="103"/>
        <v>0</v>
      </c>
      <c r="H890" s="303">
        <f>IF(R890="",0,COUNTIF($R$7:R890,R890))</f>
        <v>0</v>
      </c>
      <c r="I890" s="303" t="str">
        <f t="shared" si="104"/>
        <v>0</v>
      </c>
      <c r="J890" s="306">
        <f t="shared" si="105"/>
        <v>44216</v>
      </c>
      <c r="K890" s="303" t="str">
        <f t="shared" si="106"/>
        <v>KK 097</v>
      </c>
      <c r="L890" s="61"/>
      <c r="M890" s="271"/>
      <c r="N890" s="6"/>
      <c r="O890" s="10"/>
      <c r="P890" s="6"/>
      <c r="Q890" s="77" t="str">
        <f t="shared" si="107"/>
        <v/>
      </c>
      <c r="R890" s="333"/>
      <c r="S890" s="23"/>
      <c r="T890" s="271"/>
      <c r="U890" s="5"/>
      <c r="V890" s="5"/>
      <c r="W890" s="61"/>
      <c r="X890" s="61"/>
    </row>
    <row r="891" spans="1:24" ht="18.75" customHeight="1" x14ac:dyDescent="0.25">
      <c r="A891" s="61"/>
      <c r="B891" s="303">
        <f>IF(P891="",0,COUNTIF($P$7:P891,P891))</f>
        <v>0</v>
      </c>
      <c r="C891" s="303" t="str">
        <f t="shared" si="101"/>
        <v>0</v>
      </c>
      <c r="D891" s="303">
        <f>IF(S891="",0,COUNTIF($S$7:S891,S891))</f>
        <v>0</v>
      </c>
      <c r="E891" s="303" t="str">
        <f t="shared" si="102"/>
        <v>0</v>
      </c>
      <c r="F891" s="303">
        <f>IF(T891="",0,COUNTIF($T$7:T891,T891))</f>
        <v>0</v>
      </c>
      <c r="G891" s="303" t="str">
        <f t="shared" si="103"/>
        <v>0</v>
      </c>
      <c r="H891" s="303">
        <f>IF(R891="",0,COUNTIF($R$7:R891,R891))</f>
        <v>0</v>
      </c>
      <c r="I891" s="303" t="str">
        <f t="shared" si="104"/>
        <v>0</v>
      </c>
      <c r="J891" s="306">
        <f t="shared" si="105"/>
        <v>44216</v>
      </c>
      <c r="K891" s="303" t="str">
        <f t="shared" si="106"/>
        <v>KK 097</v>
      </c>
      <c r="L891" s="61"/>
      <c r="M891" s="271"/>
      <c r="N891" s="6"/>
      <c r="O891" s="10"/>
      <c r="P891" s="6"/>
      <c r="Q891" s="77" t="str">
        <f t="shared" si="107"/>
        <v/>
      </c>
      <c r="R891" s="333"/>
      <c r="S891" s="23"/>
      <c r="T891" s="271"/>
      <c r="U891" s="5"/>
      <c r="V891" s="5"/>
      <c r="W891" s="61"/>
      <c r="X891" s="61"/>
    </row>
    <row r="892" spans="1:24" ht="18.75" customHeight="1" x14ac:dyDescent="0.25">
      <c r="A892" s="61"/>
      <c r="B892" s="303">
        <f>IF(P892="",0,COUNTIF($P$7:P892,P892))</f>
        <v>0</v>
      </c>
      <c r="C892" s="303" t="str">
        <f t="shared" si="101"/>
        <v>0</v>
      </c>
      <c r="D892" s="303">
        <f>IF(S892="",0,COUNTIF($S$7:S892,S892))</f>
        <v>0</v>
      </c>
      <c r="E892" s="303" t="str">
        <f t="shared" si="102"/>
        <v>0</v>
      </c>
      <c r="F892" s="303">
        <f>IF(T892="",0,COUNTIF($T$7:T892,T892))</f>
        <v>0</v>
      </c>
      <c r="G892" s="303" t="str">
        <f t="shared" si="103"/>
        <v>0</v>
      </c>
      <c r="H892" s="303">
        <f>IF(R892="",0,COUNTIF($R$7:R892,R892))</f>
        <v>0</v>
      </c>
      <c r="I892" s="303" t="str">
        <f t="shared" si="104"/>
        <v>0</v>
      </c>
      <c r="J892" s="306">
        <f t="shared" si="105"/>
        <v>44216</v>
      </c>
      <c r="K892" s="303" t="str">
        <f t="shared" si="106"/>
        <v>KK 097</v>
      </c>
      <c r="L892" s="61"/>
      <c r="M892" s="271"/>
      <c r="N892" s="6"/>
      <c r="O892" s="10"/>
      <c r="P892" s="6"/>
      <c r="Q892" s="77" t="str">
        <f t="shared" si="107"/>
        <v/>
      </c>
      <c r="R892" s="333"/>
      <c r="S892" s="23"/>
      <c r="T892" s="271"/>
      <c r="U892" s="5"/>
      <c r="V892" s="5"/>
      <c r="W892" s="61"/>
      <c r="X892" s="61"/>
    </row>
    <row r="893" spans="1:24" ht="18.75" customHeight="1" x14ac:dyDescent="0.25">
      <c r="A893" s="61"/>
      <c r="B893" s="303">
        <f>IF(P893="",0,COUNTIF($P$7:P893,P893))</f>
        <v>0</v>
      </c>
      <c r="C893" s="303" t="str">
        <f t="shared" si="101"/>
        <v>0</v>
      </c>
      <c r="D893" s="303">
        <f>IF(S893="",0,COUNTIF($S$7:S893,S893))</f>
        <v>0</v>
      </c>
      <c r="E893" s="303" t="str">
        <f t="shared" si="102"/>
        <v>0</v>
      </c>
      <c r="F893" s="303">
        <f>IF(T893="",0,COUNTIF($T$7:T893,T893))</f>
        <v>0</v>
      </c>
      <c r="G893" s="303" t="str">
        <f t="shared" si="103"/>
        <v>0</v>
      </c>
      <c r="H893" s="303">
        <f>IF(R893="",0,COUNTIF($R$7:R893,R893))</f>
        <v>0</v>
      </c>
      <c r="I893" s="303" t="str">
        <f t="shared" si="104"/>
        <v>0</v>
      </c>
      <c r="J893" s="306">
        <f t="shared" si="105"/>
        <v>44216</v>
      </c>
      <c r="K893" s="303" t="str">
        <f t="shared" si="106"/>
        <v>KK 097</v>
      </c>
      <c r="L893" s="61"/>
      <c r="M893" s="271"/>
      <c r="N893" s="6"/>
      <c r="O893" s="10"/>
      <c r="P893" s="6"/>
      <c r="Q893" s="77" t="str">
        <f t="shared" si="107"/>
        <v/>
      </c>
      <c r="R893" s="333"/>
      <c r="S893" s="23"/>
      <c r="T893" s="271"/>
      <c r="U893" s="5"/>
      <c r="V893" s="5"/>
      <c r="W893" s="61"/>
      <c r="X893" s="61"/>
    </row>
    <row r="894" spans="1:24" ht="18.75" customHeight="1" x14ac:dyDescent="0.25">
      <c r="A894" s="61"/>
      <c r="B894" s="303">
        <f>IF(P894="",0,COUNTIF($P$7:P894,P894))</f>
        <v>0</v>
      </c>
      <c r="C894" s="303" t="str">
        <f t="shared" si="101"/>
        <v>0</v>
      </c>
      <c r="D894" s="303">
        <f>IF(S894="",0,COUNTIF($S$7:S894,S894))</f>
        <v>0</v>
      </c>
      <c r="E894" s="303" t="str">
        <f t="shared" si="102"/>
        <v>0</v>
      </c>
      <c r="F894" s="303">
        <f>IF(T894="",0,COUNTIF($T$7:T894,T894))</f>
        <v>0</v>
      </c>
      <c r="G894" s="303" t="str">
        <f t="shared" si="103"/>
        <v>0</v>
      </c>
      <c r="H894" s="303">
        <f>IF(R894="",0,COUNTIF($R$7:R894,R894))</f>
        <v>0</v>
      </c>
      <c r="I894" s="303" t="str">
        <f t="shared" si="104"/>
        <v>0</v>
      </c>
      <c r="J894" s="306">
        <f t="shared" si="105"/>
        <v>44216</v>
      </c>
      <c r="K894" s="303" t="str">
        <f t="shared" si="106"/>
        <v>KK 097</v>
      </c>
      <c r="L894" s="61"/>
      <c r="M894" s="271"/>
      <c r="N894" s="6"/>
      <c r="O894" s="10"/>
      <c r="P894" s="6"/>
      <c r="Q894" s="77" t="str">
        <f t="shared" si="107"/>
        <v/>
      </c>
      <c r="R894" s="333"/>
      <c r="S894" s="23"/>
      <c r="T894" s="271"/>
      <c r="U894" s="5"/>
      <c r="V894" s="5"/>
      <c r="W894" s="61"/>
      <c r="X894" s="61"/>
    </row>
    <row r="895" spans="1:24" ht="18.75" customHeight="1" x14ac:dyDescent="0.25">
      <c r="A895" s="61"/>
      <c r="B895" s="303">
        <f>IF(P895="",0,COUNTIF($P$7:P895,P895))</f>
        <v>0</v>
      </c>
      <c r="C895" s="303" t="str">
        <f t="shared" si="101"/>
        <v>0</v>
      </c>
      <c r="D895" s="303">
        <f>IF(S895="",0,COUNTIF($S$7:S895,S895))</f>
        <v>0</v>
      </c>
      <c r="E895" s="303" t="str">
        <f t="shared" si="102"/>
        <v>0</v>
      </c>
      <c r="F895" s="303">
        <f>IF(T895="",0,COUNTIF($T$7:T895,T895))</f>
        <v>0</v>
      </c>
      <c r="G895" s="303" t="str">
        <f t="shared" si="103"/>
        <v>0</v>
      </c>
      <c r="H895" s="303">
        <f>IF(R895="",0,COUNTIF($R$7:R895,R895))</f>
        <v>0</v>
      </c>
      <c r="I895" s="303" t="str">
        <f t="shared" si="104"/>
        <v>0</v>
      </c>
      <c r="J895" s="306">
        <f t="shared" si="105"/>
        <v>44216</v>
      </c>
      <c r="K895" s="303" t="str">
        <f t="shared" si="106"/>
        <v>KK 097</v>
      </c>
      <c r="L895" s="61"/>
      <c r="M895" s="271"/>
      <c r="N895" s="6"/>
      <c r="O895" s="10"/>
      <c r="P895" s="6"/>
      <c r="Q895" s="77" t="str">
        <f t="shared" si="107"/>
        <v/>
      </c>
      <c r="R895" s="333"/>
      <c r="S895" s="23"/>
      <c r="T895" s="271"/>
      <c r="U895" s="5"/>
      <c r="V895" s="5"/>
      <c r="W895" s="61"/>
      <c r="X895" s="61"/>
    </row>
    <row r="896" spans="1:24" ht="18.75" customHeight="1" x14ac:dyDescent="0.25">
      <c r="A896" s="61"/>
      <c r="B896" s="303">
        <f>IF(P896="",0,COUNTIF($P$7:P896,P896))</f>
        <v>0</v>
      </c>
      <c r="C896" s="303" t="str">
        <f t="shared" si="101"/>
        <v>0</v>
      </c>
      <c r="D896" s="303">
        <f>IF(S896="",0,COUNTIF($S$7:S896,S896))</f>
        <v>0</v>
      </c>
      <c r="E896" s="303" t="str">
        <f t="shared" si="102"/>
        <v>0</v>
      </c>
      <c r="F896" s="303">
        <f>IF(T896="",0,COUNTIF($T$7:T896,T896))</f>
        <v>0</v>
      </c>
      <c r="G896" s="303" t="str">
        <f t="shared" si="103"/>
        <v>0</v>
      </c>
      <c r="H896" s="303">
        <f>IF(R896="",0,COUNTIF($R$7:R896,R896))</f>
        <v>0</v>
      </c>
      <c r="I896" s="303" t="str">
        <f t="shared" si="104"/>
        <v>0</v>
      </c>
      <c r="J896" s="306">
        <f t="shared" si="105"/>
        <v>44216</v>
      </c>
      <c r="K896" s="303" t="str">
        <f t="shared" si="106"/>
        <v>KK 097</v>
      </c>
      <c r="L896" s="61"/>
      <c r="M896" s="271"/>
      <c r="N896" s="6"/>
      <c r="O896" s="10"/>
      <c r="P896" s="6"/>
      <c r="Q896" s="77" t="str">
        <f t="shared" si="107"/>
        <v/>
      </c>
      <c r="R896" s="333"/>
      <c r="S896" s="23"/>
      <c r="T896" s="271"/>
      <c r="U896" s="5"/>
      <c r="V896" s="5"/>
      <c r="W896" s="61"/>
      <c r="X896" s="61"/>
    </row>
    <row r="897" spans="1:24" ht="18.75" customHeight="1" x14ac:dyDescent="0.25">
      <c r="A897" s="61"/>
      <c r="B897" s="303">
        <f>IF(P897="",0,COUNTIF($P$7:P897,P897))</f>
        <v>0</v>
      </c>
      <c r="C897" s="303" t="str">
        <f t="shared" si="101"/>
        <v>0</v>
      </c>
      <c r="D897" s="303">
        <f>IF(S897="",0,COUNTIF($S$7:S897,S897))</f>
        <v>0</v>
      </c>
      <c r="E897" s="303" t="str">
        <f t="shared" si="102"/>
        <v>0</v>
      </c>
      <c r="F897" s="303">
        <f>IF(T897="",0,COUNTIF($T$7:T897,T897))</f>
        <v>0</v>
      </c>
      <c r="G897" s="303" t="str">
        <f t="shared" si="103"/>
        <v>0</v>
      </c>
      <c r="H897" s="303">
        <f>IF(R897="",0,COUNTIF($R$7:R897,R897))</f>
        <v>0</v>
      </c>
      <c r="I897" s="303" t="str">
        <f t="shared" si="104"/>
        <v>0</v>
      </c>
      <c r="J897" s="306">
        <f t="shared" si="105"/>
        <v>44216</v>
      </c>
      <c r="K897" s="303" t="str">
        <f t="shared" si="106"/>
        <v>KK 097</v>
      </c>
      <c r="L897" s="61"/>
      <c r="M897" s="271"/>
      <c r="N897" s="6"/>
      <c r="O897" s="10"/>
      <c r="P897" s="6"/>
      <c r="Q897" s="77" t="str">
        <f t="shared" si="107"/>
        <v/>
      </c>
      <c r="R897" s="333"/>
      <c r="S897" s="23"/>
      <c r="T897" s="271"/>
      <c r="U897" s="5"/>
      <c r="V897" s="5"/>
      <c r="W897" s="61"/>
      <c r="X897" s="61"/>
    </row>
    <row r="898" spans="1:24" ht="18.75" customHeight="1" x14ac:dyDescent="0.25">
      <c r="A898" s="61"/>
      <c r="B898" s="303">
        <f>IF(P898="",0,COUNTIF($P$7:P898,P898))</f>
        <v>0</v>
      </c>
      <c r="C898" s="303" t="str">
        <f t="shared" si="101"/>
        <v>0</v>
      </c>
      <c r="D898" s="303">
        <f>IF(S898="",0,COUNTIF($S$7:S898,S898))</f>
        <v>0</v>
      </c>
      <c r="E898" s="303" t="str">
        <f t="shared" si="102"/>
        <v>0</v>
      </c>
      <c r="F898" s="303">
        <f>IF(T898="",0,COUNTIF($T$7:T898,T898))</f>
        <v>0</v>
      </c>
      <c r="G898" s="303" t="str">
        <f t="shared" si="103"/>
        <v>0</v>
      </c>
      <c r="H898" s="303">
        <f>IF(R898="",0,COUNTIF($R$7:R898,R898))</f>
        <v>0</v>
      </c>
      <c r="I898" s="303" t="str">
        <f t="shared" si="104"/>
        <v>0</v>
      </c>
      <c r="J898" s="306">
        <f t="shared" si="105"/>
        <v>44216</v>
      </c>
      <c r="K898" s="303" t="str">
        <f t="shared" si="106"/>
        <v>KK 097</v>
      </c>
      <c r="L898" s="61"/>
      <c r="M898" s="271"/>
      <c r="N898" s="6"/>
      <c r="O898" s="10"/>
      <c r="P898" s="6"/>
      <c r="Q898" s="77" t="str">
        <f t="shared" si="107"/>
        <v/>
      </c>
      <c r="R898" s="333"/>
      <c r="S898" s="23"/>
      <c r="T898" s="271"/>
      <c r="U898" s="5"/>
      <c r="V898" s="5"/>
      <c r="W898" s="61"/>
      <c r="X898" s="61"/>
    </row>
    <row r="899" spans="1:24" ht="18.75" customHeight="1" x14ac:dyDescent="0.25">
      <c r="A899" s="61"/>
      <c r="B899" s="303">
        <f>IF(P899="",0,COUNTIF($P$7:P899,P899))</f>
        <v>0</v>
      </c>
      <c r="C899" s="303" t="str">
        <f t="shared" si="101"/>
        <v>0</v>
      </c>
      <c r="D899" s="303">
        <f>IF(S899="",0,COUNTIF($S$7:S899,S899))</f>
        <v>0</v>
      </c>
      <c r="E899" s="303" t="str">
        <f t="shared" si="102"/>
        <v>0</v>
      </c>
      <c r="F899" s="303">
        <f>IF(T899="",0,COUNTIF($T$7:T899,T899))</f>
        <v>0</v>
      </c>
      <c r="G899" s="303" t="str">
        <f t="shared" si="103"/>
        <v>0</v>
      </c>
      <c r="H899" s="303">
        <f>IF(R899="",0,COUNTIF($R$7:R899,R899))</f>
        <v>0</v>
      </c>
      <c r="I899" s="303" t="str">
        <f t="shared" si="104"/>
        <v>0</v>
      </c>
      <c r="J899" s="306">
        <f t="shared" si="105"/>
        <v>44216</v>
      </c>
      <c r="K899" s="303" t="str">
        <f t="shared" si="106"/>
        <v>KK 097</v>
      </c>
      <c r="L899" s="61"/>
      <c r="M899" s="271"/>
      <c r="N899" s="6"/>
      <c r="O899" s="10"/>
      <c r="P899" s="6"/>
      <c r="Q899" s="77" t="str">
        <f t="shared" si="107"/>
        <v/>
      </c>
      <c r="R899" s="333"/>
      <c r="S899" s="23"/>
      <c r="T899" s="271"/>
      <c r="U899" s="5"/>
      <c r="V899" s="5"/>
      <c r="W899" s="61"/>
      <c r="X899" s="61"/>
    </row>
    <row r="900" spans="1:24" ht="18.75" customHeight="1" x14ac:dyDescent="0.25">
      <c r="A900" s="61"/>
      <c r="B900" s="303">
        <f>IF(P900="",0,COUNTIF($P$7:P900,P900))</f>
        <v>0</v>
      </c>
      <c r="C900" s="303" t="str">
        <f t="shared" si="101"/>
        <v>0</v>
      </c>
      <c r="D900" s="303">
        <f>IF(S900="",0,COUNTIF($S$7:S900,S900))</f>
        <v>0</v>
      </c>
      <c r="E900" s="303" t="str">
        <f t="shared" si="102"/>
        <v>0</v>
      </c>
      <c r="F900" s="303">
        <f>IF(T900="",0,COUNTIF($T$7:T900,T900))</f>
        <v>0</v>
      </c>
      <c r="G900" s="303" t="str">
        <f t="shared" si="103"/>
        <v>0</v>
      </c>
      <c r="H900" s="303">
        <f>IF(R900="",0,COUNTIF($R$7:R900,R900))</f>
        <v>0</v>
      </c>
      <c r="I900" s="303" t="str">
        <f t="shared" si="104"/>
        <v>0</v>
      </c>
      <c r="J900" s="306">
        <f t="shared" si="105"/>
        <v>44216</v>
      </c>
      <c r="K900" s="303" t="str">
        <f t="shared" si="106"/>
        <v>KK 097</v>
      </c>
      <c r="L900" s="61"/>
      <c r="M900" s="271"/>
      <c r="N900" s="6"/>
      <c r="O900" s="10"/>
      <c r="P900" s="6"/>
      <c r="Q900" s="77" t="str">
        <f t="shared" si="107"/>
        <v/>
      </c>
      <c r="R900" s="333"/>
      <c r="S900" s="23"/>
      <c r="T900" s="271"/>
      <c r="U900" s="5"/>
      <c r="V900" s="5"/>
      <c r="W900" s="61"/>
      <c r="X900" s="61"/>
    </row>
    <row r="901" spans="1:24" ht="18.75" customHeight="1" x14ac:dyDescent="0.25">
      <c r="A901" s="61"/>
      <c r="B901" s="303">
        <f>IF(P901="",0,COUNTIF($P$7:P901,P901))</f>
        <v>0</v>
      </c>
      <c r="C901" s="303" t="str">
        <f t="shared" si="101"/>
        <v>0</v>
      </c>
      <c r="D901" s="303">
        <f>IF(S901="",0,COUNTIF($S$7:S901,S901))</f>
        <v>0</v>
      </c>
      <c r="E901" s="303" t="str">
        <f t="shared" si="102"/>
        <v>0</v>
      </c>
      <c r="F901" s="303">
        <f>IF(T901="",0,COUNTIF($T$7:T901,T901))</f>
        <v>0</v>
      </c>
      <c r="G901" s="303" t="str">
        <f t="shared" si="103"/>
        <v>0</v>
      </c>
      <c r="H901" s="303">
        <f>IF(R901="",0,COUNTIF($R$7:R901,R901))</f>
        <v>0</v>
      </c>
      <c r="I901" s="303" t="str">
        <f t="shared" si="104"/>
        <v>0</v>
      </c>
      <c r="J901" s="306">
        <f t="shared" si="105"/>
        <v>44216</v>
      </c>
      <c r="K901" s="303" t="str">
        <f t="shared" si="106"/>
        <v>KK 097</v>
      </c>
      <c r="L901" s="61"/>
      <c r="M901" s="271"/>
      <c r="N901" s="6"/>
      <c r="O901" s="10"/>
      <c r="P901" s="6"/>
      <c r="Q901" s="77" t="str">
        <f t="shared" si="107"/>
        <v/>
      </c>
      <c r="R901" s="333"/>
      <c r="S901" s="23"/>
      <c r="T901" s="271"/>
      <c r="U901" s="5"/>
      <c r="V901" s="5"/>
      <c r="W901" s="61"/>
      <c r="X901" s="61"/>
    </row>
    <row r="902" spans="1:24" ht="18.75" customHeight="1" x14ac:dyDescent="0.25">
      <c r="A902" s="61"/>
      <c r="B902" s="303">
        <f>IF(P902="",0,COUNTIF($P$7:P902,P902))</f>
        <v>0</v>
      </c>
      <c r="C902" s="303" t="str">
        <f t="shared" si="101"/>
        <v>0</v>
      </c>
      <c r="D902" s="303">
        <f>IF(S902="",0,COUNTIF($S$7:S902,S902))</f>
        <v>0</v>
      </c>
      <c r="E902" s="303" t="str">
        <f t="shared" si="102"/>
        <v>0</v>
      </c>
      <c r="F902" s="303">
        <f>IF(T902="",0,COUNTIF($T$7:T902,T902))</f>
        <v>0</v>
      </c>
      <c r="G902" s="303" t="str">
        <f t="shared" si="103"/>
        <v>0</v>
      </c>
      <c r="H902" s="303">
        <f>IF(R902="",0,COUNTIF($R$7:R902,R902))</f>
        <v>0</v>
      </c>
      <c r="I902" s="303" t="str">
        <f t="shared" si="104"/>
        <v>0</v>
      </c>
      <c r="J902" s="306">
        <f t="shared" si="105"/>
        <v>44216</v>
      </c>
      <c r="K902" s="303" t="str">
        <f t="shared" si="106"/>
        <v>KK 097</v>
      </c>
      <c r="L902" s="61"/>
      <c r="M902" s="271"/>
      <c r="N902" s="6"/>
      <c r="O902" s="10"/>
      <c r="P902" s="6"/>
      <c r="Q902" s="77" t="str">
        <f t="shared" si="107"/>
        <v/>
      </c>
      <c r="R902" s="333"/>
      <c r="S902" s="23"/>
      <c r="T902" s="271"/>
      <c r="U902" s="5"/>
      <c r="V902" s="5"/>
      <c r="W902" s="61"/>
      <c r="X902" s="61"/>
    </row>
    <row r="903" spans="1:24" ht="18.75" customHeight="1" x14ac:dyDescent="0.25">
      <c r="A903" s="61"/>
      <c r="B903" s="303">
        <f>IF(P903="",0,COUNTIF($P$7:P903,P903))</f>
        <v>0</v>
      </c>
      <c r="C903" s="303" t="str">
        <f t="shared" si="101"/>
        <v>0</v>
      </c>
      <c r="D903" s="303">
        <f>IF(S903="",0,COUNTIF($S$7:S903,S903))</f>
        <v>0</v>
      </c>
      <c r="E903" s="303" t="str">
        <f t="shared" si="102"/>
        <v>0</v>
      </c>
      <c r="F903" s="303">
        <f>IF(T903="",0,COUNTIF($T$7:T903,T903))</f>
        <v>0</v>
      </c>
      <c r="G903" s="303" t="str">
        <f t="shared" si="103"/>
        <v>0</v>
      </c>
      <c r="H903" s="303">
        <f>IF(R903="",0,COUNTIF($R$7:R903,R903))</f>
        <v>0</v>
      </c>
      <c r="I903" s="303" t="str">
        <f t="shared" si="104"/>
        <v>0</v>
      </c>
      <c r="J903" s="306">
        <f t="shared" si="105"/>
        <v>44216</v>
      </c>
      <c r="K903" s="303" t="str">
        <f t="shared" si="106"/>
        <v>KK 097</v>
      </c>
      <c r="L903" s="61"/>
      <c r="M903" s="271"/>
      <c r="N903" s="6"/>
      <c r="O903" s="10"/>
      <c r="P903" s="6"/>
      <c r="Q903" s="77" t="str">
        <f t="shared" si="107"/>
        <v/>
      </c>
      <c r="R903" s="333"/>
      <c r="S903" s="23"/>
      <c r="T903" s="271"/>
      <c r="U903" s="5"/>
      <c r="V903" s="5"/>
      <c r="W903" s="61"/>
      <c r="X903" s="61"/>
    </row>
    <row r="904" spans="1:24" ht="18.75" customHeight="1" x14ac:dyDescent="0.25">
      <c r="A904" s="61"/>
      <c r="B904" s="303">
        <f>IF(P904="",0,COUNTIF($P$7:P904,P904))</f>
        <v>0</v>
      </c>
      <c r="C904" s="303" t="str">
        <f t="shared" si="101"/>
        <v>0</v>
      </c>
      <c r="D904" s="303">
        <f>IF(S904="",0,COUNTIF($S$7:S904,S904))</f>
        <v>0</v>
      </c>
      <c r="E904" s="303" t="str">
        <f t="shared" si="102"/>
        <v>0</v>
      </c>
      <c r="F904" s="303">
        <f>IF(T904="",0,COUNTIF($T$7:T904,T904))</f>
        <v>0</v>
      </c>
      <c r="G904" s="303" t="str">
        <f t="shared" si="103"/>
        <v>0</v>
      </c>
      <c r="H904" s="303">
        <f>IF(R904="",0,COUNTIF($R$7:R904,R904))</f>
        <v>0</v>
      </c>
      <c r="I904" s="303" t="str">
        <f t="shared" si="104"/>
        <v>0</v>
      </c>
      <c r="J904" s="306">
        <f t="shared" si="105"/>
        <v>44216</v>
      </c>
      <c r="K904" s="303" t="str">
        <f t="shared" si="106"/>
        <v>KK 097</v>
      </c>
      <c r="L904" s="61"/>
      <c r="M904" s="271"/>
      <c r="N904" s="6"/>
      <c r="O904" s="10"/>
      <c r="P904" s="6"/>
      <c r="Q904" s="77" t="str">
        <f t="shared" si="107"/>
        <v/>
      </c>
      <c r="R904" s="333"/>
      <c r="S904" s="23"/>
      <c r="T904" s="271"/>
      <c r="U904" s="5"/>
      <c r="V904" s="5"/>
      <c r="W904" s="61"/>
      <c r="X904" s="61"/>
    </row>
    <row r="905" spans="1:24" ht="18.75" customHeight="1" x14ac:dyDescent="0.25">
      <c r="A905" s="61"/>
      <c r="B905" s="303">
        <f>IF(P905="",0,COUNTIF($P$7:P905,P905))</f>
        <v>0</v>
      </c>
      <c r="C905" s="303" t="str">
        <f t="shared" si="101"/>
        <v>0</v>
      </c>
      <c r="D905" s="303">
        <f>IF(S905="",0,COUNTIF($S$7:S905,S905))</f>
        <v>0</v>
      </c>
      <c r="E905" s="303" t="str">
        <f t="shared" si="102"/>
        <v>0</v>
      </c>
      <c r="F905" s="303">
        <f>IF(T905="",0,COUNTIF($T$7:T905,T905))</f>
        <v>0</v>
      </c>
      <c r="G905" s="303" t="str">
        <f t="shared" si="103"/>
        <v>0</v>
      </c>
      <c r="H905" s="303">
        <f>IF(R905="",0,COUNTIF($R$7:R905,R905))</f>
        <v>0</v>
      </c>
      <c r="I905" s="303" t="str">
        <f t="shared" si="104"/>
        <v>0</v>
      </c>
      <c r="J905" s="306">
        <f t="shared" si="105"/>
        <v>44216</v>
      </c>
      <c r="K905" s="303" t="str">
        <f t="shared" si="106"/>
        <v>KK 097</v>
      </c>
      <c r="L905" s="61"/>
      <c r="M905" s="271"/>
      <c r="N905" s="6"/>
      <c r="O905" s="10"/>
      <c r="P905" s="6"/>
      <c r="Q905" s="77" t="str">
        <f t="shared" si="107"/>
        <v/>
      </c>
      <c r="R905" s="333"/>
      <c r="S905" s="23"/>
      <c r="T905" s="271"/>
      <c r="U905" s="5"/>
      <c r="V905" s="5"/>
      <c r="W905" s="61"/>
      <c r="X905" s="61"/>
    </row>
    <row r="906" spans="1:24" ht="18.75" customHeight="1" x14ac:dyDescent="0.25">
      <c r="A906" s="61"/>
      <c r="B906" s="303">
        <f>IF(P906="",0,COUNTIF($P$7:P906,P906))</f>
        <v>0</v>
      </c>
      <c r="C906" s="303" t="str">
        <f t="shared" si="101"/>
        <v>0</v>
      </c>
      <c r="D906" s="303">
        <f>IF(S906="",0,COUNTIF($S$7:S906,S906))</f>
        <v>0</v>
      </c>
      <c r="E906" s="303" t="str">
        <f t="shared" si="102"/>
        <v>0</v>
      </c>
      <c r="F906" s="303">
        <f>IF(T906="",0,COUNTIF($T$7:T906,T906))</f>
        <v>0</v>
      </c>
      <c r="G906" s="303" t="str">
        <f t="shared" si="103"/>
        <v>0</v>
      </c>
      <c r="H906" s="303">
        <f>IF(R906="",0,COUNTIF($R$7:R906,R906))</f>
        <v>0</v>
      </c>
      <c r="I906" s="303" t="str">
        <f t="shared" si="104"/>
        <v>0</v>
      </c>
      <c r="J906" s="306">
        <f t="shared" si="105"/>
        <v>44216</v>
      </c>
      <c r="K906" s="303" t="str">
        <f t="shared" si="106"/>
        <v>KK 097</v>
      </c>
      <c r="L906" s="61"/>
      <c r="M906" s="271"/>
      <c r="N906" s="6"/>
      <c r="O906" s="10"/>
      <c r="P906" s="6"/>
      <c r="Q906" s="77" t="str">
        <f t="shared" si="107"/>
        <v/>
      </c>
      <c r="R906" s="333"/>
      <c r="S906" s="23"/>
      <c r="T906" s="271"/>
      <c r="U906" s="5"/>
      <c r="V906" s="5"/>
      <c r="W906" s="61"/>
      <c r="X906" s="61"/>
    </row>
    <row r="907" spans="1:24" ht="18.75" customHeight="1" x14ac:dyDescent="0.25">
      <c r="A907" s="61"/>
      <c r="B907" s="303">
        <f>IF(P907="",0,COUNTIF($P$7:P907,P907))</f>
        <v>0</v>
      </c>
      <c r="C907" s="303" t="str">
        <f t="shared" si="101"/>
        <v>0</v>
      </c>
      <c r="D907" s="303">
        <f>IF(S907="",0,COUNTIF($S$7:S907,S907))</f>
        <v>0</v>
      </c>
      <c r="E907" s="303" t="str">
        <f t="shared" si="102"/>
        <v>0</v>
      </c>
      <c r="F907" s="303">
        <f>IF(T907="",0,COUNTIF($T$7:T907,T907))</f>
        <v>0</v>
      </c>
      <c r="G907" s="303" t="str">
        <f t="shared" si="103"/>
        <v>0</v>
      </c>
      <c r="H907" s="303">
        <f>IF(R907="",0,COUNTIF($R$7:R907,R907))</f>
        <v>0</v>
      </c>
      <c r="I907" s="303" t="str">
        <f t="shared" si="104"/>
        <v>0</v>
      </c>
      <c r="J907" s="306">
        <f t="shared" si="105"/>
        <v>44216</v>
      </c>
      <c r="K907" s="303" t="str">
        <f t="shared" si="106"/>
        <v>KK 097</v>
      </c>
      <c r="L907" s="61"/>
      <c r="M907" s="271"/>
      <c r="N907" s="6"/>
      <c r="O907" s="10"/>
      <c r="P907" s="6"/>
      <c r="Q907" s="77" t="str">
        <f t="shared" si="107"/>
        <v/>
      </c>
      <c r="R907" s="333"/>
      <c r="S907" s="23"/>
      <c r="T907" s="271"/>
      <c r="U907" s="5"/>
      <c r="V907" s="5"/>
      <c r="W907" s="61"/>
      <c r="X907" s="61"/>
    </row>
    <row r="908" spans="1:24" ht="18.75" customHeight="1" x14ac:dyDescent="0.25">
      <c r="A908" s="61"/>
      <c r="B908" s="303">
        <f>IF(P908="",0,COUNTIF($P$7:P908,P908))</f>
        <v>0</v>
      </c>
      <c r="C908" s="303" t="str">
        <f t="shared" si="101"/>
        <v>0</v>
      </c>
      <c r="D908" s="303">
        <f>IF(S908="",0,COUNTIF($S$7:S908,S908))</f>
        <v>0</v>
      </c>
      <c r="E908" s="303" t="str">
        <f t="shared" si="102"/>
        <v>0</v>
      </c>
      <c r="F908" s="303">
        <f>IF(T908="",0,COUNTIF($T$7:T908,T908))</f>
        <v>0</v>
      </c>
      <c r="G908" s="303" t="str">
        <f t="shared" si="103"/>
        <v>0</v>
      </c>
      <c r="H908" s="303">
        <f>IF(R908="",0,COUNTIF($R$7:R908,R908))</f>
        <v>0</v>
      </c>
      <c r="I908" s="303" t="str">
        <f t="shared" si="104"/>
        <v>0</v>
      </c>
      <c r="J908" s="306">
        <f t="shared" si="105"/>
        <v>44216</v>
      </c>
      <c r="K908" s="303" t="str">
        <f t="shared" si="106"/>
        <v>KK 097</v>
      </c>
      <c r="L908" s="61"/>
      <c r="M908" s="271"/>
      <c r="N908" s="6"/>
      <c r="O908" s="10"/>
      <c r="P908" s="6"/>
      <c r="Q908" s="77" t="str">
        <f t="shared" si="107"/>
        <v/>
      </c>
      <c r="R908" s="333"/>
      <c r="S908" s="23"/>
      <c r="T908" s="271"/>
      <c r="U908" s="5"/>
      <c r="V908" s="5"/>
      <c r="W908" s="61"/>
      <c r="X908" s="61"/>
    </row>
    <row r="909" spans="1:24" ht="18.75" customHeight="1" x14ac:dyDescent="0.25">
      <c r="A909" s="61"/>
      <c r="B909" s="303">
        <f>IF(P909="",0,COUNTIF($P$7:P909,P909))</f>
        <v>0</v>
      </c>
      <c r="C909" s="303" t="str">
        <f t="shared" si="101"/>
        <v>0</v>
      </c>
      <c r="D909" s="303">
        <f>IF(S909="",0,COUNTIF($S$7:S909,S909))</f>
        <v>0</v>
      </c>
      <c r="E909" s="303" t="str">
        <f t="shared" si="102"/>
        <v>0</v>
      </c>
      <c r="F909" s="303">
        <f>IF(T909="",0,COUNTIF($T$7:T909,T909))</f>
        <v>0</v>
      </c>
      <c r="G909" s="303" t="str">
        <f t="shared" si="103"/>
        <v>0</v>
      </c>
      <c r="H909" s="303">
        <f>IF(R909="",0,COUNTIF($R$7:R909,R909))</f>
        <v>0</v>
      </c>
      <c r="I909" s="303" t="str">
        <f t="shared" si="104"/>
        <v>0</v>
      </c>
      <c r="J909" s="306">
        <f t="shared" si="105"/>
        <v>44216</v>
      </c>
      <c r="K909" s="303" t="str">
        <f t="shared" si="106"/>
        <v>KK 097</v>
      </c>
      <c r="L909" s="61"/>
      <c r="M909" s="271"/>
      <c r="N909" s="6"/>
      <c r="O909" s="10"/>
      <c r="P909" s="6"/>
      <c r="Q909" s="77" t="str">
        <f t="shared" si="107"/>
        <v/>
      </c>
      <c r="R909" s="333"/>
      <c r="S909" s="23"/>
      <c r="T909" s="271"/>
      <c r="U909" s="5"/>
      <c r="V909" s="5"/>
      <c r="W909" s="61"/>
      <c r="X909" s="61"/>
    </row>
    <row r="910" spans="1:24" ht="18.75" customHeight="1" x14ac:dyDescent="0.25">
      <c r="A910" s="61"/>
      <c r="B910" s="303">
        <f>IF(P910="",0,COUNTIF($P$7:P910,P910))</f>
        <v>0</v>
      </c>
      <c r="C910" s="303" t="str">
        <f t="shared" si="101"/>
        <v>0</v>
      </c>
      <c r="D910" s="303">
        <f>IF(S910="",0,COUNTIF($S$7:S910,S910))</f>
        <v>0</v>
      </c>
      <c r="E910" s="303" t="str">
        <f t="shared" si="102"/>
        <v>0</v>
      </c>
      <c r="F910" s="303">
        <f>IF(T910="",0,COUNTIF($T$7:T910,T910))</f>
        <v>0</v>
      </c>
      <c r="G910" s="303" t="str">
        <f t="shared" si="103"/>
        <v>0</v>
      </c>
      <c r="H910" s="303">
        <f>IF(R910="",0,COUNTIF($R$7:R910,R910))</f>
        <v>0</v>
      </c>
      <c r="I910" s="303" t="str">
        <f t="shared" si="104"/>
        <v>0</v>
      </c>
      <c r="J910" s="306">
        <f t="shared" si="105"/>
        <v>44216</v>
      </c>
      <c r="K910" s="303" t="str">
        <f t="shared" si="106"/>
        <v>KK 097</v>
      </c>
      <c r="L910" s="61"/>
      <c r="M910" s="271"/>
      <c r="N910" s="6"/>
      <c r="O910" s="10"/>
      <c r="P910" s="6"/>
      <c r="Q910" s="77" t="str">
        <f t="shared" si="107"/>
        <v/>
      </c>
      <c r="R910" s="333"/>
      <c r="S910" s="23"/>
      <c r="T910" s="271"/>
      <c r="U910" s="5"/>
      <c r="V910" s="5"/>
      <c r="W910" s="61"/>
      <c r="X910" s="61"/>
    </row>
    <row r="911" spans="1:24" ht="18.75" customHeight="1" x14ac:dyDescent="0.25">
      <c r="A911" s="61"/>
      <c r="B911" s="303">
        <f>IF(P911="",0,COUNTIF($P$7:P911,P911))</f>
        <v>0</v>
      </c>
      <c r="C911" s="303" t="str">
        <f t="shared" si="101"/>
        <v>0</v>
      </c>
      <c r="D911" s="303">
        <f>IF(S911="",0,COUNTIF($S$7:S911,S911))</f>
        <v>0</v>
      </c>
      <c r="E911" s="303" t="str">
        <f t="shared" si="102"/>
        <v>0</v>
      </c>
      <c r="F911" s="303">
        <f>IF(T911="",0,COUNTIF($T$7:T911,T911))</f>
        <v>0</v>
      </c>
      <c r="G911" s="303" t="str">
        <f t="shared" si="103"/>
        <v>0</v>
      </c>
      <c r="H911" s="303">
        <f>IF(R911="",0,COUNTIF($R$7:R911,R911))</f>
        <v>0</v>
      </c>
      <c r="I911" s="303" t="str">
        <f t="shared" si="104"/>
        <v>0</v>
      </c>
      <c r="J911" s="306">
        <f t="shared" si="105"/>
        <v>44216</v>
      </c>
      <c r="K911" s="303" t="str">
        <f t="shared" si="106"/>
        <v>KK 097</v>
      </c>
      <c r="L911" s="61"/>
      <c r="M911" s="271"/>
      <c r="N911" s="6"/>
      <c r="O911" s="10"/>
      <c r="P911" s="6"/>
      <c r="Q911" s="77" t="str">
        <f t="shared" si="107"/>
        <v/>
      </c>
      <c r="R911" s="333"/>
      <c r="S911" s="23"/>
      <c r="T911" s="271"/>
      <c r="U911" s="5"/>
      <c r="V911" s="5"/>
      <c r="W911" s="61"/>
      <c r="X911" s="61"/>
    </row>
    <row r="912" spans="1:24" ht="18.75" customHeight="1" x14ac:dyDescent="0.25">
      <c r="A912" s="61"/>
      <c r="B912" s="303">
        <f>IF(P912="",0,COUNTIF($P$7:P912,P912))</f>
        <v>0</v>
      </c>
      <c r="C912" s="303" t="str">
        <f t="shared" si="101"/>
        <v>0</v>
      </c>
      <c r="D912" s="303">
        <f>IF(S912="",0,COUNTIF($S$7:S912,S912))</f>
        <v>0</v>
      </c>
      <c r="E912" s="303" t="str">
        <f t="shared" si="102"/>
        <v>0</v>
      </c>
      <c r="F912" s="303">
        <f>IF(T912="",0,COUNTIF($T$7:T912,T912))</f>
        <v>0</v>
      </c>
      <c r="G912" s="303" t="str">
        <f t="shared" si="103"/>
        <v>0</v>
      </c>
      <c r="H912" s="303">
        <f>IF(R912="",0,COUNTIF($R$7:R912,R912))</f>
        <v>0</v>
      </c>
      <c r="I912" s="303" t="str">
        <f t="shared" si="104"/>
        <v>0</v>
      </c>
      <c r="J912" s="306">
        <f t="shared" si="105"/>
        <v>44216</v>
      </c>
      <c r="K912" s="303" t="str">
        <f t="shared" si="106"/>
        <v>KK 097</v>
      </c>
      <c r="L912" s="61"/>
      <c r="M912" s="271"/>
      <c r="N912" s="6"/>
      <c r="O912" s="10"/>
      <c r="P912" s="6"/>
      <c r="Q912" s="77" t="str">
        <f t="shared" si="107"/>
        <v/>
      </c>
      <c r="R912" s="333"/>
      <c r="S912" s="23"/>
      <c r="T912" s="271"/>
      <c r="U912" s="5"/>
      <c r="V912" s="5"/>
      <c r="W912" s="61"/>
      <c r="X912" s="61"/>
    </row>
    <row r="913" spans="1:24" ht="18.75" customHeight="1" x14ac:dyDescent="0.25">
      <c r="A913" s="61"/>
      <c r="B913" s="303">
        <f>IF(P913="",0,COUNTIF($P$7:P913,P913))</f>
        <v>0</v>
      </c>
      <c r="C913" s="303" t="str">
        <f t="shared" si="101"/>
        <v>0</v>
      </c>
      <c r="D913" s="303">
        <f>IF(S913="",0,COUNTIF($S$7:S913,S913))</f>
        <v>0</v>
      </c>
      <c r="E913" s="303" t="str">
        <f t="shared" si="102"/>
        <v>0</v>
      </c>
      <c r="F913" s="303">
        <f>IF(T913="",0,COUNTIF($T$7:T913,T913))</f>
        <v>0</v>
      </c>
      <c r="G913" s="303" t="str">
        <f t="shared" si="103"/>
        <v>0</v>
      </c>
      <c r="H913" s="303">
        <f>IF(R913="",0,COUNTIF($R$7:R913,R913))</f>
        <v>0</v>
      </c>
      <c r="I913" s="303" t="str">
        <f t="shared" si="104"/>
        <v>0</v>
      </c>
      <c r="J913" s="306">
        <f t="shared" si="105"/>
        <v>44216</v>
      </c>
      <c r="K913" s="303" t="str">
        <f t="shared" si="106"/>
        <v>KK 097</v>
      </c>
      <c r="L913" s="61"/>
      <c r="M913" s="271"/>
      <c r="N913" s="6"/>
      <c r="O913" s="10"/>
      <c r="P913" s="6"/>
      <c r="Q913" s="77" t="str">
        <f t="shared" si="107"/>
        <v/>
      </c>
      <c r="R913" s="333"/>
      <c r="S913" s="23"/>
      <c r="T913" s="271"/>
      <c r="U913" s="5"/>
      <c r="V913" s="5"/>
      <c r="W913" s="61"/>
      <c r="X913" s="61"/>
    </row>
    <row r="914" spans="1:24" ht="18.75" customHeight="1" x14ac:dyDescent="0.25">
      <c r="A914" s="61"/>
      <c r="B914" s="303">
        <f>IF(P914="",0,COUNTIF($P$7:P914,P914))</f>
        <v>0</v>
      </c>
      <c r="C914" s="303" t="str">
        <f t="shared" si="101"/>
        <v>0</v>
      </c>
      <c r="D914" s="303">
        <f>IF(S914="",0,COUNTIF($S$7:S914,S914))</f>
        <v>0</v>
      </c>
      <c r="E914" s="303" t="str">
        <f t="shared" si="102"/>
        <v>0</v>
      </c>
      <c r="F914" s="303">
        <f>IF(T914="",0,COUNTIF($T$7:T914,T914))</f>
        <v>0</v>
      </c>
      <c r="G914" s="303" t="str">
        <f t="shared" si="103"/>
        <v>0</v>
      </c>
      <c r="H914" s="303">
        <f>IF(R914="",0,COUNTIF($R$7:R914,R914))</f>
        <v>0</v>
      </c>
      <c r="I914" s="303" t="str">
        <f t="shared" si="104"/>
        <v>0</v>
      </c>
      <c r="J914" s="306">
        <f t="shared" si="105"/>
        <v>44216</v>
      </c>
      <c r="K914" s="303" t="str">
        <f t="shared" si="106"/>
        <v>KK 097</v>
      </c>
      <c r="L914" s="61"/>
      <c r="M914" s="271"/>
      <c r="N914" s="6"/>
      <c r="O914" s="10"/>
      <c r="P914" s="6"/>
      <c r="Q914" s="77" t="str">
        <f t="shared" si="107"/>
        <v/>
      </c>
      <c r="R914" s="333"/>
      <c r="S914" s="23"/>
      <c r="T914" s="271"/>
      <c r="U914" s="5"/>
      <c r="V914" s="5"/>
      <c r="W914" s="61"/>
      <c r="X914" s="61"/>
    </row>
    <row r="915" spans="1:24" ht="18.75" customHeight="1" x14ac:dyDescent="0.25">
      <c r="A915" s="61"/>
      <c r="B915" s="303">
        <f>IF(P915="",0,COUNTIF($P$7:P915,P915))</f>
        <v>0</v>
      </c>
      <c r="C915" s="303" t="str">
        <f t="shared" si="101"/>
        <v>0</v>
      </c>
      <c r="D915" s="303">
        <f>IF(S915="",0,COUNTIF($S$7:S915,S915))</f>
        <v>0</v>
      </c>
      <c r="E915" s="303" t="str">
        <f t="shared" si="102"/>
        <v>0</v>
      </c>
      <c r="F915" s="303">
        <f>IF(T915="",0,COUNTIF($T$7:T915,T915))</f>
        <v>0</v>
      </c>
      <c r="G915" s="303" t="str">
        <f t="shared" si="103"/>
        <v>0</v>
      </c>
      <c r="H915" s="303">
        <f>IF(R915="",0,COUNTIF($R$7:R915,R915))</f>
        <v>0</v>
      </c>
      <c r="I915" s="303" t="str">
        <f t="shared" si="104"/>
        <v>0</v>
      </c>
      <c r="J915" s="306">
        <f t="shared" si="105"/>
        <v>44216</v>
      </c>
      <c r="K915" s="303" t="str">
        <f t="shared" si="106"/>
        <v>KK 097</v>
      </c>
      <c r="L915" s="61"/>
      <c r="M915" s="271"/>
      <c r="N915" s="6"/>
      <c r="O915" s="10"/>
      <c r="P915" s="6"/>
      <c r="Q915" s="77" t="str">
        <f t="shared" si="107"/>
        <v/>
      </c>
      <c r="R915" s="333"/>
      <c r="S915" s="23"/>
      <c r="T915" s="271"/>
      <c r="U915" s="5"/>
      <c r="V915" s="5"/>
      <c r="W915" s="61"/>
      <c r="X915" s="61"/>
    </row>
    <row r="916" spans="1:24" ht="18.75" customHeight="1" x14ac:dyDescent="0.25">
      <c r="A916" s="61"/>
      <c r="B916" s="303">
        <f>IF(P916="",0,COUNTIF($P$7:P916,P916))</f>
        <v>0</v>
      </c>
      <c r="C916" s="303" t="str">
        <f t="shared" si="101"/>
        <v>0</v>
      </c>
      <c r="D916" s="303">
        <f>IF(S916="",0,COUNTIF($S$7:S916,S916))</f>
        <v>0</v>
      </c>
      <c r="E916" s="303" t="str">
        <f t="shared" si="102"/>
        <v>0</v>
      </c>
      <c r="F916" s="303">
        <f>IF(T916="",0,COUNTIF($T$7:T916,T916))</f>
        <v>0</v>
      </c>
      <c r="G916" s="303" t="str">
        <f t="shared" si="103"/>
        <v>0</v>
      </c>
      <c r="H916" s="303">
        <f>IF(R916="",0,COUNTIF($R$7:R916,R916))</f>
        <v>0</v>
      </c>
      <c r="I916" s="303" t="str">
        <f t="shared" si="104"/>
        <v>0</v>
      </c>
      <c r="J916" s="306">
        <f t="shared" si="105"/>
        <v>44216</v>
      </c>
      <c r="K916" s="303" t="str">
        <f t="shared" si="106"/>
        <v>KK 097</v>
      </c>
      <c r="L916" s="61"/>
      <c r="M916" s="271"/>
      <c r="N916" s="6"/>
      <c r="O916" s="10"/>
      <c r="P916" s="6"/>
      <c r="Q916" s="77" t="str">
        <f t="shared" si="107"/>
        <v/>
      </c>
      <c r="R916" s="333"/>
      <c r="S916" s="23"/>
      <c r="T916" s="271"/>
      <c r="U916" s="5"/>
      <c r="V916" s="5"/>
      <c r="W916" s="61"/>
      <c r="X916" s="61"/>
    </row>
    <row r="917" spans="1:24" ht="18.75" customHeight="1" x14ac:dyDescent="0.25">
      <c r="A917" s="61"/>
      <c r="B917" s="303">
        <f>IF(P917="",0,COUNTIF($P$7:P917,P917))</f>
        <v>0</v>
      </c>
      <c r="C917" s="303" t="str">
        <f t="shared" si="101"/>
        <v>0</v>
      </c>
      <c r="D917" s="303">
        <f>IF(S917="",0,COUNTIF($S$7:S917,S917))</f>
        <v>0</v>
      </c>
      <c r="E917" s="303" t="str">
        <f t="shared" si="102"/>
        <v>0</v>
      </c>
      <c r="F917" s="303">
        <f>IF(T917="",0,COUNTIF($T$7:T917,T917))</f>
        <v>0</v>
      </c>
      <c r="G917" s="303" t="str">
        <f t="shared" si="103"/>
        <v>0</v>
      </c>
      <c r="H917" s="303">
        <f>IF(R917="",0,COUNTIF($R$7:R917,R917))</f>
        <v>0</v>
      </c>
      <c r="I917" s="303" t="str">
        <f t="shared" si="104"/>
        <v>0</v>
      </c>
      <c r="J917" s="306">
        <f t="shared" si="105"/>
        <v>44216</v>
      </c>
      <c r="K917" s="303" t="str">
        <f t="shared" si="106"/>
        <v>KK 097</v>
      </c>
      <c r="L917" s="61"/>
      <c r="M917" s="271"/>
      <c r="N917" s="6"/>
      <c r="O917" s="10"/>
      <c r="P917" s="6"/>
      <c r="Q917" s="77" t="str">
        <f t="shared" si="107"/>
        <v/>
      </c>
      <c r="R917" s="333"/>
      <c r="S917" s="23"/>
      <c r="T917" s="271"/>
      <c r="U917" s="5"/>
      <c r="V917" s="5"/>
      <c r="W917" s="61"/>
      <c r="X917" s="61"/>
    </row>
    <row r="918" spans="1:24" ht="18.75" customHeight="1" x14ac:dyDescent="0.25">
      <c r="A918" s="61"/>
      <c r="B918" s="303">
        <f>IF(P918="",0,COUNTIF($P$7:P918,P918))</f>
        <v>0</v>
      </c>
      <c r="C918" s="303" t="str">
        <f t="shared" si="101"/>
        <v>0</v>
      </c>
      <c r="D918" s="303">
        <f>IF(S918="",0,COUNTIF($S$7:S918,S918))</f>
        <v>0</v>
      </c>
      <c r="E918" s="303" t="str">
        <f t="shared" si="102"/>
        <v>0</v>
      </c>
      <c r="F918" s="303">
        <f>IF(T918="",0,COUNTIF($T$7:T918,T918))</f>
        <v>0</v>
      </c>
      <c r="G918" s="303" t="str">
        <f t="shared" si="103"/>
        <v>0</v>
      </c>
      <c r="H918" s="303">
        <f>IF(R918="",0,COUNTIF($R$7:R918,R918))</f>
        <v>0</v>
      </c>
      <c r="I918" s="303" t="str">
        <f t="shared" si="104"/>
        <v>0</v>
      </c>
      <c r="J918" s="306">
        <f t="shared" si="105"/>
        <v>44216</v>
      </c>
      <c r="K918" s="303" t="str">
        <f t="shared" si="106"/>
        <v>KK 097</v>
      </c>
      <c r="L918" s="61"/>
      <c r="M918" s="271"/>
      <c r="N918" s="6"/>
      <c r="O918" s="10"/>
      <c r="P918" s="6"/>
      <c r="Q918" s="77" t="str">
        <f t="shared" si="107"/>
        <v/>
      </c>
      <c r="R918" s="333"/>
      <c r="S918" s="23"/>
      <c r="T918" s="271"/>
      <c r="U918" s="5"/>
      <c r="V918" s="5"/>
      <c r="W918" s="61"/>
      <c r="X918" s="61"/>
    </row>
    <row r="919" spans="1:24" ht="18.75" customHeight="1" x14ac:dyDescent="0.25">
      <c r="A919" s="61"/>
      <c r="B919" s="303">
        <f>IF(P919="",0,COUNTIF($P$7:P919,P919))</f>
        <v>0</v>
      </c>
      <c r="C919" s="303" t="str">
        <f t="shared" si="101"/>
        <v>0</v>
      </c>
      <c r="D919" s="303">
        <f>IF(S919="",0,COUNTIF($S$7:S919,S919))</f>
        <v>0</v>
      </c>
      <c r="E919" s="303" t="str">
        <f t="shared" si="102"/>
        <v>0</v>
      </c>
      <c r="F919" s="303">
        <f>IF(T919="",0,COUNTIF($T$7:T919,T919))</f>
        <v>0</v>
      </c>
      <c r="G919" s="303" t="str">
        <f t="shared" si="103"/>
        <v>0</v>
      </c>
      <c r="H919" s="303">
        <f>IF(R919="",0,COUNTIF($R$7:R919,R919))</f>
        <v>0</v>
      </c>
      <c r="I919" s="303" t="str">
        <f t="shared" si="104"/>
        <v>0</v>
      </c>
      <c r="J919" s="306">
        <f t="shared" si="105"/>
        <v>44216</v>
      </c>
      <c r="K919" s="303" t="str">
        <f t="shared" si="106"/>
        <v>KK 097</v>
      </c>
      <c r="L919" s="61"/>
      <c r="M919" s="271"/>
      <c r="N919" s="6"/>
      <c r="O919" s="10"/>
      <c r="P919" s="6"/>
      <c r="Q919" s="77" t="str">
        <f t="shared" si="107"/>
        <v/>
      </c>
      <c r="R919" s="333"/>
      <c r="S919" s="23"/>
      <c r="T919" s="271"/>
      <c r="U919" s="5"/>
      <c r="V919" s="5"/>
      <c r="W919" s="61"/>
      <c r="X919" s="61"/>
    </row>
    <row r="920" spans="1:24" ht="18.75" customHeight="1" x14ac:dyDescent="0.25">
      <c r="A920" s="61"/>
      <c r="B920" s="303">
        <f>IF(P920="",0,COUNTIF($P$7:P920,P920))</f>
        <v>0</v>
      </c>
      <c r="C920" s="303" t="str">
        <f t="shared" si="101"/>
        <v>0</v>
      </c>
      <c r="D920" s="303">
        <f>IF(S920="",0,COUNTIF($S$7:S920,S920))</f>
        <v>0</v>
      </c>
      <c r="E920" s="303" t="str">
        <f t="shared" si="102"/>
        <v>0</v>
      </c>
      <c r="F920" s="303">
        <f>IF(T920="",0,COUNTIF($T$7:T920,T920))</f>
        <v>0</v>
      </c>
      <c r="G920" s="303" t="str">
        <f t="shared" si="103"/>
        <v>0</v>
      </c>
      <c r="H920" s="303">
        <f>IF(R920="",0,COUNTIF($R$7:R920,R920))</f>
        <v>0</v>
      </c>
      <c r="I920" s="303" t="str">
        <f t="shared" si="104"/>
        <v>0</v>
      </c>
      <c r="J920" s="306">
        <f t="shared" si="105"/>
        <v>44216</v>
      </c>
      <c r="K920" s="303" t="str">
        <f t="shared" si="106"/>
        <v>KK 097</v>
      </c>
      <c r="L920" s="61"/>
      <c r="M920" s="271"/>
      <c r="N920" s="6"/>
      <c r="O920" s="10"/>
      <c r="P920" s="6"/>
      <c r="Q920" s="77" t="str">
        <f t="shared" si="107"/>
        <v/>
      </c>
      <c r="R920" s="333"/>
      <c r="S920" s="23"/>
      <c r="T920" s="271"/>
      <c r="U920" s="5"/>
      <c r="V920" s="5"/>
      <c r="W920" s="61"/>
      <c r="X920" s="61"/>
    </row>
    <row r="921" spans="1:24" ht="18.75" customHeight="1" x14ac:dyDescent="0.25">
      <c r="A921" s="61"/>
      <c r="B921" s="303">
        <f>IF(P921="",0,COUNTIF($P$7:P921,P921))</f>
        <v>0</v>
      </c>
      <c r="C921" s="303" t="str">
        <f t="shared" si="101"/>
        <v>0</v>
      </c>
      <c r="D921" s="303">
        <f>IF(S921="",0,COUNTIF($S$7:S921,S921))</f>
        <v>0</v>
      </c>
      <c r="E921" s="303" t="str">
        <f t="shared" si="102"/>
        <v>0</v>
      </c>
      <c r="F921" s="303">
        <f>IF(T921="",0,COUNTIF($T$7:T921,T921))</f>
        <v>0</v>
      </c>
      <c r="G921" s="303" t="str">
        <f t="shared" si="103"/>
        <v>0</v>
      </c>
      <c r="H921" s="303">
        <f>IF(R921="",0,COUNTIF($R$7:R921,R921))</f>
        <v>0</v>
      </c>
      <c r="I921" s="303" t="str">
        <f t="shared" si="104"/>
        <v>0</v>
      </c>
      <c r="J921" s="306">
        <f t="shared" si="105"/>
        <v>44216</v>
      </c>
      <c r="K921" s="303" t="str">
        <f t="shared" si="106"/>
        <v>KK 097</v>
      </c>
      <c r="L921" s="61"/>
      <c r="M921" s="271"/>
      <c r="N921" s="6"/>
      <c r="O921" s="10"/>
      <c r="P921" s="6"/>
      <c r="Q921" s="77" t="str">
        <f t="shared" si="107"/>
        <v/>
      </c>
      <c r="R921" s="333"/>
      <c r="S921" s="23"/>
      <c r="T921" s="271"/>
      <c r="U921" s="5"/>
      <c r="V921" s="5"/>
      <c r="W921" s="61"/>
      <c r="X921" s="61"/>
    </row>
    <row r="922" spans="1:24" ht="18.75" customHeight="1" x14ac:dyDescent="0.25">
      <c r="A922" s="61"/>
      <c r="B922" s="303">
        <f>IF(P922="",0,COUNTIF($P$7:P922,P922))</f>
        <v>0</v>
      </c>
      <c r="C922" s="303" t="str">
        <f t="shared" si="101"/>
        <v>0</v>
      </c>
      <c r="D922" s="303">
        <f>IF(S922="",0,COUNTIF($S$7:S922,S922))</f>
        <v>0</v>
      </c>
      <c r="E922" s="303" t="str">
        <f t="shared" si="102"/>
        <v>0</v>
      </c>
      <c r="F922" s="303">
        <f>IF(T922="",0,COUNTIF($T$7:T922,T922))</f>
        <v>0</v>
      </c>
      <c r="G922" s="303" t="str">
        <f t="shared" si="103"/>
        <v>0</v>
      </c>
      <c r="H922" s="303">
        <f>IF(R922="",0,COUNTIF($R$7:R922,R922))</f>
        <v>0</v>
      </c>
      <c r="I922" s="303" t="str">
        <f t="shared" si="104"/>
        <v>0</v>
      </c>
      <c r="J922" s="306">
        <f t="shared" si="105"/>
        <v>44216</v>
      </c>
      <c r="K922" s="303" t="str">
        <f t="shared" si="106"/>
        <v>KK 097</v>
      </c>
      <c r="L922" s="61"/>
      <c r="M922" s="271"/>
      <c r="N922" s="6"/>
      <c r="O922" s="10"/>
      <c r="P922" s="6"/>
      <c r="Q922" s="77" t="str">
        <f t="shared" si="107"/>
        <v/>
      </c>
      <c r="R922" s="333"/>
      <c r="S922" s="23"/>
      <c r="T922" s="271"/>
      <c r="U922" s="5"/>
      <c r="V922" s="5"/>
      <c r="W922" s="61"/>
      <c r="X922" s="61"/>
    </row>
    <row r="923" spans="1:24" ht="18.75" customHeight="1" x14ac:dyDescent="0.25">
      <c r="A923" s="61"/>
      <c r="B923" s="303">
        <f>IF(P923="",0,COUNTIF($P$7:P923,P923))</f>
        <v>0</v>
      </c>
      <c r="C923" s="303" t="str">
        <f t="shared" si="101"/>
        <v>0</v>
      </c>
      <c r="D923" s="303">
        <f>IF(S923="",0,COUNTIF($S$7:S923,S923))</f>
        <v>0</v>
      </c>
      <c r="E923" s="303" t="str">
        <f t="shared" si="102"/>
        <v>0</v>
      </c>
      <c r="F923" s="303">
        <f>IF(T923="",0,COUNTIF($T$7:T923,T923))</f>
        <v>0</v>
      </c>
      <c r="G923" s="303" t="str">
        <f t="shared" si="103"/>
        <v>0</v>
      </c>
      <c r="H923" s="303">
        <f>IF(R923="",0,COUNTIF($R$7:R923,R923))</f>
        <v>0</v>
      </c>
      <c r="I923" s="303" t="str">
        <f t="shared" si="104"/>
        <v>0</v>
      </c>
      <c r="J923" s="306">
        <f t="shared" si="105"/>
        <v>44216</v>
      </c>
      <c r="K923" s="303" t="str">
        <f t="shared" si="106"/>
        <v>KK 097</v>
      </c>
      <c r="L923" s="61"/>
      <c r="M923" s="271"/>
      <c r="N923" s="6"/>
      <c r="O923" s="10"/>
      <c r="P923" s="6"/>
      <c r="Q923" s="77" t="str">
        <f t="shared" si="107"/>
        <v/>
      </c>
      <c r="R923" s="333"/>
      <c r="S923" s="23"/>
      <c r="T923" s="271"/>
      <c r="U923" s="5"/>
      <c r="V923" s="5"/>
      <c r="W923" s="61"/>
      <c r="X923" s="61"/>
    </row>
    <row r="924" spans="1:24" ht="18.75" customHeight="1" x14ac:dyDescent="0.25">
      <c r="A924" s="61"/>
      <c r="B924" s="303">
        <f>IF(P924="",0,COUNTIF($P$7:P924,P924))</f>
        <v>0</v>
      </c>
      <c r="C924" s="303" t="str">
        <f t="shared" si="101"/>
        <v>0</v>
      </c>
      <c r="D924" s="303">
        <f>IF(S924="",0,COUNTIF($S$7:S924,S924))</f>
        <v>0</v>
      </c>
      <c r="E924" s="303" t="str">
        <f t="shared" si="102"/>
        <v>0</v>
      </c>
      <c r="F924" s="303">
        <f>IF(T924="",0,COUNTIF($T$7:T924,T924))</f>
        <v>0</v>
      </c>
      <c r="G924" s="303" t="str">
        <f t="shared" si="103"/>
        <v>0</v>
      </c>
      <c r="H924" s="303">
        <f>IF(R924="",0,COUNTIF($R$7:R924,R924))</f>
        <v>0</v>
      </c>
      <c r="I924" s="303" t="str">
        <f t="shared" si="104"/>
        <v>0</v>
      </c>
      <c r="J924" s="306">
        <f t="shared" si="105"/>
        <v>44216</v>
      </c>
      <c r="K924" s="303" t="str">
        <f t="shared" si="106"/>
        <v>KK 097</v>
      </c>
      <c r="L924" s="61"/>
      <c r="M924" s="271"/>
      <c r="N924" s="6"/>
      <c r="O924" s="10"/>
      <c r="P924" s="6"/>
      <c r="Q924" s="77" t="str">
        <f t="shared" si="107"/>
        <v/>
      </c>
      <c r="R924" s="333"/>
      <c r="S924" s="23"/>
      <c r="T924" s="271"/>
      <c r="U924" s="5"/>
      <c r="V924" s="5"/>
      <c r="W924" s="61"/>
      <c r="X924" s="61"/>
    </row>
    <row r="925" spans="1:24" ht="18.75" customHeight="1" x14ac:dyDescent="0.25">
      <c r="A925" s="61"/>
      <c r="B925" s="303">
        <f>IF(P925="",0,COUNTIF($P$7:P925,P925))</f>
        <v>0</v>
      </c>
      <c r="C925" s="303" t="str">
        <f t="shared" si="101"/>
        <v>0</v>
      </c>
      <c r="D925" s="303">
        <f>IF(S925="",0,COUNTIF($S$7:S925,S925))</f>
        <v>0</v>
      </c>
      <c r="E925" s="303" t="str">
        <f t="shared" si="102"/>
        <v>0</v>
      </c>
      <c r="F925" s="303">
        <f>IF(T925="",0,COUNTIF($T$7:T925,T925))</f>
        <v>0</v>
      </c>
      <c r="G925" s="303" t="str">
        <f t="shared" si="103"/>
        <v>0</v>
      </c>
      <c r="H925" s="303">
        <f>IF(R925="",0,COUNTIF($R$7:R925,R925))</f>
        <v>0</v>
      </c>
      <c r="I925" s="303" t="str">
        <f t="shared" si="104"/>
        <v>0</v>
      </c>
      <c r="J925" s="306">
        <f t="shared" si="105"/>
        <v>44216</v>
      </c>
      <c r="K925" s="303" t="str">
        <f t="shared" si="106"/>
        <v>KK 097</v>
      </c>
      <c r="L925" s="61"/>
      <c r="M925" s="271"/>
      <c r="N925" s="6"/>
      <c r="O925" s="10"/>
      <c r="P925" s="6"/>
      <c r="Q925" s="77" t="str">
        <f t="shared" si="107"/>
        <v/>
      </c>
      <c r="R925" s="333"/>
      <c r="S925" s="23"/>
      <c r="T925" s="271"/>
      <c r="U925" s="5"/>
      <c r="V925" s="5"/>
      <c r="W925" s="61"/>
      <c r="X925" s="61"/>
    </row>
    <row r="926" spans="1:24" ht="18.75" customHeight="1" x14ac:dyDescent="0.25">
      <c r="A926" s="61"/>
      <c r="B926" s="303">
        <f>IF(P926="",0,COUNTIF($P$7:P926,P926))</f>
        <v>0</v>
      </c>
      <c r="C926" s="303" t="str">
        <f t="shared" si="101"/>
        <v>0</v>
      </c>
      <c r="D926" s="303">
        <f>IF(S926="",0,COUNTIF($S$7:S926,S926))</f>
        <v>0</v>
      </c>
      <c r="E926" s="303" t="str">
        <f t="shared" si="102"/>
        <v>0</v>
      </c>
      <c r="F926" s="303">
        <f>IF(T926="",0,COUNTIF($T$7:T926,T926))</f>
        <v>0</v>
      </c>
      <c r="G926" s="303" t="str">
        <f t="shared" si="103"/>
        <v>0</v>
      </c>
      <c r="H926" s="303">
        <f>IF(R926="",0,COUNTIF($R$7:R926,R926))</f>
        <v>0</v>
      </c>
      <c r="I926" s="303" t="str">
        <f t="shared" si="104"/>
        <v>0</v>
      </c>
      <c r="J926" s="306">
        <f t="shared" si="105"/>
        <v>44216</v>
      </c>
      <c r="K926" s="303" t="str">
        <f t="shared" si="106"/>
        <v>KK 097</v>
      </c>
      <c r="L926" s="61"/>
      <c r="M926" s="271"/>
      <c r="N926" s="6"/>
      <c r="O926" s="10"/>
      <c r="P926" s="6"/>
      <c r="Q926" s="77" t="str">
        <f t="shared" si="107"/>
        <v/>
      </c>
      <c r="R926" s="333"/>
      <c r="S926" s="23"/>
      <c r="T926" s="271"/>
      <c r="U926" s="5"/>
      <c r="V926" s="5"/>
      <c r="W926" s="61"/>
      <c r="X926" s="61"/>
    </row>
    <row r="927" spans="1:24" ht="18.75" customHeight="1" x14ac:dyDescent="0.25">
      <c r="A927" s="61"/>
      <c r="B927" s="303">
        <f>IF(P927="",0,COUNTIF($P$7:P927,P927))</f>
        <v>0</v>
      </c>
      <c r="C927" s="303" t="str">
        <f t="shared" si="101"/>
        <v>0</v>
      </c>
      <c r="D927" s="303">
        <f>IF(S927="",0,COUNTIF($S$7:S927,S927))</f>
        <v>0</v>
      </c>
      <c r="E927" s="303" t="str">
        <f t="shared" si="102"/>
        <v>0</v>
      </c>
      <c r="F927" s="303">
        <f>IF(T927="",0,COUNTIF($T$7:T927,T927))</f>
        <v>0</v>
      </c>
      <c r="G927" s="303" t="str">
        <f t="shared" si="103"/>
        <v>0</v>
      </c>
      <c r="H927" s="303">
        <f>IF(R927="",0,COUNTIF($R$7:R927,R927))</f>
        <v>0</v>
      </c>
      <c r="I927" s="303" t="str">
        <f t="shared" si="104"/>
        <v>0</v>
      </c>
      <c r="J927" s="306">
        <f t="shared" si="105"/>
        <v>44216</v>
      </c>
      <c r="K927" s="303" t="str">
        <f t="shared" si="106"/>
        <v>KK 097</v>
      </c>
      <c r="L927" s="61"/>
      <c r="M927" s="271"/>
      <c r="N927" s="6"/>
      <c r="O927" s="10"/>
      <c r="P927" s="6"/>
      <c r="Q927" s="77" t="str">
        <f t="shared" si="107"/>
        <v/>
      </c>
      <c r="R927" s="333"/>
      <c r="S927" s="23"/>
      <c r="T927" s="271"/>
      <c r="U927" s="5"/>
      <c r="V927" s="5"/>
      <c r="W927" s="61"/>
      <c r="X927" s="61"/>
    </row>
    <row r="928" spans="1:24" ht="18.75" customHeight="1" x14ac:dyDescent="0.25">
      <c r="A928" s="61"/>
      <c r="B928" s="303">
        <f>IF(P928="",0,COUNTIF($P$7:P928,P928))</f>
        <v>0</v>
      </c>
      <c r="C928" s="303" t="str">
        <f t="shared" si="101"/>
        <v>0</v>
      </c>
      <c r="D928" s="303">
        <f>IF(S928="",0,COUNTIF($S$7:S928,S928))</f>
        <v>0</v>
      </c>
      <c r="E928" s="303" t="str">
        <f t="shared" si="102"/>
        <v>0</v>
      </c>
      <c r="F928" s="303">
        <f>IF(T928="",0,COUNTIF($T$7:T928,T928))</f>
        <v>0</v>
      </c>
      <c r="G928" s="303" t="str">
        <f t="shared" si="103"/>
        <v>0</v>
      </c>
      <c r="H928" s="303">
        <f>IF(R928="",0,COUNTIF($R$7:R928,R928))</f>
        <v>0</v>
      </c>
      <c r="I928" s="303" t="str">
        <f t="shared" si="104"/>
        <v>0</v>
      </c>
      <c r="J928" s="306">
        <f t="shared" si="105"/>
        <v>44216</v>
      </c>
      <c r="K928" s="303" t="str">
        <f t="shared" si="106"/>
        <v>KK 097</v>
      </c>
      <c r="L928" s="61"/>
      <c r="M928" s="271"/>
      <c r="N928" s="6"/>
      <c r="O928" s="10"/>
      <c r="P928" s="6"/>
      <c r="Q928" s="77" t="str">
        <f t="shared" si="107"/>
        <v/>
      </c>
      <c r="R928" s="333"/>
      <c r="S928" s="23"/>
      <c r="T928" s="271"/>
      <c r="U928" s="5"/>
      <c r="V928" s="5"/>
      <c r="W928" s="61"/>
      <c r="X928" s="61"/>
    </row>
    <row r="929" spans="1:24" ht="18.75" customHeight="1" x14ac:dyDescent="0.25">
      <c r="A929" s="61"/>
      <c r="B929" s="303">
        <f>IF(P929="",0,COUNTIF($P$7:P929,P929))</f>
        <v>0</v>
      </c>
      <c r="C929" s="303" t="str">
        <f t="shared" si="101"/>
        <v>0</v>
      </c>
      <c r="D929" s="303">
        <f>IF(S929="",0,COUNTIF($S$7:S929,S929))</f>
        <v>0</v>
      </c>
      <c r="E929" s="303" t="str">
        <f t="shared" si="102"/>
        <v>0</v>
      </c>
      <c r="F929" s="303">
        <f>IF(T929="",0,COUNTIF($T$7:T929,T929))</f>
        <v>0</v>
      </c>
      <c r="G929" s="303" t="str">
        <f t="shared" si="103"/>
        <v>0</v>
      </c>
      <c r="H929" s="303">
        <f>IF(R929="",0,COUNTIF($R$7:R929,R929))</f>
        <v>0</v>
      </c>
      <c r="I929" s="303" t="str">
        <f t="shared" si="104"/>
        <v>0</v>
      </c>
      <c r="J929" s="306">
        <f t="shared" si="105"/>
        <v>44216</v>
      </c>
      <c r="K929" s="303" t="str">
        <f t="shared" si="106"/>
        <v>KK 097</v>
      </c>
      <c r="L929" s="61"/>
      <c r="M929" s="271"/>
      <c r="N929" s="6"/>
      <c r="O929" s="10"/>
      <c r="P929" s="6"/>
      <c r="Q929" s="77" t="str">
        <f t="shared" si="107"/>
        <v/>
      </c>
      <c r="R929" s="333"/>
      <c r="S929" s="23"/>
      <c r="T929" s="271"/>
      <c r="U929" s="5"/>
      <c r="V929" s="5"/>
      <c r="W929" s="61"/>
      <c r="X929" s="61"/>
    </row>
    <row r="930" spans="1:24" ht="18.75" customHeight="1" x14ac:dyDescent="0.25">
      <c r="A930" s="61"/>
      <c r="B930" s="303">
        <f>IF(P930="",0,COUNTIF($P$7:P930,P930))</f>
        <v>0</v>
      </c>
      <c r="C930" s="303" t="str">
        <f t="shared" si="101"/>
        <v>0</v>
      </c>
      <c r="D930" s="303">
        <f>IF(S930="",0,COUNTIF($S$7:S930,S930))</f>
        <v>0</v>
      </c>
      <c r="E930" s="303" t="str">
        <f t="shared" si="102"/>
        <v>0</v>
      </c>
      <c r="F930" s="303">
        <f>IF(T930="",0,COUNTIF($T$7:T930,T930))</f>
        <v>0</v>
      </c>
      <c r="G930" s="303" t="str">
        <f t="shared" si="103"/>
        <v>0</v>
      </c>
      <c r="H930" s="303">
        <f>IF(R930="",0,COUNTIF($R$7:R930,R930))</f>
        <v>0</v>
      </c>
      <c r="I930" s="303" t="str">
        <f t="shared" si="104"/>
        <v>0</v>
      </c>
      <c r="J930" s="306">
        <f t="shared" si="105"/>
        <v>44216</v>
      </c>
      <c r="K930" s="303" t="str">
        <f t="shared" si="106"/>
        <v>KK 097</v>
      </c>
      <c r="L930" s="61"/>
      <c r="M930" s="271"/>
      <c r="N930" s="6"/>
      <c r="O930" s="10"/>
      <c r="P930" s="6"/>
      <c r="Q930" s="77" t="str">
        <f t="shared" si="107"/>
        <v/>
      </c>
      <c r="R930" s="333"/>
      <c r="S930" s="23"/>
      <c r="T930" s="271"/>
      <c r="U930" s="5"/>
      <c r="V930" s="5"/>
      <c r="W930" s="61"/>
      <c r="X930" s="61"/>
    </row>
    <row r="931" spans="1:24" ht="18.75" customHeight="1" x14ac:dyDescent="0.25">
      <c r="A931" s="61"/>
      <c r="B931" s="303">
        <f>IF(P931="",0,COUNTIF($P$7:P931,P931))</f>
        <v>0</v>
      </c>
      <c r="C931" s="303" t="str">
        <f t="shared" si="101"/>
        <v>0</v>
      </c>
      <c r="D931" s="303">
        <f>IF(S931="",0,COUNTIF($S$7:S931,S931))</f>
        <v>0</v>
      </c>
      <c r="E931" s="303" t="str">
        <f t="shared" si="102"/>
        <v>0</v>
      </c>
      <c r="F931" s="303">
        <f>IF(T931="",0,COUNTIF($T$7:T931,T931))</f>
        <v>0</v>
      </c>
      <c r="G931" s="303" t="str">
        <f t="shared" si="103"/>
        <v>0</v>
      </c>
      <c r="H931" s="303">
        <f>IF(R931="",0,COUNTIF($R$7:R931,R931))</f>
        <v>0</v>
      </c>
      <c r="I931" s="303" t="str">
        <f t="shared" si="104"/>
        <v>0</v>
      </c>
      <c r="J931" s="306">
        <f t="shared" si="105"/>
        <v>44216</v>
      </c>
      <c r="K931" s="303" t="str">
        <f t="shared" si="106"/>
        <v>KK 097</v>
      </c>
      <c r="L931" s="61"/>
      <c r="M931" s="271"/>
      <c r="N931" s="6"/>
      <c r="O931" s="10"/>
      <c r="P931" s="6"/>
      <c r="Q931" s="77" t="str">
        <f t="shared" si="107"/>
        <v/>
      </c>
      <c r="R931" s="333"/>
      <c r="S931" s="23"/>
      <c r="T931" s="271"/>
      <c r="U931" s="5"/>
      <c r="V931" s="5"/>
      <c r="W931" s="61"/>
      <c r="X931" s="61"/>
    </row>
    <row r="932" spans="1:24" ht="18.75" customHeight="1" x14ac:dyDescent="0.25">
      <c r="A932" s="61"/>
      <c r="B932" s="303">
        <f>IF(P932="",0,COUNTIF($P$7:P932,P932))</f>
        <v>0</v>
      </c>
      <c r="C932" s="303" t="str">
        <f t="shared" si="101"/>
        <v>0</v>
      </c>
      <c r="D932" s="303">
        <f>IF(S932="",0,COUNTIF($S$7:S932,S932))</f>
        <v>0</v>
      </c>
      <c r="E932" s="303" t="str">
        <f t="shared" si="102"/>
        <v>0</v>
      </c>
      <c r="F932" s="303">
        <f>IF(T932="",0,COUNTIF($T$7:T932,T932))</f>
        <v>0</v>
      </c>
      <c r="G932" s="303" t="str">
        <f t="shared" si="103"/>
        <v>0</v>
      </c>
      <c r="H932" s="303">
        <f>IF(R932="",0,COUNTIF($R$7:R932,R932))</f>
        <v>0</v>
      </c>
      <c r="I932" s="303" t="str">
        <f t="shared" si="104"/>
        <v>0</v>
      </c>
      <c r="J932" s="306">
        <f t="shared" si="105"/>
        <v>44216</v>
      </c>
      <c r="K932" s="303" t="str">
        <f t="shared" si="106"/>
        <v>KK 097</v>
      </c>
      <c r="L932" s="61"/>
      <c r="M932" s="271"/>
      <c r="N932" s="6"/>
      <c r="O932" s="10"/>
      <c r="P932" s="6"/>
      <c r="Q932" s="77" t="str">
        <f t="shared" si="107"/>
        <v/>
      </c>
      <c r="R932" s="333"/>
      <c r="S932" s="23"/>
      <c r="T932" s="271"/>
      <c r="U932" s="5"/>
      <c r="V932" s="5"/>
      <c r="W932" s="61"/>
      <c r="X932" s="61"/>
    </row>
    <row r="933" spans="1:24" ht="18.75" customHeight="1" x14ac:dyDescent="0.25">
      <c r="A933" s="61"/>
      <c r="B933" s="303">
        <f>IF(P933="",0,COUNTIF($P$7:P933,P933))</f>
        <v>0</v>
      </c>
      <c r="C933" s="303" t="str">
        <f t="shared" si="101"/>
        <v>0</v>
      </c>
      <c r="D933" s="303">
        <f>IF(S933="",0,COUNTIF($S$7:S933,S933))</f>
        <v>0</v>
      </c>
      <c r="E933" s="303" t="str">
        <f t="shared" si="102"/>
        <v>0</v>
      </c>
      <c r="F933" s="303">
        <f>IF(T933="",0,COUNTIF($T$7:T933,T933))</f>
        <v>0</v>
      </c>
      <c r="G933" s="303" t="str">
        <f t="shared" si="103"/>
        <v>0</v>
      </c>
      <c r="H933" s="303">
        <f>IF(R933="",0,COUNTIF($R$7:R933,R933))</f>
        <v>0</v>
      </c>
      <c r="I933" s="303" t="str">
        <f t="shared" si="104"/>
        <v>0</v>
      </c>
      <c r="J933" s="306">
        <f t="shared" si="105"/>
        <v>44216</v>
      </c>
      <c r="K933" s="303" t="str">
        <f t="shared" si="106"/>
        <v>KK 097</v>
      </c>
      <c r="L933" s="61"/>
      <c r="M933" s="271"/>
      <c r="N933" s="6"/>
      <c r="O933" s="10"/>
      <c r="P933" s="6"/>
      <c r="Q933" s="77" t="str">
        <f t="shared" si="107"/>
        <v/>
      </c>
      <c r="R933" s="333"/>
      <c r="S933" s="23"/>
      <c r="T933" s="271"/>
      <c r="U933" s="5"/>
      <c r="V933" s="5"/>
      <c r="W933" s="61"/>
      <c r="X933" s="61"/>
    </row>
    <row r="934" spans="1:24" ht="18.75" customHeight="1" x14ac:dyDescent="0.25">
      <c r="A934" s="61"/>
      <c r="B934" s="303">
        <f>IF(P934="",0,COUNTIF($P$7:P934,P934))</f>
        <v>0</v>
      </c>
      <c r="C934" s="303" t="str">
        <f t="shared" si="101"/>
        <v>0</v>
      </c>
      <c r="D934" s="303">
        <f>IF(S934="",0,COUNTIF($S$7:S934,S934))</f>
        <v>0</v>
      </c>
      <c r="E934" s="303" t="str">
        <f t="shared" si="102"/>
        <v>0</v>
      </c>
      <c r="F934" s="303">
        <f>IF(T934="",0,COUNTIF($T$7:T934,T934))</f>
        <v>0</v>
      </c>
      <c r="G934" s="303" t="str">
        <f t="shared" si="103"/>
        <v>0</v>
      </c>
      <c r="H934" s="303">
        <f>IF(R934="",0,COUNTIF($R$7:R934,R934))</f>
        <v>0</v>
      </c>
      <c r="I934" s="303" t="str">
        <f t="shared" si="104"/>
        <v>0</v>
      </c>
      <c r="J934" s="306">
        <f t="shared" si="105"/>
        <v>44216</v>
      </c>
      <c r="K934" s="303" t="str">
        <f t="shared" si="106"/>
        <v>KK 097</v>
      </c>
      <c r="L934" s="61"/>
      <c r="M934" s="271"/>
      <c r="N934" s="6"/>
      <c r="O934" s="10"/>
      <c r="P934" s="6"/>
      <c r="Q934" s="77" t="str">
        <f t="shared" si="107"/>
        <v/>
      </c>
      <c r="R934" s="333"/>
      <c r="S934" s="23"/>
      <c r="T934" s="271"/>
      <c r="U934" s="5"/>
      <c r="V934" s="5"/>
      <c r="W934" s="61"/>
      <c r="X934" s="61"/>
    </row>
    <row r="935" spans="1:24" ht="18.75" customHeight="1" x14ac:dyDescent="0.25">
      <c r="A935" s="61"/>
      <c r="B935" s="303">
        <f>IF(P935="",0,COUNTIF($P$7:P935,P935))</f>
        <v>0</v>
      </c>
      <c r="C935" s="303" t="str">
        <f t="shared" si="101"/>
        <v>0</v>
      </c>
      <c r="D935" s="303">
        <f>IF(S935="",0,COUNTIF($S$7:S935,S935))</f>
        <v>0</v>
      </c>
      <c r="E935" s="303" t="str">
        <f t="shared" si="102"/>
        <v>0</v>
      </c>
      <c r="F935" s="303">
        <f>IF(T935="",0,COUNTIF($T$7:T935,T935))</f>
        <v>0</v>
      </c>
      <c r="G935" s="303" t="str">
        <f t="shared" si="103"/>
        <v>0</v>
      </c>
      <c r="H935" s="303">
        <f>IF(R935="",0,COUNTIF($R$7:R935,R935))</f>
        <v>0</v>
      </c>
      <c r="I935" s="303" t="str">
        <f t="shared" si="104"/>
        <v>0</v>
      </c>
      <c r="J935" s="306">
        <f t="shared" si="105"/>
        <v>44216</v>
      </c>
      <c r="K935" s="303" t="str">
        <f t="shared" si="106"/>
        <v>KK 097</v>
      </c>
      <c r="L935" s="61"/>
      <c r="M935" s="271"/>
      <c r="N935" s="6"/>
      <c r="O935" s="10"/>
      <c r="P935" s="6"/>
      <c r="Q935" s="77" t="str">
        <f t="shared" si="107"/>
        <v/>
      </c>
      <c r="R935" s="333"/>
      <c r="S935" s="23"/>
      <c r="T935" s="271"/>
      <c r="U935" s="5"/>
      <c r="V935" s="5"/>
      <c r="W935" s="61"/>
      <c r="X935" s="61"/>
    </row>
    <row r="936" spans="1:24" ht="18.75" customHeight="1" x14ac:dyDescent="0.25">
      <c r="A936" s="61"/>
      <c r="B936" s="303">
        <f>IF(P936="",0,COUNTIF($P$7:P936,P936))</f>
        <v>0</v>
      </c>
      <c r="C936" s="303" t="str">
        <f t="shared" si="101"/>
        <v>0</v>
      </c>
      <c r="D936" s="303">
        <f>IF(S936="",0,COUNTIF($S$7:S936,S936))</f>
        <v>0</v>
      </c>
      <c r="E936" s="303" t="str">
        <f t="shared" si="102"/>
        <v>0</v>
      </c>
      <c r="F936" s="303">
        <f>IF(T936="",0,COUNTIF($T$7:T936,T936))</f>
        <v>0</v>
      </c>
      <c r="G936" s="303" t="str">
        <f t="shared" si="103"/>
        <v>0</v>
      </c>
      <c r="H936" s="303">
        <f>IF(R936="",0,COUNTIF($R$7:R936,R936))</f>
        <v>0</v>
      </c>
      <c r="I936" s="303" t="str">
        <f t="shared" si="104"/>
        <v>0</v>
      </c>
      <c r="J936" s="306">
        <f t="shared" si="105"/>
        <v>44216</v>
      </c>
      <c r="K936" s="303" t="str">
        <f t="shared" si="106"/>
        <v>KK 097</v>
      </c>
      <c r="L936" s="61"/>
      <c r="M936" s="271"/>
      <c r="N936" s="6"/>
      <c r="O936" s="10"/>
      <c r="P936" s="6"/>
      <c r="Q936" s="77" t="str">
        <f t="shared" si="107"/>
        <v/>
      </c>
      <c r="R936" s="333"/>
      <c r="S936" s="23"/>
      <c r="T936" s="271"/>
      <c r="U936" s="5"/>
      <c r="V936" s="5"/>
      <c r="W936" s="61"/>
      <c r="X936" s="61"/>
    </row>
    <row r="937" spans="1:24" ht="18.75" customHeight="1" x14ac:dyDescent="0.25">
      <c r="A937" s="61"/>
      <c r="B937" s="303">
        <f>IF(P937="",0,COUNTIF($P$7:P937,P937))</f>
        <v>0</v>
      </c>
      <c r="C937" s="303" t="str">
        <f t="shared" si="101"/>
        <v>0</v>
      </c>
      <c r="D937" s="303">
        <f>IF(S937="",0,COUNTIF($S$7:S937,S937))</f>
        <v>0</v>
      </c>
      <c r="E937" s="303" t="str">
        <f t="shared" si="102"/>
        <v>0</v>
      </c>
      <c r="F937" s="303">
        <f>IF(T937="",0,COUNTIF($T$7:T937,T937))</f>
        <v>0</v>
      </c>
      <c r="G937" s="303" t="str">
        <f t="shared" si="103"/>
        <v>0</v>
      </c>
      <c r="H937" s="303">
        <f>IF(R937="",0,COUNTIF($R$7:R937,R937))</f>
        <v>0</v>
      </c>
      <c r="I937" s="303" t="str">
        <f t="shared" si="104"/>
        <v>0</v>
      </c>
      <c r="J937" s="306">
        <f t="shared" si="105"/>
        <v>44216</v>
      </c>
      <c r="K937" s="303" t="str">
        <f t="shared" si="106"/>
        <v>KK 097</v>
      </c>
      <c r="L937" s="61"/>
      <c r="M937" s="271"/>
      <c r="N937" s="6"/>
      <c r="O937" s="10"/>
      <c r="P937" s="6"/>
      <c r="Q937" s="77" t="str">
        <f t="shared" si="107"/>
        <v/>
      </c>
      <c r="R937" s="333"/>
      <c r="S937" s="23"/>
      <c r="T937" s="271"/>
      <c r="U937" s="5"/>
      <c r="V937" s="5"/>
      <c r="W937" s="61"/>
      <c r="X937" s="61"/>
    </row>
    <row r="938" spans="1:24" ht="18.75" customHeight="1" x14ac:dyDescent="0.25">
      <c r="A938" s="61"/>
      <c r="B938" s="303">
        <f>IF(P938="",0,COUNTIF($P$7:P938,P938))</f>
        <v>0</v>
      </c>
      <c r="C938" s="303" t="str">
        <f t="shared" si="101"/>
        <v>0</v>
      </c>
      <c r="D938" s="303">
        <f>IF(S938="",0,COUNTIF($S$7:S938,S938))</f>
        <v>0</v>
      </c>
      <c r="E938" s="303" t="str">
        <f t="shared" si="102"/>
        <v>0</v>
      </c>
      <c r="F938" s="303">
        <f>IF(T938="",0,COUNTIF($T$7:T938,T938))</f>
        <v>0</v>
      </c>
      <c r="G938" s="303" t="str">
        <f t="shared" si="103"/>
        <v>0</v>
      </c>
      <c r="H938" s="303">
        <f>IF(R938="",0,COUNTIF($R$7:R938,R938))</f>
        <v>0</v>
      </c>
      <c r="I938" s="303" t="str">
        <f t="shared" si="104"/>
        <v>0</v>
      </c>
      <c r="J938" s="306">
        <f t="shared" si="105"/>
        <v>44216</v>
      </c>
      <c r="K938" s="303" t="str">
        <f t="shared" si="106"/>
        <v>KK 097</v>
      </c>
      <c r="L938" s="61"/>
      <c r="M938" s="271"/>
      <c r="N938" s="6"/>
      <c r="O938" s="10"/>
      <c r="P938" s="6"/>
      <c r="Q938" s="77" t="str">
        <f t="shared" si="107"/>
        <v/>
      </c>
      <c r="R938" s="333"/>
      <c r="S938" s="23"/>
      <c r="T938" s="271"/>
      <c r="U938" s="5"/>
      <c r="V938" s="5"/>
      <c r="W938" s="61"/>
      <c r="X938" s="61"/>
    </row>
    <row r="939" spans="1:24" ht="18.75" customHeight="1" x14ac:dyDescent="0.25">
      <c r="A939" s="61"/>
      <c r="B939" s="303">
        <f>IF(P939="",0,COUNTIF($P$7:P939,P939))</f>
        <v>0</v>
      </c>
      <c r="C939" s="303" t="str">
        <f t="shared" si="101"/>
        <v>0</v>
      </c>
      <c r="D939" s="303">
        <f>IF(S939="",0,COUNTIF($S$7:S939,S939))</f>
        <v>0</v>
      </c>
      <c r="E939" s="303" t="str">
        <f t="shared" si="102"/>
        <v>0</v>
      </c>
      <c r="F939" s="303">
        <f>IF(T939="",0,COUNTIF($T$7:T939,T939))</f>
        <v>0</v>
      </c>
      <c r="G939" s="303" t="str">
        <f t="shared" si="103"/>
        <v>0</v>
      </c>
      <c r="H939" s="303">
        <f>IF(R939="",0,COUNTIF($R$7:R939,R939))</f>
        <v>0</v>
      </c>
      <c r="I939" s="303" t="str">
        <f t="shared" si="104"/>
        <v>0</v>
      </c>
      <c r="J939" s="306">
        <f t="shared" si="105"/>
        <v>44216</v>
      </c>
      <c r="K939" s="303" t="str">
        <f t="shared" si="106"/>
        <v>KK 097</v>
      </c>
      <c r="L939" s="61"/>
      <c r="M939" s="271"/>
      <c r="N939" s="6"/>
      <c r="O939" s="10"/>
      <c r="P939" s="6"/>
      <c r="Q939" s="77" t="str">
        <f t="shared" si="107"/>
        <v/>
      </c>
      <c r="R939" s="333"/>
      <c r="S939" s="23"/>
      <c r="T939" s="271"/>
      <c r="U939" s="5"/>
      <c r="V939" s="5"/>
      <c r="W939" s="61"/>
      <c r="X939" s="61"/>
    </row>
    <row r="940" spans="1:24" ht="18.75" customHeight="1" x14ac:dyDescent="0.25">
      <c r="A940" s="61"/>
      <c r="B940" s="303">
        <f>IF(P940="",0,COUNTIF($P$7:P940,P940))</f>
        <v>0</v>
      </c>
      <c r="C940" s="303" t="str">
        <f t="shared" si="101"/>
        <v>0</v>
      </c>
      <c r="D940" s="303">
        <f>IF(S940="",0,COUNTIF($S$7:S940,S940))</f>
        <v>0</v>
      </c>
      <c r="E940" s="303" t="str">
        <f t="shared" si="102"/>
        <v>0</v>
      </c>
      <c r="F940" s="303">
        <f>IF(T940="",0,COUNTIF($T$7:T940,T940))</f>
        <v>0</v>
      </c>
      <c r="G940" s="303" t="str">
        <f t="shared" si="103"/>
        <v>0</v>
      </c>
      <c r="H940" s="303">
        <f>IF(R940="",0,COUNTIF($R$7:R940,R940))</f>
        <v>0</v>
      </c>
      <c r="I940" s="303" t="str">
        <f t="shared" si="104"/>
        <v>0</v>
      </c>
      <c r="J940" s="306">
        <f t="shared" si="105"/>
        <v>44216</v>
      </c>
      <c r="K940" s="303" t="str">
        <f t="shared" si="106"/>
        <v>KK 097</v>
      </c>
      <c r="L940" s="61"/>
      <c r="M940" s="271"/>
      <c r="N940" s="6"/>
      <c r="O940" s="10"/>
      <c r="P940" s="6"/>
      <c r="Q940" s="77" t="str">
        <f t="shared" si="107"/>
        <v/>
      </c>
      <c r="R940" s="333"/>
      <c r="S940" s="23"/>
      <c r="T940" s="271"/>
      <c r="U940" s="5"/>
      <c r="V940" s="5"/>
      <c r="W940" s="61"/>
      <c r="X940" s="61"/>
    </row>
    <row r="941" spans="1:24" ht="18.75" customHeight="1" x14ac:dyDescent="0.25">
      <c r="A941" s="61"/>
      <c r="B941" s="303">
        <f>IF(P941="",0,COUNTIF($P$7:P941,P941))</f>
        <v>0</v>
      </c>
      <c r="C941" s="303" t="str">
        <f t="shared" si="101"/>
        <v>0</v>
      </c>
      <c r="D941" s="303">
        <f>IF(S941="",0,COUNTIF($S$7:S941,S941))</f>
        <v>0</v>
      </c>
      <c r="E941" s="303" t="str">
        <f t="shared" si="102"/>
        <v>0</v>
      </c>
      <c r="F941" s="303">
        <f>IF(T941="",0,COUNTIF($T$7:T941,T941))</f>
        <v>0</v>
      </c>
      <c r="G941" s="303" t="str">
        <f t="shared" si="103"/>
        <v>0</v>
      </c>
      <c r="H941" s="303">
        <f>IF(R941="",0,COUNTIF($R$7:R941,R941))</f>
        <v>0</v>
      </c>
      <c r="I941" s="303" t="str">
        <f t="shared" si="104"/>
        <v>0</v>
      </c>
      <c r="J941" s="306">
        <f t="shared" si="105"/>
        <v>44216</v>
      </c>
      <c r="K941" s="303" t="str">
        <f t="shared" si="106"/>
        <v>KK 097</v>
      </c>
      <c r="L941" s="61"/>
      <c r="M941" s="271"/>
      <c r="N941" s="6"/>
      <c r="O941" s="10"/>
      <c r="P941" s="6"/>
      <c r="Q941" s="77" t="str">
        <f t="shared" si="107"/>
        <v/>
      </c>
      <c r="R941" s="333"/>
      <c r="S941" s="23"/>
      <c r="T941" s="271"/>
      <c r="U941" s="5"/>
      <c r="V941" s="5"/>
      <c r="W941" s="61"/>
      <c r="X941" s="61"/>
    </row>
    <row r="942" spans="1:24" ht="18.75" customHeight="1" x14ac:dyDescent="0.25">
      <c r="A942" s="61"/>
      <c r="B942" s="303">
        <f>IF(P942="",0,COUNTIF($P$7:P942,P942))</f>
        <v>0</v>
      </c>
      <c r="C942" s="303" t="str">
        <f t="shared" si="101"/>
        <v>0</v>
      </c>
      <c r="D942" s="303">
        <f>IF(S942="",0,COUNTIF($S$7:S942,S942))</f>
        <v>0</v>
      </c>
      <c r="E942" s="303" t="str">
        <f t="shared" si="102"/>
        <v>0</v>
      </c>
      <c r="F942" s="303">
        <f>IF(T942="",0,COUNTIF($T$7:T942,T942))</f>
        <v>0</v>
      </c>
      <c r="G942" s="303" t="str">
        <f t="shared" si="103"/>
        <v>0</v>
      </c>
      <c r="H942" s="303">
        <f>IF(R942="",0,COUNTIF($R$7:R942,R942))</f>
        <v>0</v>
      </c>
      <c r="I942" s="303" t="str">
        <f t="shared" si="104"/>
        <v>0</v>
      </c>
      <c r="J942" s="306">
        <f t="shared" si="105"/>
        <v>44216</v>
      </c>
      <c r="K942" s="303" t="str">
        <f t="shared" si="106"/>
        <v>KK 097</v>
      </c>
      <c r="L942" s="61"/>
      <c r="M942" s="271"/>
      <c r="N942" s="6"/>
      <c r="O942" s="10"/>
      <c r="P942" s="6"/>
      <c r="Q942" s="77" t="str">
        <f t="shared" si="107"/>
        <v/>
      </c>
      <c r="R942" s="333"/>
      <c r="S942" s="23"/>
      <c r="T942" s="271"/>
      <c r="U942" s="5"/>
      <c r="V942" s="5"/>
      <c r="W942" s="61"/>
      <c r="X942" s="61"/>
    </row>
    <row r="943" spans="1:24" ht="18.75" customHeight="1" x14ac:dyDescent="0.25">
      <c r="A943" s="61"/>
      <c r="B943" s="303">
        <f>IF(P943="",0,COUNTIF($P$7:P943,P943))</f>
        <v>0</v>
      </c>
      <c r="C943" s="303" t="str">
        <f t="shared" si="101"/>
        <v>0</v>
      </c>
      <c r="D943" s="303">
        <f>IF(S943="",0,COUNTIF($S$7:S943,S943))</f>
        <v>0</v>
      </c>
      <c r="E943" s="303" t="str">
        <f t="shared" si="102"/>
        <v>0</v>
      </c>
      <c r="F943" s="303">
        <f>IF(T943="",0,COUNTIF($T$7:T943,T943))</f>
        <v>0</v>
      </c>
      <c r="G943" s="303" t="str">
        <f t="shared" si="103"/>
        <v>0</v>
      </c>
      <c r="H943" s="303">
        <f>IF(R943="",0,COUNTIF($R$7:R943,R943))</f>
        <v>0</v>
      </c>
      <c r="I943" s="303" t="str">
        <f t="shared" si="104"/>
        <v>0</v>
      </c>
      <c r="J943" s="306">
        <f t="shared" si="105"/>
        <v>44216</v>
      </c>
      <c r="K943" s="303" t="str">
        <f t="shared" si="106"/>
        <v>KK 097</v>
      </c>
      <c r="L943" s="61"/>
      <c r="M943" s="271"/>
      <c r="N943" s="6"/>
      <c r="O943" s="10"/>
      <c r="P943" s="6"/>
      <c r="Q943" s="77" t="str">
        <f t="shared" si="107"/>
        <v/>
      </c>
      <c r="R943" s="333"/>
      <c r="S943" s="23"/>
      <c r="T943" s="271"/>
      <c r="U943" s="5"/>
      <c r="V943" s="5"/>
      <c r="W943" s="61"/>
      <c r="X943" s="61"/>
    </row>
    <row r="944" spans="1:24" ht="18.75" customHeight="1" x14ac:dyDescent="0.25">
      <c r="A944" s="61"/>
      <c r="B944" s="303">
        <f>IF(P944="",0,COUNTIF($P$7:P944,P944))</f>
        <v>0</v>
      </c>
      <c r="C944" s="303" t="str">
        <f t="shared" si="101"/>
        <v>0</v>
      </c>
      <c r="D944" s="303">
        <f>IF(S944="",0,COUNTIF($S$7:S944,S944))</f>
        <v>0</v>
      </c>
      <c r="E944" s="303" t="str">
        <f t="shared" si="102"/>
        <v>0</v>
      </c>
      <c r="F944" s="303">
        <f>IF(T944="",0,COUNTIF($T$7:T944,T944))</f>
        <v>0</v>
      </c>
      <c r="G944" s="303" t="str">
        <f t="shared" si="103"/>
        <v>0</v>
      </c>
      <c r="H944" s="303">
        <f>IF(R944="",0,COUNTIF($R$7:R944,R944))</f>
        <v>0</v>
      </c>
      <c r="I944" s="303" t="str">
        <f t="shared" si="104"/>
        <v>0</v>
      </c>
      <c r="J944" s="306">
        <f t="shared" si="105"/>
        <v>44216</v>
      </c>
      <c r="K944" s="303" t="str">
        <f t="shared" si="106"/>
        <v>KK 097</v>
      </c>
      <c r="L944" s="61"/>
      <c r="M944" s="271"/>
      <c r="N944" s="6"/>
      <c r="O944" s="10"/>
      <c r="P944" s="6"/>
      <c r="Q944" s="77" t="str">
        <f t="shared" si="107"/>
        <v/>
      </c>
      <c r="R944" s="333"/>
      <c r="S944" s="23"/>
      <c r="T944" s="271"/>
      <c r="U944" s="5"/>
      <c r="V944" s="5"/>
      <c r="W944" s="61"/>
      <c r="X944" s="61"/>
    </row>
    <row r="945" spans="1:24" ht="18.75" customHeight="1" x14ac:dyDescent="0.25">
      <c r="A945" s="61"/>
      <c r="B945" s="303">
        <f>IF(P945="",0,COUNTIF($P$7:P945,P945))</f>
        <v>0</v>
      </c>
      <c r="C945" s="303" t="str">
        <f t="shared" ref="C945:C1008" si="108">B945&amp;P945</f>
        <v>0</v>
      </c>
      <c r="D945" s="303">
        <f>IF(S945="",0,COUNTIF($S$7:S945,S945))</f>
        <v>0</v>
      </c>
      <c r="E945" s="303" t="str">
        <f t="shared" ref="E945:E1008" si="109">D945&amp;S945</f>
        <v>0</v>
      </c>
      <c r="F945" s="303">
        <f>IF(T945="",0,COUNTIF($T$7:T945,T945))</f>
        <v>0</v>
      </c>
      <c r="G945" s="303" t="str">
        <f t="shared" ref="G945:G1008" si="110">F945&amp;T945</f>
        <v>0</v>
      </c>
      <c r="H945" s="303">
        <f>IF(R945="",0,COUNTIF($R$7:R945,R945))</f>
        <v>0</v>
      </c>
      <c r="I945" s="303" t="str">
        <f t="shared" ref="I945:I1008" si="111">H945&amp;R945</f>
        <v>0</v>
      </c>
      <c r="J945" s="306">
        <f t="shared" ref="J945:J1008" si="112">IF(M945&lt;&gt;"",M945,J944)</f>
        <v>44216</v>
      </c>
      <c r="K945" s="303" t="str">
        <f t="shared" ref="K945:K1008" si="113">IF(N945&lt;&gt;"",N945,K944)</f>
        <v>KK 097</v>
      </c>
      <c r="L945" s="61"/>
      <c r="M945" s="271"/>
      <c r="N945" s="6"/>
      <c r="O945" s="10"/>
      <c r="P945" s="6"/>
      <c r="Q945" s="77" t="str">
        <f t="shared" ref="Q945:Q1008" si="114">IF(P945&lt;&gt;"",VLOOKUP(P945,DA,2,FALSE),"")</f>
        <v/>
      </c>
      <c r="R945" s="333"/>
      <c r="S945" s="23"/>
      <c r="T945" s="271"/>
      <c r="U945" s="5"/>
      <c r="V945" s="5"/>
      <c r="W945" s="61"/>
      <c r="X945" s="61"/>
    </row>
    <row r="946" spans="1:24" ht="18.75" customHeight="1" x14ac:dyDescent="0.25">
      <c r="A946" s="61"/>
      <c r="B946" s="303">
        <f>IF(P946="",0,COUNTIF($P$7:P946,P946))</f>
        <v>0</v>
      </c>
      <c r="C946" s="303" t="str">
        <f t="shared" si="108"/>
        <v>0</v>
      </c>
      <c r="D946" s="303">
        <f>IF(S946="",0,COUNTIF($S$7:S946,S946))</f>
        <v>0</v>
      </c>
      <c r="E946" s="303" t="str">
        <f t="shared" si="109"/>
        <v>0</v>
      </c>
      <c r="F946" s="303">
        <f>IF(T946="",0,COUNTIF($T$7:T946,T946))</f>
        <v>0</v>
      </c>
      <c r="G946" s="303" t="str">
        <f t="shared" si="110"/>
        <v>0</v>
      </c>
      <c r="H946" s="303">
        <f>IF(R946="",0,COUNTIF($R$7:R946,R946))</f>
        <v>0</v>
      </c>
      <c r="I946" s="303" t="str">
        <f t="shared" si="111"/>
        <v>0</v>
      </c>
      <c r="J946" s="306">
        <f t="shared" si="112"/>
        <v>44216</v>
      </c>
      <c r="K946" s="303" t="str">
        <f t="shared" si="113"/>
        <v>KK 097</v>
      </c>
      <c r="L946" s="61"/>
      <c r="M946" s="271"/>
      <c r="N946" s="6"/>
      <c r="O946" s="10"/>
      <c r="P946" s="6"/>
      <c r="Q946" s="77" t="str">
        <f t="shared" si="114"/>
        <v/>
      </c>
      <c r="R946" s="333"/>
      <c r="S946" s="23"/>
      <c r="T946" s="271"/>
      <c r="U946" s="5"/>
      <c r="V946" s="5"/>
      <c r="W946" s="61"/>
      <c r="X946" s="61"/>
    </row>
    <row r="947" spans="1:24" ht="18.75" customHeight="1" x14ac:dyDescent="0.25">
      <c r="A947" s="61"/>
      <c r="B947" s="303">
        <f>IF(P947="",0,COUNTIF($P$7:P947,P947))</f>
        <v>0</v>
      </c>
      <c r="C947" s="303" t="str">
        <f t="shared" si="108"/>
        <v>0</v>
      </c>
      <c r="D947" s="303">
        <f>IF(S947="",0,COUNTIF($S$7:S947,S947))</f>
        <v>0</v>
      </c>
      <c r="E947" s="303" t="str">
        <f t="shared" si="109"/>
        <v>0</v>
      </c>
      <c r="F947" s="303">
        <f>IF(T947="",0,COUNTIF($T$7:T947,T947))</f>
        <v>0</v>
      </c>
      <c r="G947" s="303" t="str">
        <f t="shared" si="110"/>
        <v>0</v>
      </c>
      <c r="H947" s="303">
        <f>IF(R947="",0,COUNTIF($R$7:R947,R947))</f>
        <v>0</v>
      </c>
      <c r="I947" s="303" t="str">
        <f t="shared" si="111"/>
        <v>0</v>
      </c>
      <c r="J947" s="306">
        <f t="shared" si="112"/>
        <v>44216</v>
      </c>
      <c r="K947" s="303" t="str">
        <f t="shared" si="113"/>
        <v>KK 097</v>
      </c>
      <c r="L947" s="61"/>
      <c r="M947" s="271"/>
      <c r="N947" s="6"/>
      <c r="O947" s="10"/>
      <c r="P947" s="6"/>
      <c r="Q947" s="77" t="str">
        <f t="shared" si="114"/>
        <v/>
      </c>
      <c r="R947" s="333"/>
      <c r="S947" s="23"/>
      <c r="T947" s="271"/>
      <c r="U947" s="5"/>
      <c r="V947" s="5"/>
      <c r="W947" s="61"/>
      <c r="X947" s="61"/>
    </row>
    <row r="948" spans="1:24" ht="18.75" customHeight="1" x14ac:dyDescent="0.25">
      <c r="A948" s="61"/>
      <c r="B948" s="303">
        <f>IF(P948="",0,COUNTIF($P$7:P948,P948))</f>
        <v>0</v>
      </c>
      <c r="C948" s="303" t="str">
        <f t="shared" si="108"/>
        <v>0</v>
      </c>
      <c r="D948" s="303">
        <f>IF(S948="",0,COUNTIF($S$7:S948,S948))</f>
        <v>0</v>
      </c>
      <c r="E948" s="303" t="str">
        <f t="shared" si="109"/>
        <v>0</v>
      </c>
      <c r="F948" s="303">
        <f>IF(T948="",0,COUNTIF($T$7:T948,T948))</f>
        <v>0</v>
      </c>
      <c r="G948" s="303" t="str">
        <f t="shared" si="110"/>
        <v>0</v>
      </c>
      <c r="H948" s="303">
        <f>IF(R948="",0,COUNTIF($R$7:R948,R948))</f>
        <v>0</v>
      </c>
      <c r="I948" s="303" t="str">
        <f t="shared" si="111"/>
        <v>0</v>
      </c>
      <c r="J948" s="306">
        <f t="shared" si="112"/>
        <v>44216</v>
      </c>
      <c r="K948" s="303" t="str">
        <f t="shared" si="113"/>
        <v>KK 097</v>
      </c>
      <c r="L948" s="61"/>
      <c r="M948" s="271"/>
      <c r="N948" s="6"/>
      <c r="O948" s="10"/>
      <c r="P948" s="6"/>
      <c r="Q948" s="77" t="str">
        <f t="shared" si="114"/>
        <v/>
      </c>
      <c r="R948" s="333"/>
      <c r="S948" s="23"/>
      <c r="T948" s="271"/>
      <c r="U948" s="5"/>
      <c r="V948" s="5"/>
      <c r="W948" s="61"/>
      <c r="X948" s="61"/>
    </row>
    <row r="949" spans="1:24" ht="18.75" customHeight="1" x14ac:dyDescent="0.25">
      <c r="A949" s="61"/>
      <c r="B949" s="303">
        <f>IF(P949="",0,COUNTIF($P$7:P949,P949))</f>
        <v>0</v>
      </c>
      <c r="C949" s="303" t="str">
        <f t="shared" si="108"/>
        <v>0</v>
      </c>
      <c r="D949" s="303">
        <f>IF(S949="",0,COUNTIF($S$7:S949,S949))</f>
        <v>0</v>
      </c>
      <c r="E949" s="303" t="str">
        <f t="shared" si="109"/>
        <v>0</v>
      </c>
      <c r="F949" s="303">
        <f>IF(T949="",0,COUNTIF($T$7:T949,T949))</f>
        <v>0</v>
      </c>
      <c r="G949" s="303" t="str">
        <f t="shared" si="110"/>
        <v>0</v>
      </c>
      <c r="H949" s="303">
        <f>IF(R949="",0,COUNTIF($R$7:R949,R949))</f>
        <v>0</v>
      </c>
      <c r="I949" s="303" t="str">
        <f t="shared" si="111"/>
        <v>0</v>
      </c>
      <c r="J949" s="306">
        <f t="shared" si="112"/>
        <v>44216</v>
      </c>
      <c r="K949" s="303" t="str">
        <f t="shared" si="113"/>
        <v>KK 097</v>
      </c>
      <c r="L949" s="61"/>
      <c r="M949" s="271"/>
      <c r="N949" s="6"/>
      <c r="O949" s="10"/>
      <c r="P949" s="6"/>
      <c r="Q949" s="77" t="str">
        <f t="shared" si="114"/>
        <v/>
      </c>
      <c r="R949" s="333"/>
      <c r="S949" s="23"/>
      <c r="T949" s="271"/>
      <c r="U949" s="5"/>
      <c r="V949" s="5"/>
      <c r="W949" s="61"/>
      <c r="X949" s="61"/>
    </row>
    <row r="950" spans="1:24" ht="18.75" customHeight="1" x14ac:dyDescent="0.25">
      <c r="A950" s="61"/>
      <c r="B950" s="303">
        <f>IF(P950="",0,COUNTIF($P$7:P950,P950))</f>
        <v>0</v>
      </c>
      <c r="C950" s="303" t="str">
        <f t="shared" si="108"/>
        <v>0</v>
      </c>
      <c r="D950" s="303">
        <f>IF(S950="",0,COUNTIF($S$7:S950,S950))</f>
        <v>0</v>
      </c>
      <c r="E950" s="303" t="str">
        <f t="shared" si="109"/>
        <v>0</v>
      </c>
      <c r="F950" s="303">
        <f>IF(T950="",0,COUNTIF($T$7:T950,T950))</f>
        <v>0</v>
      </c>
      <c r="G950" s="303" t="str">
        <f t="shared" si="110"/>
        <v>0</v>
      </c>
      <c r="H950" s="303">
        <f>IF(R950="",0,COUNTIF($R$7:R950,R950))</f>
        <v>0</v>
      </c>
      <c r="I950" s="303" t="str">
        <f t="shared" si="111"/>
        <v>0</v>
      </c>
      <c r="J950" s="306">
        <f t="shared" si="112"/>
        <v>44216</v>
      </c>
      <c r="K950" s="303" t="str">
        <f t="shared" si="113"/>
        <v>KK 097</v>
      </c>
      <c r="L950" s="61"/>
      <c r="M950" s="271"/>
      <c r="N950" s="6"/>
      <c r="O950" s="10"/>
      <c r="P950" s="6"/>
      <c r="Q950" s="77" t="str">
        <f t="shared" si="114"/>
        <v/>
      </c>
      <c r="R950" s="333"/>
      <c r="S950" s="23"/>
      <c r="T950" s="271"/>
      <c r="U950" s="5"/>
      <c r="V950" s="5"/>
      <c r="W950" s="61"/>
      <c r="X950" s="61"/>
    </row>
    <row r="951" spans="1:24" ht="18.75" customHeight="1" x14ac:dyDescent="0.25">
      <c r="A951" s="61"/>
      <c r="B951" s="303">
        <f>IF(P951="",0,COUNTIF($P$7:P951,P951))</f>
        <v>0</v>
      </c>
      <c r="C951" s="303" t="str">
        <f t="shared" si="108"/>
        <v>0</v>
      </c>
      <c r="D951" s="303">
        <f>IF(S951="",0,COUNTIF($S$7:S951,S951))</f>
        <v>0</v>
      </c>
      <c r="E951" s="303" t="str">
        <f t="shared" si="109"/>
        <v>0</v>
      </c>
      <c r="F951" s="303">
        <f>IF(T951="",0,COUNTIF($T$7:T951,T951))</f>
        <v>0</v>
      </c>
      <c r="G951" s="303" t="str">
        <f t="shared" si="110"/>
        <v>0</v>
      </c>
      <c r="H951" s="303">
        <f>IF(R951="",0,COUNTIF($R$7:R951,R951))</f>
        <v>0</v>
      </c>
      <c r="I951" s="303" t="str">
        <f t="shared" si="111"/>
        <v>0</v>
      </c>
      <c r="J951" s="306">
        <f t="shared" si="112"/>
        <v>44216</v>
      </c>
      <c r="K951" s="303" t="str">
        <f t="shared" si="113"/>
        <v>KK 097</v>
      </c>
      <c r="L951" s="61"/>
      <c r="M951" s="271"/>
      <c r="N951" s="6"/>
      <c r="O951" s="10"/>
      <c r="P951" s="6"/>
      <c r="Q951" s="77" t="str">
        <f t="shared" si="114"/>
        <v/>
      </c>
      <c r="R951" s="333"/>
      <c r="S951" s="23"/>
      <c r="T951" s="271"/>
      <c r="U951" s="5"/>
      <c r="V951" s="5"/>
      <c r="W951" s="61"/>
      <c r="X951" s="61"/>
    </row>
    <row r="952" spans="1:24" ht="18.75" customHeight="1" x14ac:dyDescent="0.25">
      <c r="A952" s="61"/>
      <c r="B952" s="303">
        <f>IF(P952="",0,COUNTIF($P$7:P952,P952))</f>
        <v>0</v>
      </c>
      <c r="C952" s="303" t="str">
        <f t="shared" si="108"/>
        <v>0</v>
      </c>
      <c r="D952" s="303">
        <f>IF(S952="",0,COUNTIF($S$7:S952,S952))</f>
        <v>0</v>
      </c>
      <c r="E952" s="303" t="str">
        <f t="shared" si="109"/>
        <v>0</v>
      </c>
      <c r="F952" s="303">
        <f>IF(T952="",0,COUNTIF($T$7:T952,T952))</f>
        <v>0</v>
      </c>
      <c r="G952" s="303" t="str">
        <f t="shared" si="110"/>
        <v>0</v>
      </c>
      <c r="H952" s="303">
        <f>IF(R952="",0,COUNTIF($R$7:R952,R952))</f>
        <v>0</v>
      </c>
      <c r="I952" s="303" t="str">
        <f t="shared" si="111"/>
        <v>0</v>
      </c>
      <c r="J952" s="306">
        <f t="shared" si="112"/>
        <v>44216</v>
      </c>
      <c r="K952" s="303" t="str">
        <f t="shared" si="113"/>
        <v>KK 097</v>
      </c>
      <c r="L952" s="61"/>
      <c r="M952" s="271"/>
      <c r="N952" s="6"/>
      <c r="O952" s="10"/>
      <c r="P952" s="6"/>
      <c r="Q952" s="77" t="str">
        <f t="shared" si="114"/>
        <v/>
      </c>
      <c r="R952" s="333"/>
      <c r="S952" s="23"/>
      <c r="T952" s="271"/>
      <c r="U952" s="5"/>
      <c r="V952" s="5"/>
      <c r="W952" s="61"/>
      <c r="X952" s="61"/>
    </row>
    <row r="953" spans="1:24" ht="18.75" customHeight="1" x14ac:dyDescent="0.25">
      <c r="A953" s="61"/>
      <c r="B953" s="303">
        <f>IF(P953="",0,COUNTIF($P$7:P953,P953))</f>
        <v>0</v>
      </c>
      <c r="C953" s="303" t="str">
        <f t="shared" si="108"/>
        <v>0</v>
      </c>
      <c r="D953" s="303">
        <f>IF(S953="",0,COUNTIF($S$7:S953,S953))</f>
        <v>0</v>
      </c>
      <c r="E953" s="303" t="str">
        <f t="shared" si="109"/>
        <v>0</v>
      </c>
      <c r="F953" s="303">
        <f>IF(T953="",0,COUNTIF($T$7:T953,T953))</f>
        <v>0</v>
      </c>
      <c r="G953" s="303" t="str">
        <f t="shared" si="110"/>
        <v>0</v>
      </c>
      <c r="H953" s="303">
        <f>IF(R953="",0,COUNTIF($R$7:R953,R953))</f>
        <v>0</v>
      </c>
      <c r="I953" s="303" t="str">
        <f t="shared" si="111"/>
        <v>0</v>
      </c>
      <c r="J953" s="306">
        <f t="shared" si="112"/>
        <v>44216</v>
      </c>
      <c r="K953" s="303" t="str">
        <f t="shared" si="113"/>
        <v>KK 097</v>
      </c>
      <c r="L953" s="61"/>
      <c r="M953" s="271"/>
      <c r="N953" s="6"/>
      <c r="O953" s="10"/>
      <c r="P953" s="6"/>
      <c r="Q953" s="77" t="str">
        <f t="shared" si="114"/>
        <v/>
      </c>
      <c r="R953" s="333"/>
      <c r="S953" s="23"/>
      <c r="T953" s="271"/>
      <c r="U953" s="5"/>
      <c r="V953" s="5"/>
      <c r="W953" s="61"/>
      <c r="X953" s="61"/>
    </row>
    <row r="954" spans="1:24" ht="18.75" customHeight="1" x14ac:dyDescent="0.25">
      <c r="A954" s="61"/>
      <c r="B954" s="303">
        <f>IF(P954="",0,COUNTIF($P$7:P954,P954))</f>
        <v>0</v>
      </c>
      <c r="C954" s="303" t="str">
        <f t="shared" si="108"/>
        <v>0</v>
      </c>
      <c r="D954" s="303">
        <f>IF(S954="",0,COUNTIF($S$7:S954,S954))</f>
        <v>0</v>
      </c>
      <c r="E954" s="303" t="str">
        <f t="shared" si="109"/>
        <v>0</v>
      </c>
      <c r="F954" s="303">
        <f>IF(T954="",0,COUNTIF($T$7:T954,T954))</f>
        <v>0</v>
      </c>
      <c r="G954" s="303" t="str">
        <f t="shared" si="110"/>
        <v>0</v>
      </c>
      <c r="H954" s="303">
        <f>IF(R954="",0,COUNTIF($R$7:R954,R954))</f>
        <v>0</v>
      </c>
      <c r="I954" s="303" t="str">
        <f t="shared" si="111"/>
        <v>0</v>
      </c>
      <c r="J954" s="306">
        <f t="shared" si="112"/>
        <v>44216</v>
      </c>
      <c r="K954" s="303" t="str">
        <f t="shared" si="113"/>
        <v>KK 097</v>
      </c>
      <c r="L954" s="61"/>
      <c r="M954" s="271"/>
      <c r="N954" s="6"/>
      <c r="O954" s="10"/>
      <c r="P954" s="6"/>
      <c r="Q954" s="77" t="str">
        <f t="shared" si="114"/>
        <v/>
      </c>
      <c r="R954" s="333"/>
      <c r="S954" s="23"/>
      <c r="T954" s="271"/>
      <c r="U954" s="5"/>
      <c r="V954" s="5"/>
      <c r="W954" s="61"/>
      <c r="X954" s="61"/>
    </row>
    <row r="955" spans="1:24" ht="18.75" customHeight="1" x14ac:dyDescent="0.25">
      <c r="A955" s="61"/>
      <c r="B955" s="303">
        <f>IF(P955="",0,COUNTIF($P$7:P955,P955))</f>
        <v>0</v>
      </c>
      <c r="C955" s="303" t="str">
        <f t="shared" si="108"/>
        <v>0</v>
      </c>
      <c r="D955" s="303">
        <f>IF(S955="",0,COUNTIF($S$7:S955,S955))</f>
        <v>0</v>
      </c>
      <c r="E955" s="303" t="str">
        <f t="shared" si="109"/>
        <v>0</v>
      </c>
      <c r="F955" s="303">
        <f>IF(T955="",0,COUNTIF($T$7:T955,T955))</f>
        <v>0</v>
      </c>
      <c r="G955" s="303" t="str">
        <f t="shared" si="110"/>
        <v>0</v>
      </c>
      <c r="H955" s="303">
        <f>IF(R955="",0,COUNTIF($R$7:R955,R955))</f>
        <v>0</v>
      </c>
      <c r="I955" s="303" t="str">
        <f t="shared" si="111"/>
        <v>0</v>
      </c>
      <c r="J955" s="306">
        <f t="shared" si="112"/>
        <v>44216</v>
      </c>
      <c r="K955" s="303" t="str">
        <f t="shared" si="113"/>
        <v>KK 097</v>
      </c>
      <c r="L955" s="61"/>
      <c r="M955" s="271"/>
      <c r="N955" s="6"/>
      <c r="O955" s="10"/>
      <c r="P955" s="6"/>
      <c r="Q955" s="77" t="str">
        <f t="shared" si="114"/>
        <v/>
      </c>
      <c r="R955" s="333"/>
      <c r="S955" s="23"/>
      <c r="T955" s="271"/>
      <c r="U955" s="5"/>
      <c r="V955" s="5"/>
      <c r="W955" s="61"/>
      <c r="X955" s="61"/>
    </row>
    <row r="956" spans="1:24" ht="18.75" customHeight="1" x14ac:dyDescent="0.25">
      <c r="A956" s="61"/>
      <c r="B956" s="303">
        <f>IF(P956="",0,COUNTIF($P$7:P956,P956))</f>
        <v>0</v>
      </c>
      <c r="C956" s="303" t="str">
        <f t="shared" si="108"/>
        <v>0</v>
      </c>
      <c r="D956" s="303">
        <f>IF(S956="",0,COUNTIF($S$7:S956,S956))</f>
        <v>0</v>
      </c>
      <c r="E956" s="303" t="str">
        <f t="shared" si="109"/>
        <v>0</v>
      </c>
      <c r="F956" s="303">
        <f>IF(T956="",0,COUNTIF($T$7:T956,T956))</f>
        <v>0</v>
      </c>
      <c r="G956" s="303" t="str">
        <f t="shared" si="110"/>
        <v>0</v>
      </c>
      <c r="H956" s="303">
        <f>IF(R956="",0,COUNTIF($R$7:R956,R956))</f>
        <v>0</v>
      </c>
      <c r="I956" s="303" t="str">
        <f t="shared" si="111"/>
        <v>0</v>
      </c>
      <c r="J956" s="306">
        <f t="shared" si="112"/>
        <v>44216</v>
      </c>
      <c r="K956" s="303" t="str">
        <f t="shared" si="113"/>
        <v>KK 097</v>
      </c>
      <c r="L956" s="61"/>
      <c r="M956" s="271"/>
      <c r="N956" s="6"/>
      <c r="O956" s="10"/>
      <c r="P956" s="6"/>
      <c r="Q956" s="77" t="str">
        <f t="shared" si="114"/>
        <v/>
      </c>
      <c r="R956" s="333"/>
      <c r="S956" s="23"/>
      <c r="T956" s="271"/>
      <c r="U956" s="5"/>
      <c r="V956" s="5"/>
      <c r="W956" s="61"/>
      <c r="X956" s="61"/>
    </row>
    <row r="957" spans="1:24" ht="18.75" customHeight="1" x14ac:dyDescent="0.25">
      <c r="A957" s="61"/>
      <c r="B957" s="303">
        <f>IF(P957="",0,COUNTIF($P$7:P957,P957))</f>
        <v>0</v>
      </c>
      <c r="C957" s="303" t="str">
        <f t="shared" si="108"/>
        <v>0</v>
      </c>
      <c r="D957" s="303">
        <f>IF(S957="",0,COUNTIF($S$7:S957,S957))</f>
        <v>0</v>
      </c>
      <c r="E957" s="303" t="str">
        <f t="shared" si="109"/>
        <v>0</v>
      </c>
      <c r="F957" s="303">
        <f>IF(T957="",0,COUNTIF($T$7:T957,T957))</f>
        <v>0</v>
      </c>
      <c r="G957" s="303" t="str">
        <f t="shared" si="110"/>
        <v>0</v>
      </c>
      <c r="H957" s="303">
        <f>IF(R957="",0,COUNTIF($R$7:R957,R957))</f>
        <v>0</v>
      </c>
      <c r="I957" s="303" t="str">
        <f t="shared" si="111"/>
        <v>0</v>
      </c>
      <c r="J957" s="306">
        <f t="shared" si="112"/>
        <v>44216</v>
      </c>
      <c r="K957" s="303" t="str">
        <f t="shared" si="113"/>
        <v>KK 097</v>
      </c>
      <c r="L957" s="61"/>
      <c r="M957" s="271"/>
      <c r="N957" s="6"/>
      <c r="O957" s="10"/>
      <c r="P957" s="6"/>
      <c r="Q957" s="77" t="str">
        <f t="shared" si="114"/>
        <v/>
      </c>
      <c r="R957" s="333"/>
      <c r="S957" s="23"/>
      <c r="T957" s="271"/>
      <c r="U957" s="5"/>
      <c r="V957" s="5"/>
      <c r="W957" s="61"/>
      <c r="X957" s="61"/>
    </row>
    <row r="958" spans="1:24" ht="18.75" customHeight="1" x14ac:dyDescent="0.25">
      <c r="A958" s="61"/>
      <c r="B958" s="303">
        <f>IF(P958="",0,COUNTIF($P$7:P958,P958))</f>
        <v>0</v>
      </c>
      <c r="C958" s="303" t="str">
        <f t="shared" si="108"/>
        <v>0</v>
      </c>
      <c r="D958" s="303">
        <f>IF(S958="",0,COUNTIF($S$7:S958,S958))</f>
        <v>0</v>
      </c>
      <c r="E958" s="303" t="str">
        <f t="shared" si="109"/>
        <v>0</v>
      </c>
      <c r="F958" s="303">
        <f>IF(T958="",0,COUNTIF($T$7:T958,T958))</f>
        <v>0</v>
      </c>
      <c r="G958" s="303" t="str">
        <f t="shared" si="110"/>
        <v>0</v>
      </c>
      <c r="H958" s="303">
        <f>IF(R958="",0,COUNTIF($R$7:R958,R958))</f>
        <v>0</v>
      </c>
      <c r="I958" s="303" t="str">
        <f t="shared" si="111"/>
        <v>0</v>
      </c>
      <c r="J958" s="306">
        <f t="shared" si="112"/>
        <v>44216</v>
      </c>
      <c r="K958" s="303" t="str">
        <f t="shared" si="113"/>
        <v>KK 097</v>
      </c>
      <c r="L958" s="61"/>
      <c r="M958" s="271"/>
      <c r="N958" s="6"/>
      <c r="O958" s="10"/>
      <c r="P958" s="6"/>
      <c r="Q958" s="77" t="str">
        <f t="shared" si="114"/>
        <v/>
      </c>
      <c r="R958" s="333"/>
      <c r="S958" s="23"/>
      <c r="T958" s="271"/>
      <c r="U958" s="5"/>
      <c r="V958" s="5"/>
      <c r="W958" s="61"/>
      <c r="X958" s="61"/>
    </row>
    <row r="959" spans="1:24" ht="18.75" customHeight="1" x14ac:dyDescent="0.25">
      <c r="A959" s="61"/>
      <c r="B959" s="303">
        <f>IF(P959="",0,COUNTIF($P$7:P959,P959))</f>
        <v>0</v>
      </c>
      <c r="C959" s="303" t="str">
        <f t="shared" si="108"/>
        <v>0</v>
      </c>
      <c r="D959" s="303">
        <f>IF(S959="",0,COUNTIF($S$7:S959,S959))</f>
        <v>0</v>
      </c>
      <c r="E959" s="303" t="str">
        <f t="shared" si="109"/>
        <v>0</v>
      </c>
      <c r="F959" s="303">
        <f>IF(T959="",0,COUNTIF($T$7:T959,T959))</f>
        <v>0</v>
      </c>
      <c r="G959" s="303" t="str">
        <f t="shared" si="110"/>
        <v>0</v>
      </c>
      <c r="H959" s="303">
        <f>IF(R959="",0,COUNTIF($R$7:R959,R959))</f>
        <v>0</v>
      </c>
      <c r="I959" s="303" t="str">
        <f t="shared" si="111"/>
        <v>0</v>
      </c>
      <c r="J959" s="306">
        <f t="shared" si="112"/>
        <v>44216</v>
      </c>
      <c r="K959" s="303" t="str">
        <f t="shared" si="113"/>
        <v>KK 097</v>
      </c>
      <c r="L959" s="61"/>
      <c r="M959" s="271"/>
      <c r="N959" s="6"/>
      <c r="O959" s="10"/>
      <c r="P959" s="6"/>
      <c r="Q959" s="77" t="str">
        <f t="shared" si="114"/>
        <v/>
      </c>
      <c r="R959" s="333"/>
      <c r="S959" s="23"/>
      <c r="T959" s="271"/>
      <c r="U959" s="5"/>
      <c r="V959" s="5"/>
      <c r="W959" s="61"/>
      <c r="X959" s="61"/>
    </row>
    <row r="960" spans="1:24" ht="18.75" customHeight="1" x14ac:dyDescent="0.25">
      <c r="A960" s="61"/>
      <c r="B960" s="303">
        <f>IF(P960="",0,COUNTIF($P$7:P960,P960))</f>
        <v>0</v>
      </c>
      <c r="C960" s="303" t="str">
        <f t="shared" si="108"/>
        <v>0</v>
      </c>
      <c r="D960" s="303">
        <f>IF(S960="",0,COUNTIF($S$7:S960,S960))</f>
        <v>0</v>
      </c>
      <c r="E960" s="303" t="str">
        <f t="shared" si="109"/>
        <v>0</v>
      </c>
      <c r="F960" s="303">
        <f>IF(T960="",0,COUNTIF($T$7:T960,T960))</f>
        <v>0</v>
      </c>
      <c r="G960" s="303" t="str">
        <f t="shared" si="110"/>
        <v>0</v>
      </c>
      <c r="H960" s="303">
        <f>IF(R960="",0,COUNTIF($R$7:R960,R960))</f>
        <v>0</v>
      </c>
      <c r="I960" s="303" t="str">
        <f t="shared" si="111"/>
        <v>0</v>
      </c>
      <c r="J960" s="306">
        <f t="shared" si="112"/>
        <v>44216</v>
      </c>
      <c r="K960" s="303" t="str">
        <f t="shared" si="113"/>
        <v>KK 097</v>
      </c>
      <c r="L960" s="61"/>
      <c r="M960" s="271"/>
      <c r="N960" s="6"/>
      <c r="O960" s="10"/>
      <c r="P960" s="6"/>
      <c r="Q960" s="77" t="str">
        <f t="shared" si="114"/>
        <v/>
      </c>
      <c r="R960" s="333"/>
      <c r="S960" s="23"/>
      <c r="T960" s="271"/>
      <c r="U960" s="5"/>
      <c r="V960" s="5"/>
      <c r="W960" s="61"/>
      <c r="X960" s="61"/>
    </row>
    <row r="961" spans="1:24" ht="18.75" customHeight="1" x14ac:dyDescent="0.25">
      <c r="A961" s="61"/>
      <c r="B961" s="303">
        <f>IF(P961="",0,COUNTIF($P$7:P961,P961))</f>
        <v>0</v>
      </c>
      <c r="C961" s="303" t="str">
        <f t="shared" si="108"/>
        <v>0</v>
      </c>
      <c r="D961" s="303">
        <f>IF(S961="",0,COUNTIF($S$7:S961,S961))</f>
        <v>0</v>
      </c>
      <c r="E961" s="303" t="str">
        <f t="shared" si="109"/>
        <v>0</v>
      </c>
      <c r="F961" s="303">
        <f>IF(T961="",0,COUNTIF($T$7:T961,T961))</f>
        <v>0</v>
      </c>
      <c r="G961" s="303" t="str">
        <f t="shared" si="110"/>
        <v>0</v>
      </c>
      <c r="H961" s="303">
        <f>IF(R961="",0,COUNTIF($R$7:R961,R961))</f>
        <v>0</v>
      </c>
      <c r="I961" s="303" t="str">
        <f t="shared" si="111"/>
        <v>0</v>
      </c>
      <c r="J961" s="306">
        <f t="shared" si="112"/>
        <v>44216</v>
      </c>
      <c r="K961" s="303" t="str">
        <f t="shared" si="113"/>
        <v>KK 097</v>
      </c>
      <c r="L961" s="61"/>
      <c r="M961" s="271"/>
      <c r="N961" s="6"/>
      <c r="O961" s="10"/>
      <c r="P961" s="6"/>
      <c r="Q961" s="77" t="str">
        <f t="shared" si="114"/>
        <v/>
      </c>
      <c r="R961" s="333"/>
      <c r="S961" s="23"/>
      <c r="T961" s="271"/>
      <c r="U961" s="5"/>
      <c r="V961" s="5"/>
      <c r="W961" s="61"/>
      <c r="X961" s="61"/>
    </row>
    <row r="962" spans="1:24" ht="18.75" customHeight="1" x14ac:dyDescent="0.25">
      <c r="A962" s="61"/>
      <c r="B962" s="303">
        <f>IF(P962="",0,COUNTIF($P$7:P962,P962))</f>
        <v>0</v>
      </c>
      <c r="C962" s="303" t="str">
        <f t="shared" si="108"/>
        <v>0</v>
      </c>
      <c r="D962" s="303">
        <f>IF(S962="",0,COUNTIF($S$7:S962,S962))</f>
        <v>0</v>
      </c>
      <c r="E962" s="303" t="str">
        <f t="shared" si="109"/>
        <v>0</v>
      </c>
      <c r="F962" s="303">
        <f>IF(T962="",0,COUNTIF($T$7:T962,T962))</f>
        <v>0</v>
      </c>
      <c r="G962" s="303" t="str">
        <f t="shared" si="110"/>
        <v>0</v>
      </c>
      <c r="H962" s="303">
        <f>IF(R962="",0,COUNTIF($R$7:R962,R962))</f>
        <v>0</v>
      </c>
      <c r="I962" s="303" t="str">
        <f t="shared" si="111"/>
        <v>0</v>
      </c>
      <c r="J962" s="306">
        <f t="shared" si="112"/>
        <v>44216</v>
      </c>
      <c r="K962" s="303" t="str">
        <f t="shared" si="113"/>
        <v>KK 097</v>
      </c>
      <c r="L962" s="61"/>
      <c r="M962" s="271"/>
      <c r="N962" s="6"/>
      <c r="O962" s="10"/>
      <c r="P962" s="6"/>
      <c r="Q962" s="77" t="str">
        <f t="shared" si="114"/>
        <v/>
      </c>
      <c r="R962" s="333"/>
      <c r="S962" s="23"/>
      <c r="T962" s="271"/>
      <c r="U962" s="5"/>
      <c r="V962" s="5"/>
      <c r="W962" s="61"/>
      <c r="X962" s="61"/>
    </row>
    <row r="963" spans="1:24" ht="18.75" customHeight="1" x14ac:dyDescent="0.25">
      <c r="A963" s="61"/>
      <c r="B963" s="303">
        <f>IF(P963="",0,COUNTIF($P$7:P963,P963))</f>
        <v>0</v>
      </c>
      <c r="C963" s="303" t="str">
        <f t="shared" si="108"/>
        <v>0</v>
      </c>
      <c r="D963" s="303">
        <f>IF(S963="",0,COUNTIF($S$7:S963,S963))</f>
        <v>0</v>
      </c>
      <c r="E963" s="303" t="str">
        <f t="shared" si="109"/>
        <v>0</v>
      </c>
      <c r="F963" s="303">
        <f>IF(T963="",0,COUNTIF($T$7:T963,T963))</f>
        <v>0</v>
      </c>
      <c r="G963" s="303" t="str">
        <f t="shared" si="110"/>
        <v>0</v>
      </c>
      <c r="H963" s="303">
        <f>IF(R963="",0,COUNTIF($R$7:R963,R963))</f>
        <v>0</v>
      </c>
      <c r="I963" s="303" t="str">
        <f t="shared" si="111"/>
        <v>0</v>
      </c>
      <c r="J963" s="306">
        <f t="shared" si="112"/>
        <v>44216</v>
      </c>
      <c r="K963" s="303" t="str">
        <f t="shared" si="113"/>
        <v>KK 097</v>
      </c>
      <c r="L963" s="61"/>
      <c r="M963" s="271"/>
      <c r="N963" s="6"/>
      <c r="O963" s="10"/>
      <c r="P963" s="6"/>
      <c r="Q963" s="77" t="str">
        <f t="shared" si="114"/>
        <v/>
      </c>
      <c r="R963" s="333"/>
      <c r="S963" s="23"/>
      <c r="T963" s="271"/>
      <c r="U963" s="5"/>
      <c r="V963" s="5"/>
      <c r="W963" s="61"/>
      <c r="X963" s="61"/>
    </row>
    <row r="964" spans="1:24" ht="18.75" customHeight="1" x14ac:dyDescent="0.25">
      <c r="A964" s="61"/>
      <c r="B964" s="303">
        <f>IF(P964="",0,COUNTIF($P$7:P964,P964))</f>
        <v>0</v>
      </c>
      <c r="C964" s="303" t="str">
        <f t="shared" si="108"/>
        <v>0</v>
      </c>
      <c r="D964" s="303">
        <f>IF(S964="",0,COUNTIF($S$7:S964,S964))</f>
        <v>0</v>
      </c>
      <c r="E964" s="303" t="str">
        <f t="shared" si="109"/>
        <v>0</v>
      </c>
      <c r="F964" s="303">
        <f>IF(T964="",0,COUNTIF($T$7:T964,T964))</f>
        <v>0</v>
      </c>
      <c r="G964" s="303" t="str">
        <f t="shared" si="110"/>
        <v>0</v>
      </c>
      <c r="H964" s="303">
        <f>IF(R964="",0,COUNTIF($R$7:R964,R964))</f>
        <v>0</v>
      </c>
      <c r="I964" s="303" t="str">
        <f t="shared" si="111"/>
        <v>0</v>
      </c>
      <c r="J964" s="306">
        <f t="shared" si="112"/>
        <v>44216</v>
      </c>
      <c r="K964" s="303" t="str">
        <f t="shared" si="113"/>
        <v>KK 097</v>
      </c>
      <c r="L964" s="61"/>
      <c r="M964" s="271"/>
      <c r="N964" s="6"/>
      <c r="O964" s="10"/>
      <c r="P964" s="6"/>
      <c r="Q964" s="77" t="str">
        <f t="shared" si="114"/>
        <v/>
      </c>
      <c r="R964" s="333"/>
      <c r="S964" s="23"/>
      <c r="T964" s="271"/>
      <c r="U964" s="5"/>
      <c r="V964" s="5"/>
      <c r="W964" s="61"/>
      <c r="X964" s="61"/>
    </row>
    <row r="965" spans="1:24" ht="18.75" customHeight="1" x14ac:dyDescent="0.25">
      <c r="A965" s="61"/>
      <c r="B965" s="303">
        <f>IF(P965="",0,COUNTIF($P$7:P965,P965))</f>
        <v>0</v>
      </c>
      <c r="C965" s="303" t="str">
        <f t="shared" si="108"/>
        <v>0</v>
      </c>
      <c r="D965" s="303">
        <f>IF(S965="",0,COUNTIF($S$7:S965,S965))</f>
        <v>0</v>
      </c>
      <c r="E965" s="303" t="str">
        <f t="shared" si="109"/>
        <v>0</v>
      </c>
      <c r="F965" s="303">
        <f>IF(T965="",0,COUNTIF($T$7:T965,T965))</f>
        <v>0</v>
      </c>
      <c r="G965" s="303" t="str">
        <f t="shared" si="110"/>
        <v>0</v>
      </c>
      <c r="H965" s="303">
        <f>IF(R965="",0,COUNTIF($R$7:R965,R965))</f>
        <v>0</v>
      </c>
      <c r="I965" s="303" t="str">
        <f t="shared" si="111"/>
        <v>0</v>
      </c>
      <c r="J965" s="306">
        <f t="shared" si="112"/>
        <v>44216</v>
      </c>
      <c r="K965" s="303" t="str">
        <f t="shared" si="113"/>
        <v>KK 097</v>
      </c>
      <c r="L965" s="61"/>
      <c r="M965" s="271"/>
      <c r="N965" s="6"/>
      <c r="O965" s="10"/>
      <c r="P965" s="6"/>
      <c r="Q965" s="77" t="str">
        <f t="shared" si="114"/>
        <v/>
      </c>
      <c r="R965" s="333"/>
      <c r="S965" s="23"/>
      <c r="T965" s="271"/>
      <c r="U965" s="5"/>
      <c r="V965" s="5"/>
      <c r="W965" s="61"/>
      <c r="X965" s="61"/>
    </row>
    <row r="966" spans="1:24" ht="18.75" customHeight="1" x14ac:dyDescent="0.25">
      <c r="A966" s="61"/>
      <c r="B966" s="303">
        <f>IF(P966="",0,COUNTIF($P$7:P966,P966))</f>
        <v>0</v>
      </c>
      <c r="C966" s="303" t="str">
        <f t="shared" si="108"/>
        <v>0</v>
      </c>
      <c r="D966" s="303">
        <f>IF(S966="",0,COUNTIF($S$7:S966,S966))</f>
        <v>0</v>
      </c>
      <c r="E966" s="303" t="str">
        <f t="shared" si="109"/>
        <v>0</v>
      </c>
      <c r="F966" s="303">
        <f>IF(T966="",0,COUNTIF($T$7:T966,T966))</f>
        <v>0</v>
      </c>
      <c r="G966" s="303" t="str">
        <f t="shared" si="110"/>
        <v>0</v>
      </c>
      <c r="H966" s="303">
        <f>IF(R966="",0,COUNTIF($R$7:R966,R966))</f>
        <v>0</v>
      </c>
      <c r="I966" s="303" t="str">
        <f t="shared" si="111"/>
        <v>0</v>
      </c>
      <c r="J966" s="306">
        <f t="shared" si="112"/>
        <v>44216</v>
      </c>
      <c r="K966" s="303" t="str">
        <f t="shared" si="113"/>
        <v>KK 097</v>
      </c>
      <c r="L966" s="61"/>
      <c r="M966" s="271"/>
      <c r="N966" s="6"/>
      <c r="O966" s="10"/>
      <c r="P966" s="6"/>
      <c r="Q966" s="77" t="str">
        <f t="shared" si="114"/>
        <v/>
      </c>
      <c r="R966" s="333"/>
      <c r="S966" s="23"/>
      <c r="T966" s="271"/>
      <c r="U966" s="5"/>
      <c r="V966" s="5"/>
      <c r="W966" s="61"/>
      <c r="X966" s="61"/>
    </row>
    <row r="967" spans="1:24" ht="18.75" customHeight="1" x14ac:dyDescent="0.25">
      <c r="A967" s="61"/>
      <c r="B967" s="303">
        <f>IF(P967="",0,COUNTIF($P$7:P967,P967))</f>
        <v>0</v>
      </c>
      <c r="C967" s="303" t="str">
        <f t="shared" si="108"/>
        <v>0</v>
      </c>
      <c r="D967" s="303">
        <f>IF(S967="",0,COUNTIF($S$7:S967,S967))</f>
        <v>0</v>
      </c>
      <c r="E967" s="303" t="str">
        <f t="shared" si="109"/>
        <v>0</v>
      </c>
      <c r="F967" s="303">
        <f>IF(T967="",0,COUNTIF($T$7:T967,T967))</f>
        <v>0</v>
      </c>
      <c r="G967" s="303" t="str">
        <f t="shared" si="110"/>
        <v>0</v>
      </c>
      <c r="H967" s="303">
        <f>IF(R967="",0,COUNTIF($R$7:R967,R967))</f>
        <v>0</v>
      </c>
      <c r="I967" s="303" t="str">
        <f t="shared" si="111"/>
        <v>0</v>
      </c>
      <c r="J967" s="306">
        <f t="shared" si="112"/>
        <v>44216</v>
      </c>
      <c r="K967" s="303" t="str">
        <f t="shared" si="113"/>
        <v>KK 097</v>
      </c>
      <c r="L967" s="61"/>
      <c r="M967" s="271"/>
      <c r="N967" s="6"/>
      <c r="O967" s="10"/>
      <c r="P967" s="6"/>
      <c r="Q967" s="77" t="str">
        <f t="shared" si="114"/>
        <v/>
      </c>
      <c r="R967" s="333"/>
      <c r="S967" s="23"/>
      <c r="T967" s="271"/>
      <c r="U967" s="5"/>
      <c r="V967" s="5"/>
      <c r="W967" s="61"/>
      <c r="X967" s="61"/>
    </row>
    <row r="968" spans="1:24" ht="18.75" customHeight="1" x14ac:dyDescent="0.25">
      <c r="A968" s="61"/>
      <c r="B968" s="303">
        <f>IF(P968="",0,COUNTIF($P$7:P968,P968))</f>
        <v>0</v>
      </c>
      <c r="C968" s="303" t="str">
        <f t="shared" si="108"/>
        <v>0</v>
      </c>
      <c r="D968" s="303">
        <f>IF(S968="",0,COUNTIF($S$7:S968,S968))</f>
        <v>0</v>
      </c>
      <c r="E968" s="303" t="str">
        <f t="shared" si="109"/>
        <v>0</v>
      </c>
      <c r="F968" s="303">
        <f>IF(T968="",0,COUNTIF($T$7:T968,T968))</f>
        <v>0</v>
      </c>
      <c r="G968" s="303" t="str">
        <f t="shared" si="110"/>
        <v>0</v>
      </c>
      <c r="H968" s="303">
        <f>IF(R968="",0,COUNTIF($R$7:R968,R968))</f>
        <v>0</v>
      </c>
      <c r="I968" s="303" t="str">
        <f t="shared" si="111"/>
        <v>0</v>
      </c>
      <c r="J968" s="306">
        <f t="shared" si="112"/>
        <v>44216</v>
      </c>
      <c r="K968" s="303" t="str">
        <f t="shared" si="113"/>
        <v>KK 097</v>
      </c>
      <c r="L968" s="61"/>
      <c r="M968" s="271"/>
      <c r="N968" s="6"/>
      <c r="O968" s="10"/>
      <c r="P968" s="6"/>
      <c r="Q968" s="77" t="str">
        <f t="shared" si="114"/>
        <v/>
      </c>
      <c r="R968" s="333"/>
      <c r="S968" s="23"/>
      <c r="T968" s="271"/>
      <c r="U968" s="5"/>
      <c r="V968" s="5"/>
      <c r="W968" s="61"/>
      <c r="X968" s="61"/>
    </row>
    <row r="969" spans="1:24" ht="18.75" customHeight="1" x14ac:dyDescent="0.25">
      <c r="A969" s="61"/>
      <c r="B969" s="303">
        <f>IF(P969="",0,COUNTIF($P$7:P969,P969))</f>
        <v>0</v>
      </c>
      <c r="C969" s="303" t="str">
        <f t="shared" si="108"/>
        <v>0</v>
      </c>
      <c r="D969" s="303">
        <f>IF(S969="",0,COUNTIF($S$7:S969,S969))</f>
        <v>0</v>
      </c>
      <c r="E969" s="303" t="str">
        <f t="shared" si="109"/>
        <v>0</v>
      </c>
      <c r="F969" s="303">
        <f>IF(T969="",0,COUNTIF($T$7:T969,T969))</f>
        <v>0</v>
      </c>
      <c r="G969" s="303" t="str">
        <f t="shared" si="110"/>
        <v>0</v>
      </c>
      <c r="H969" s="303">
        <f>IF(R969="",0,COUNTIF($R$7:R969,R969))</f>
        <v>0</v>
      </c>
      <c r="I969" s="303" t="str">
        <f t="shared" si="111"/>
        <v>0</v>
      </c>
      <c r="J969" s="306">
        <f t="shared" si="112"/>
        <v>44216</v>
      </c>
      <c r="K969" s="303" t="str">
        <f t="shared" si="113"/>
        <v>KK 097</v>
      </c>
      <c r="L969" s="61"/>
      <c r="M969" s="271"/>
      <c r="N969" s="6"/>
      <c r="O969" s="10"/>
      <c r="P969" s="6"/>
      <c r="Q969" s="77" t="str">
        <f t="shared" si="114"/>
        <v/>
      </c>
      <c r="R969" s="333"/>
      <c r="S969" s="23"/>
      <c r="T969" s="271"/>
      <c r="U969" s="5"/>
      <c r="V969" s="5"/>
      <c r="W969" s="61"/>
      <c r="X969" s="61"/>
    </row>
    <row r="970" spans="1:24" ht="18.75" customHeight="1" x14ac:dyDescent="0.25">
      <c r="A970" s="61"/>
      <c r="B970" s="303">
        <f>IF(P970="",0,COUNTIF($P$7:P970,P970))</f>
        <v>0</v>
      </c>
      <c r="C970" s="303" t="str">
        <f t="shared" si="108"/>
        <v>0</v>
      </c>
      <c r="D970" s="303">
        <f>IF(S970="",0,COUNTIF($S$7:S970,S970))</f>
        <v>0</v>
      </c>
      <c r="E970" s="303" t="str">
        <f t="shared" si="109"/>
        <v>0</v>
      </c>
      <c r="F970" s="303">
        <f>IF(T970="",0,COUNTIF($T$7:T970,T970))</f>
        <v>0</v>
      </c>
      <c r="G970" s="303" t="str">
        <f t="shared" si="110"/>
        <v>0</v>
      </c>
      <c r="H970" s="303">
        <f>IF(R970="",0,COUNTIF($R$7:R970,R970))</f>
        <v>0</v>
      </c>
      <c r="I970" s="303" t="str">
        <f t="shared" si="111"/>
        <v>0</v>
      </c>
      <c r="J970" s="306">
        <f t="shared" si="112"/>
        <v>44216</v>
      </c>
      <c r="K970" s="303" t="str">
        <f t="shared" si="113"/>
        <v>KK 097</v>
      </c>
      <c r="L970" s="61"/>
      <c r="M970" s="271"/>
      <c r="N970" s="6"/>
      <c r="O970" s="10"/>
      <c r="P970" s="6"/>
      <c r="Q970" s="77" t="str">
        <f t="shared" si="114"/>
        <v/>
      </c>
      <c r="R970" s="333"/>
      <c r="S970" s="23"/>
      <c r="T970" s="271"/>
      <c r="U970" s="5"/>
      <c r="V970" s="5"/>
      <c r="W970" s="61"/>
      <c r="X970" s="61"/>
    </row>
    <row r="971" spans="1:24" ht="18.75" customHeight="1" x14ac:dyDescent="0.25">
      <c r="A971" s="61"/>
      <c r="B971" s="303">
        <f>IF(P971="",0,COUNTIF($P$7:P971,P971))</f>
        <v>0</v>
      </c>
      <c r="C971" s="303" t="str">
        <f t="shared" si="108"/>
        <v>0</v>
      </c>
      <c r="D971" s="303">
        <f>IF(S971="",0,COUNTIF($S$7:S971,S971))</f>
        <v>0</v>
      </c>
      <c r="E971" s="303" t="str">
        <f t="shared" si="109"/>
        <v>0</v>
      </c>
      <c r="F971" s="303">
        <f>IF(T971="",0,COUNTIF($T$7:T971,T971))</f>
        <v>0</v>
      </c>
      <c r="G971" s="303" t="str">
        <f t="shared" si="110"/>
        <v>0</v>
      </c>
      <c r="H971" s="303">
        <f>IF(R971="",0,COUNTIF($R$7:R971,R971))</f>
        <v>0</v>
      </c>
      <c r="I971" s="303" t="str">
        <f t="shared" si="111"/>
        <v>0</v>
      </c>
      <c r="J971" s="306">
        <f t="shared" si="112"/>
        <v>44216</v>
      </c>
      <c r="K971" s="303" t="str">
        <f t="shared" si="113"/>
        <v>KK 097</v>
      </c>
      <c r="L971" s="61"/>
      <c r="M971" s="271"/>
      <c r="N971" s="6"/>
      <c r="O971" s="10"/>
      <c r="P971" s="6"/>
      <c r="Q971" s="77" t="str">
        <f t="shared" si="114"/>
        <v/>
      </c>
      <c r="R971" s="333"/>
      <c r="S971" s="23"/>
      <c r="T971" s="271"/>
      <c r="U971" s="5"/>
      <c r="V971" s="5"/>
      <c r="W971" s="61"/>
      <c r="X971" s="61"/>
    </row>
    <row r="972" spans="1:24" ht="18.75" customHeight="1" x14ac:dyDescent="0.25">
      <c r="A972" s="61"/>
      <c r="B972" s="303">
        <f>IF(P972="",0,COUNTIF($P$7:P972,P972))</f>
        <v>0</v>
      </c>
      <c r="C972" s="303" t="str">
        <f t="shared" si="108"/>
        <v>0</v>
      </c>
      <c r="D972" s="303">
        <f>IF(S972="",0,COUNTIF($S$7:S972,S972))</f>
        <v>0</v>
      </c>
      <c r="E972" s="303" t="str">
        <f t="shared" si="109"/>
        <v>0</v>
      </c>
      <c r="F972" s="303">
        <f>IF(T972="",0,COUNTIF($T$7:T972,T972))</f>
        <v>0</v>
      </c>
      <c r="G972" s="303" t="str">
        <f t="shared" si="110"/>
        <v>0</v>
      </c>
      <c r="H972" s="303">
        <f>IF(R972="",0,COUNTIF($R$7:R972,R972))</f>
        <v>0</v>
      </c>
      <c r="I972" s="303" t="str">
        <f t="shared" si="111"/>
        <v>0</v>
      </c>
      <c r="J972" s="306">
        <f t="shared" si="112"/>
        <v>44216</v>
      </c>
      <c r="K972" s="303" t="str">
        <f t="shared" si="113"/>
        <v>KK 097</v>
      </c>
      <c r="L972" s="61"/>
      <c r="M972" s="271"/>
      <c r="N972" s="6"/>
      <c r="O972" s="10"/>
      <c r="P972" s="6"/>
      <c r="Q972" s="77" t="str">
        <f t="shared" si="114"/>
        <v/>
      </c>
      <c r="R972" s="333"/>
      <c r="S972" s="23"/>
      <c r="T972" s="271"/>
      <c r="U972" s="5"/>
      <c r="V972" s="5"/>
      <c r="W972" s="61"/>
      <c r="X972" s="61"/>
    </row>
    <row r="973" spans="1:24" ht="18.75" customHeight="1" x14ac:dyDescent="0.25">
      <c r="A973" s="61"/>
      <c r="B973" s="303">
        <f>IF(P973="",0,COUNTIF($P$7:P973,P973))</f>
        <v>0</v>
      </c>
      <c r="C973" s="303" t="str">
        <f t="shared" si="108"/>
        <v>0</v>
      </c>
      <c r="D973" s="303">
        <f>IF(S973="",0,COUNTIF($S$7:S973,S973))</f>
        <v>0</v>
      </c>
      <c r="E973" s="303" t="str">
        <f t="shared" si="109"/>
        <v>0</v>
      </c>
      <c r="F973" s="303">
        <f>IF(T973="",0,COUNTIF($T$7:T973,T973))</f>
        <v>0</v>
      </c>
      <c r="G973" s="303" t="str">
        <f t="shared" si="110"/>
        <v>0</v>
      </c>
      <c r="H973" s="303">
        <f>IF(R973="",0,COUNTIF($R$7:R973,R973))</f>
        <v>0</v>
      </c>
      <c r="I973" s="303" t="str">
        <f t="shared" si="111"/>
        <v>0</v>
      </c>
      <c r="J973" s="306">
        <f t="shared" si="112"/>
        <v>44216</v>
      </c>
      <c r="K973" s="303" t="str">
        <f t="shared" si="113"/>
        <v>KK 097</v>
      </c>
      <c r="L973" s="61"/>
      <c r="M973" s="271"/>
      <c r="N973" s="6"/>
      <c r="O973" s="10"/>
      <c r="P973" s="6"/>
      <c r="Q973" s="77" t="str">
        <f t="shared" si="114"/>
        <v/>
      </c>
      <c r="R973" s="333"/>
      <c r="S973" s="23"/>
      <c r="T973" s="271"/>
      <c r="U973" s="5"/>
      <c r="V973" s="5"/>
      <c r="W973" s="61"/>
      <c r="X973" s="61"/>
    </row>
    <row r="974" spans="1:24" ht="18.75" customHeight="1" x14ac:dyDescent="0.25">
      <c r="A974" s="61"/>
      <c r="B974" s="303">
        <f>IF(P974="",0,COUNTIF($P$7:P974,P974))</f>
        <v>0</v>
      </c>
      <c r="C974" s="303" t="str">
        <f t="shared" si="108"/>
        <v>0</v>
      </c>
      <c r="D974" s="303">
        <f>IF(S974="",0,COUNTIF($S$7:S974,S974))</f>
        <v>0</v>
      </c>
      <c r="E974" s="303" t="str">
        <f t="shared" si="109"/>
        <v>0</v>
      </c>
      <c r="F974" s="303">
        <f>IF(T974="",0,COUNTIF($T$7:T974,T974))</f>
        <v>0</v>
      </c>
      <c r="G974" s="303" t="str">
        <f t="shared" si="110"/>
        <v>0</v>
      </c>
      <c r="H974" s="303">
        <f>IF(R974="",0,COUNTIF($R$7:R974,R974))</f>
        <v>0</v>
      </c>
      <c r="I974" s="303" t="str">
        <f t="shared" si="111"/>
        <v>0</v>
      </c>
      <c r="J974" s="306">
        <f t="shared" si="112"/>
        <v>44216</v>
      </c>
      <c r="K974" s="303" t="str">
        <f t="shared" si="113"/>
        <v>KK 097</v>
      </c>
      <c r="L974" s="61"/>
      <c r="M974" s="271"/>
      <c r="N974" s="6"/>
      <c r="O974" s="10"/>
      <c r="P974" s="6"/>
      <c r="Q974" s="77" t="str">
        <f t="shared" si="114"/>
        <v/>
      </c>
      <c r="R974" s="333"/>
      <c r="S974" s="23"/>
      <c r="T974" s="271"/>
      <c r="U974" s="5"/>
      <c r="V974" s="5"/>
      <c r="W974" s="61"/>
      <c r="X974" s="61"/>
    </row>
    <row r="975" spans="1:24" ht="18.75" customHeight="1" x14ac:dyDescent="0.25">
      <c r="A975" s="61"/>
      <c r="B975" s="303">
        <f>IF(P975="",0,COUNTIF($P$7:P975,P975))</f>
        <v>0</v>
      </c>
      <c r="C975" s="303" t="str">
        <f t="shared" si="108"/>
        <v>0</v>
      </c>
      <c r="D975" s="303">
        <f>IF(S975="",0,COUNTIF($S$7:S975,S975))</f>
        <v>0</v>
      </c>
      <c r="E975" s="303" t="str">
        <f t="shared" si="109"/>
        <v>0</v>
      </c>
      <c r="F975" s="303">
        <f>IF(T975="",0,COUNTIF($T$7:T975,T975))</f>
        <v>0</v>
      </c>
      <c r="G975" s="303" t="str">
        <f t="shared" si="110"/>
        <v>0</v>
      </c>
      <c r="H975" s="303">
        <f>IF(R975="",0,COUNTIF($R$7:R975,R975))</f>
        <v>0</v>
      </c>
      <c r="I975" s="303" t="str">
        <f t="shared" si="111"/>
        <v>0</v>
      </c>
      <c r="J975" s="306">
        <f t="shared" si="112"/>
        <v>44216</v>
      </c>
      <c r="K975" s="303" t="str">
        <f t="shared" si="113"/>
        <v>KK 097</v>
      </c>
      <c r="L975" s="61"/>
      <c r="M975" s="271"/>
      <c r="N975" s="6"/>
      <c r="O975" s="10"/>
      <c r="P975" s="6"/>
      <c r="Q975" s="77" t="str">
        <f t="shared" si="114"/>
        <v/>
      </c>
      <c r="R975" s="333"/>
      <c r="S975" s="23"/>
      <c r="T975" s="271"/>
      <c r="U975" s="5"/>
      <c r="V975" s="5"/>
      <c r="W975" s="61"/>
      <c r="X975" s="61"/>
    </row>
    <row r="976" spans="1:24" ht="18.75" customHeight="1" x14ac:dyDescent="0.25">
      <c r="A976" s="61"/>
      <c r="B976" s="303">
        <f>IF(P976="",0,COUNTIF($P$7:P976,P976))</f>
        <v>0</v>
      </c>
      <c r="C976" s="303" t="str">
        <f t="shared" si="108"/>
        <v>0</v>
      </c>
      <c r="D976" s="303">
        <f>IF(S976="",0,COUNTIF($S$7:S976,S976))</f>
        <v>0</v>
      </c>
      <c r="E976" s="303" t="str">
        <f t="shared" si="109"/>
        <v>0</v>
      </c>
      <c r="F976" s="303">
        <f>IF(T976="",0,COUNTIF($T$7:T976,T976))</f>
        <v>0</v>
      </c>
      <c r="G976" s="303" t="str">
        <f t="shared" si="110"/>
        <v>0</v>
      </c>
      <c r="H976" s="303">
        <f>IF(R976="",0,COUNTIF($R$7:R976,R976))</f>
        <v>0</v>
      </c>
      <c r="I976" s="303" t="str">
        <f t="shared" si="111"/>
        <v>0</v>
      </c>
      <c r="J976" s="306">
        <f t="shared" si="112"/>
        <v>44216</v>
      </c>
      <c r="K976" s="303" t="str">
        <f t="shared" si="113"/>
        <v>KK 097</v>
      </c>
      <c r="L976" s="61"/>
      <c r="M976" s="271"/>
      <c r="N976" s="6"/>
      <c r="O976" s="10"/>
      <c r="P976" s="6"/>
      <c r="Q976" s="77" t="str">
        <f t="shared" si="114"/>
        <v/>
      </c>
      <c r="R976" s="333"/>
      <c r="S976" s="23"/>
      <c r="T976" s="271"/>
      <c r="U976" s="5"/>
      <c r="V976" s="5"/>
      <c r="W976" s="61"/>
      <c r="X976" s="61"/>
    </row>
    <row r="977" spans="1:24" ht="18.75" customHeight="1" x14ac:dyDescent="0.25">
      <c r="A977" s="61"/>
      <c r="B977" s="303">
        <f>IF(P977="",0,COUNTIF($P$7:P977,P977))</f>
        <v>0</v>
      </c>
      <c r="C977" s="303" t="str">
        <f t="shared" si="108"/>
        <v>0</v>
      </c>
      <c r="D977" s="303">
        <f>IF(S977="",0,COUNTIF($S$7:S977,S977))</f>
        <v>0</v>
      </c>
      <c r="E977" s="303" t="str">
        <f t="shared" si="109"/>
        <v>0</v>
      </c>
      <c r="F977" s="303">
        <f>IF(T977="",0,COUNTIF($T$7:T977,T977))</f>
        <v>0</v>
      </c>
      <c r="G977" s="303" t="str">
        <f t="shared" si="110"/>
        <v>0</v>
      </c>
      <c r="H977" s="303">
        <f>IF(R977="",0,COUNTIF($R$7:R977,R977))</f>
        <v>0</v>
      </c>
      <c r="I977" s="303" t="str">
        <f t="shared" si="111"/>
        <v>0</v>
      </c>
      <c r="J977" s="306">
        <f t="shared" si="112"/>
        <v>44216</v>
      </c>
      <c r="K977" s="303" t="str">
        <f t="shared" si="113"/>
        <v>KK 097</v>
      </c>
      <c r="L977" s="61"/>
      <c r="M977" s="271"/>
      <c r="N977" s="6"/>
      <c r="O977" s="10"/>
      <c r="P977" s="6"/>
      <c r="Q977" s="77" t="str">
        <f t="shared" si="114"/>
        <v/>
      </c>
      <c r="R977" s="333"/>
      <c r="S977" s="23"/>
      <c r="T977" s="271"/>
      <c r="U977" s="5"/>
      <c r="V977" s="5"/>
      <c r="W977" s="61"/>
      <c r="X977" s="61"/>
    </row>
    <row r="978" spans="1:24" ht="18.75" customHeight="1" x14ac:dyDescent="0.25">
      <c r="A978" s="61"/>
      <c r="B978" s="303">
        <f>IF(P978="",0,COUNTIF($P$7:P978,P978))</f>
        <v>0</v>
      </c>
      <c r="C978" s="303" t="str">
        <f t="shared" si="108"/>
        <v>0</v>
      </c>
      <c r="D978" s="303">
        <f>IF(S978="",0,COUNTIF($S$7:S978,S978))</f>
        <v>0</v>
      </c>
      <c r="E978" s="303" t="str">
        <f t="shared" si="109"/>
        <v>0</v>
      </c>
      <c r="F978" s="303">
        <f>IF(T978="",0,COUNTIF($T$7:T978,T978))</f>
        <v>0</v>
      </c>
      <c r="G978" s="303" t="str">
        <f t="shared" si="110"/>
        <v>0</v>
      </c>
      <c r="H978" s="303">
        <f>IF(R978="",0,COUNTIF($R$7:R978,R978))</f>
        <v>0</v>
      </c>
      <c r="I978" s="303" t="str">
        <f t="shared" si="111"/>
        <v>0</v>
      </c>
      <c r="J978" s="306">
        <f t="shared" si="112"/>
        <v>44216</v>
      </c>
      <c r="K978" s="303" t="str">
        <f t="shared" si="113"/>
        <v>KK 097</v>
      </c>
      <c r="L978" s="61"/>
      <c r="M978" s="271"/>
      <c r="N978" s="6"/>
      <c r="O978" s="10"/>
      <c r="P978" s="6"/>
      <c r="Q978" s="77" t="str">
        <f t="shared" si="114"/>
        <v/>
      </c>
      <c r="R978" s="333"/>
      <c r="S978" s="23"/>
      <c r="T978" s="271"/>
      <c r="U978" s="5"/>
      <c r="V978" s="5"/>
      <c r="W978" s="61"/>
      <c r="X978" s="61"/>
    </row>
    <row r="979" spans="1:24" ht="18.75" customHeight="1" x14ac:dyDescent="0.25">
      <c r="A979" s="61"/>
      <c r="B979" s="303">
        <f>IF(P979="",0,COUNTIF($P$7:P979,P979))</f>
        <v>0</v>
      </c>
      <c r="C979" s="303" t="str">
        <f t="shared" si="108"/>
        <v>0</v>
      </c>
      <c r="D979" s="303">
        <f>IF(S979="",0,COUNTIF($S$7:S979,S979))</f>
        <v>0</v>
      </c>
      <c r="E979" s="303" t="str">
        <f t="shared" si="109"/>
        <v>0</v>
      </c>
      <c r="F979" s="303">
        <f>IF(T979="",0,COUNTIF($T$7:T979,T979))</f>
        <v>0</v>
      </c>
      <c r="G979" s="303" t="str">
        <f t="shared" si="110"/>
        <v>0</v>
      </c>
      <c r="H979" s="303">
        <f>IF(R979="",0,COUNTIF($R$7:R979,R979))</f>
        <v>0</v>
      </c>
      <c r="I979" s="303" t="str">
        <f t="shared" si="111"/>
        <v>0</v>
      </c>
      <c r="J979" s="306">
        <f t="shared" si="112"/>
        <v>44216</v>
      </c>
      <c r="K979" s="303" t="str">
        <f t="shared" si="113"/>
        <v>KK 097</v>
      </c>
      <c r="L979" s="61"/>
      <c r="M979" s="271"/>
      <c r="N979" s="6"/>
      <c r="O979" s="10"/>
      <c r="P979" s="6"/>
      <c r="Q979" s="77" t="str">
        <f t="shared" si="114"/>
        <v/>
      </c>
      <c r="R979" s="333"/>
      <c r="S979" s="23"/>
      <c r="T979" s="271"/>
      <c r="U979" s="5"/>
      <c r="V979" s="5"/>
      <c r="W979" s="61"/>
      <c r="X979" s="61"/>
    </row>
    <row r="980" spans="1:24" ht="18.75" customHeight="1" x14ac:dyDescent="0.25">
      <c r="A980" s="61"/>
      <c r="B980" s="303">
        <f>IF(P980="",0,COUNTIF($P$7:P980,P980))</f>
        <v>0</v>
      </c>
      <c r="C980" s="303" t="str">
        <f t="shared" si="108"/>
        <v>0</v>
      </c>
      <c r="D980" s="303">
        <f>IF(S980="",0,COUNTIF($S$7:S980,S980))</f>
        <v>0</v>
      </c>
      <c r="E980" s="303" t="str">
        <f t="shared" si="109"/>
        <v>0</v>
      </c>
      <c r="F980" s="303">
        <f>IF(T980="",0,COUNTIF($T$7:T980,T980))</f>
        <v>0</v>
      </c>
      <c r="G980" s="303" t="str">
        <f t="shared" si="110"/>
        <v>0</v>
      </c>
      <c r="H980" s="303">
        <f>IF(R980="",0,COUNTIF($R$7:R980,R980))</f>
        <v>0</v>
      </c>
      <c r="I980" s="303" t="str">
        <f t="shared" si="111"/>
        <v>0</v>
      </c>
      <c r="J980" s="306">
        <f t="shared" si="112"/>
        <v>44216</v>
      </c>
      <c r="K980" s="303" t="str">
        <f t="shared" si="113"/>
        <v>KK 097</v>
      </c>
      <c r="L980" s="61"/>
      <c r="M980" s="271"/>
      <c r="N980" s="6"/>
      <c r="O980" s="10"/>
      <c r="P980" s="6"/>
      <c r="Q980" s="77" t="str">
        <f t="shared" si="114"/>
        <v/>
      </c>
      <c r="R980" s="333"/>
      <c r="S980" s="23"/>
      <c r="T980" s="271"/>
      <c r="U980" s="5"/>
      <c r="V980" s="5"/>
      <c r="W980" s="61"/>
      <c r="X980" s="61"/>
    </row>
    <row r="981" spans="1:24" ht="18.75" customHeight="1" x14ac:dyDescent="0.25">
      <c r="A981" s="61"/>
      <c r="B981" s="303">
        <f>IF(P981="",0,COUNTIF($P$7:P981,P981))</f>
        <v>0</v>
      </c>
      <c r="C981" s="303" t="str">
        <f t="shared" si="108"/>
        <v>0</v>
      </c>
      <c r="D981" s="303">
        <f>IF(S981="",0,COUNTIF($S$7:S981,S981))</f>
        <v>0</v>
      </c>
      <c r="E981" s="303" t="str">
        <f t="shared" si="109"/>
        <v>0</v>
      </c>
      <c r="F981" s="303">
        <f>IF(T981="",0,COUNTIF($T$7:T981,T981))</f>
        <v>0</v>
      </c>
      <c r="G981" s="303" t="str">
        <f t="shared" si="110"/>
        <v>0</v>
      </c>
      <c r="H981" s="303">
        <f>IF(R981="",0,COUNTIF($R$7:R981,R981))</f>
        <v>0</v>
      </c>
      <c r="I981" s="303" t="str">
        <f t="shared" si="111"/>
        <v>0</v>
      </c>
      <c r="J981" s="306">
        <f t="shared" si="112"/>
        <v>44216</v>
      </c>
      <c r="K981" s="303" t="str">
        <f t="shared" si="113"/>
        <v>KK 097</v>
      </c>
      <c r="L981" s="61"/>
      <c r="M981" s="271"/>
      <c r="N981" s="6"/>
      <c r="O981" s="10"/>
      <c r="P981" s="6"/>
      <c r="Q981" s="77" t="str">
        <f t="shared" si="114"/>
        <v/>
      </c>
      <c r="R981" s="333"/>
      <c r="S981" s="23"/>
      <c r="T981" s="271"/>
      <c r="U981" s="5"/>
      <c r="V981" s="5"/>
      <c r="W981" s="61"/>
      <c r="X981" s="61"/>
    </row>
    <row r="982" spans="1:24" ht="18.75" customHeight="1" x14ac:dyDescent="0.25">
      <c r="A982" s="61"/>
      <c r="B982" s="303">
        <f>IF(P982="",0,COUNTIF($P$7:P982,P982))</f>
        <v>0</v>
      </c>
      <c r="C982" s="303" t="str">
        <f t="shared" si="108"/>
        <v>0</v>
      </c>
      <c r="D982" s="303">
        <f>IF(S982="",0,COUNTIF($S$7:S982,S982))</f>
        <v>0</v>
      </c>
      <c r="E982" s="303" t="str">
        <f t="shared" si="109"/>
        <v>0</v>
      </c>
      <c r="F982" s="303">
        <f>IF(T982="",0,COUNTIF($T$7:T982,T982))</f>
        <v>0</v>
      </c>
      <c r="G982" s="303" t="str">
        <f t="shared" si="110"/>
        <v>0</v>
      </c>
      <c r="H982" s="303">
        <f>IF(R982="",0,COUNTIF($R$7:R982,R982))</f>
        <v>0</v>
      </c>
      <c r="I982" s="303" t="str">
        <f t="shared" si="111"/>
        <v>0</v>
      </c>
      <c r="J982" s="306">
        <f t="shared" si="112"/>
        <v>44216</v>
      </c>
      <c r="K982" s="303" t="str">
        <f t="shared" si="113"/>
        <v>KK 097</v>
      </c>
      <c r="L982" s="61"/>
      <c r="M982" s="271"/>
      <c r="N982" s="6"/>
      <c r="O982" s="10"/>
      <c r="P982" s="6"/>
      <c r="Q982" s="77" t="str">
        <f t="shared" si="114"/>
        <v/>
      </c>
      <c r="R982" s="333"/>
      <c r="S982" s="23"/>
      <c r="T982" s="271"/>
      <c r="U982" s="5"/>
      <c r="V982" s="5"/>
      <c r="W982" s="61"/>
      <c r="X982" s="61"/>
    </row>
    <row r="983" spans="1:24" ht="18.75" customHeight="1" x14ac:dyDescent="0.25">
      <c r="A983" s="61"/>
      <c r="B983" s="303">
        <f>IF(P983="",0,COUNTIF($P$7:P983,P983))</f>
        <v>0</v>
      </c>
      <c r="C983" s="303" t="str">
        <f t="shared" si="108"/>
        <v>0</v>
      </c>
      <c r="D983" s="303">
        <f>IF(S983="",0,COUNTIF($S$7:S983,S983))</f>
        <v>0</v>
      </c>
      <c r="E983" s="303" t="str">
        <f t="shared" si="109"/>
        <v>0</v>
      </c>
      <c r="F983" s="303">
        <f>IF(T983="",0,COUNTIF($T$7:T983,T983))</f>
        <v>0</v>
      </c>
      <c r="G983" s="303" t="str">
        <f t="shared" si="110"/>
        <v>0</v>
      </c>
      <c r="H983" s="303">
        <f>IF(R983="",0,COUNTIF($R$7:R983,R983))</f>
        <v>0</v>
      </c>
      <c r="I983" s="303" t="str">
        <f t="shared" si="111"/>
        <v>0</v>
      </c>
      <c r="J983" s="306">
        <f t="shared" si="112"/>
        <v>44216</v>
      </c>
      <c r="K983" s="303" t="str">
        <f t="shared" si="113"/>
        <v>KK 097</v>
      </c>
      <c r="L983" s="61"/>
      <c r="M983" s="271"/>
      <c r="N983" s="6"/>
      <c r="O983" s="10"/>
      <c r="P983" s="6"/>
      <c r="Q983" s="77" t="str">
        <f t="shared" si="114"/>
        <v/>
      </c>
      <c r="R983" s="333"/>
      <c r="S983" s="23"/>
      <c r="T983" s="271"/>
      <c r="U983" s="5"/>
      <c r="V983" s="5"/>
      <c r="W983" s="61"/>
      <c r="X983" s="61"/>
    </row>
    <row r="984" spans="1:24" ht="18.75" customHeight="1" x14ac:dyDescent="0.25">
      <c r="A984" s="61"/>
      <c r="B984" s="303">
        <f>IF(P984="",0,COUNTIF($P$7:P984,P984))</f>
        <v>0</v>
      </c>
      <c r="C984" s="303" t="str">
        <f t="shared" si="108"/>
        <v>0</v>
      </c>
      <c r="D984" s="303">
        <f>IF(S984="",0,COUNTIF($S$7:S984,S984))</f>
        <v>0</v>
      </c>
      <c r="E984" s="303" t="str">
        <f t="shared" si="109"/>
        <v>0</v>
      </c>
      <c r="F984" s="303">
        <f>IF(T984="",0,COUNTIF($T$7:T984,T984))</f>
        <v>0</v>
      </c>
      <c r="G984" s="303" t="str">
        <f t="shared" si="110"/>
        <v>0</v>
      </c>
      <c r="H984" s="303">
        <f>IF(R984="",0,COUNTIF($R$7:R984,R984))</f>
        <v>0</v>
      </c>
      <c r="I984" s="303" t="str">
        <f t="shared" si="111"/>
        <v>0</v>
      </c>
      <c r="J984" s="306">
        <f t="shared" si="112"/>
        <v>44216</v>
      </c>
      <c r="K984" s="303" t="str">
        <f t="shared" si="113"/>
        <v>KK 097</v>
      </c>
      <c r="L984" s="61"/>
      <c r="M984" s="271"/>
      <c r="N984" s="6"/>
      <c r="O984" s="10"/>
      <c r="P984" s="6"/>
      <c r="Q984" s="77" t="str">
        <f t="shared" si="114"/>
        <v/>
      </c>
      <c r="R984" s="333"/>
      <c r="S984" s="23"/>
      <c r="T984" s="271"/>
      <c r="U984" s="5"/>
      <c r="V984" s="5"/>
      <c r="W984" s="61"/>
      <c r="X984" s="61"/>
    </row>
    <row r="985" spans="1:24" ht="18.75" customHeight="1" x14ac:dyDescent="0.25">
      <c r="A985" s="61"/>
      <c r="B985" s="303">
        <f>IF(P985="",0,COUNTIF($P$7:P985,P985))</f>
        <v>0</v>
      </c>
      <c r="C985" s="303" t="str">
        <f t="shared" si="108"/>
        <v>0</v>
      </c>
      <c r="D985" s="303">
        <f>IF(S985="",0,COUNTIF($S$7:S985,S985))</f>
        <v>0</v>
      </c>
      <c r="E985" s="303" t="str">
        <f t="shared" si="109"/>
        <v>0</v>
      </c>
      <c r="F985" s="303">
        <f>IF(T985="",0,COUNTIF($T$7:T985,T985))</f>
        <v>0</v>
      </c>
      <c r="G985" s="303" t="str">
        <f t="shared" si="110"/>
        <v>0</v>
      </c>
      <c r="H985" s="303">
        <f>IF(R985="",0,COUNTIF($R$7:R985,R985))</f>
        <v>0</v>
      </c>
      <c r="I985" s="303" t="str">
        <f t="shared" si="111"/>
        <v>0</v>
      </c>
      <c r="J985" s="306">
        <f t="shared" si="112"/>
        <v>44216</v>
      </c>
      <c r="K985" s="303" t="str">
        <f t="shared" si="113"/>
        <v>KK 097</v>
      </c>
      <c r="L985" s="61"/>
      <c r="M985" s="271"/>
      <c r="N985" s="6"/>
      <c r="O985" s="10"/>
      <c r="P985" s="6"/>
      <c r="Q985" s="77" t="str">
        <f t="shared" si="114"/>
        <v/>
      </c>
      <c r="R985" s="333"/>
      <c r="S985" s="23"/>
      <c r="T985" s="271"/>
      <c r="U985" s="5"/>
      <c r="V985" s="5"/>
      <c r="W985" s="61"/>
      <c r="X985" s="61"/>
    </row>
    <row r="986" spans="1:24" ht="18.75" customHeight="1" x14ac:dyDescent="0.25">
      <c r="A986" s="61"/>
      <c r="B986" s="303">
        <f>IF(P986="",0,COUNTIF($P$7:P986,P986))</f>
        <v>0</v>
      </c>
      <c r="C986" s="303" t="str">
        <f t="shared" si="108"/>
        <v>0</v>
      </c>
      <c r="D986" s="303">
        <f>IF(S986="",0,COUNTIF($S$7:S986,S986))</f>
        <v>0</v>
      </c>
      <c r="E986" s="303" t="str">
        <f t="shared" si="109"/>
        <v>0</v>
      </c>
      <c r="F986" s="303">
        <f>IF(T986="",0,COUNTIF($T$7:T986,T986))</f>
        <v>0</v>
      </c>
      <c r="G986" s="303" t="str">
        <f t="shared" si="110"/>
        <v>0</v>
      </c>
      <c r="H986" s="303">
        <f>IF(R986="",0,COUNTIF($R$7:R986,R986))</f>
        <v>0</v>
      </c>
      <c r="I986" s="303" t="str">
        <f t="shared" si="111"/>
        <v>0</v>
      </c>
      <c r="J986" s="306">
        <f t="shared" si="112"/>
        <v>44216</v>
      </c>
      <c r="K986" s="303" t="str">
        <f t="shared" si="113"/>
        <v>KK 097</v>
      </c>
      <c r="L986" s="61"/>
      <c r="M986" s="271"/>
      <c r="N986" s="6"/>
      <c r="O986" s="10"/>
      <c r="P986" s="6"/>
      <c r="Q986" s="77" t="str">
        <f t="shared" si="114"/>
        <v/>
      </c>
      <c r="R986" s="333"/>
      <c r="S986" s="23"/>
      <c r="T986" s="271"/>
      <c r="U986" s="5"/>
      <c r="V986" s="5"/>
      <c r="W986" s="61"/>
      <c r="X986" s="61"/>
    </row>
    <row r="987" spans="1:24" ht="18.75" customHeight="1" x14ac:dyDescent="0.25">
      <c r="A987" s="61"/>
      <c r="B987" s="303">
        <f>IF(P987="",0,COUNTIF($P$7:P987,P987))</f>
        <v>0</v>
      </c>
      <c r="C987" s="303" t="str">
        <f t="shared" si="108"/>
        <v>0</v>
      </c>
      <c r="D987" s="303">
        <f>IF(S987="",0,COUNTIF($S$7:S987,S987))</f>
        <v>0</v>
      </c>
      <c r="E987" s="303" t="str">
        <f t="shared" si="109"/>
        <v>0</v>
      </c>
      <c r="F987" s="303">
        <f>IF(T987="",0,COUNTIF($T$7:T987,T987))</f>
        <v>0</v>
      </c>
      <c r="G987" s="303" t="str">
        <f t="shared" si="110"/>
        <v>0</v>
      </c>
      <c r="H987" s="303">
        <f>IF(R987="",0,COUNTIF($R$7:R987,R987))</f>
        <v>0</v>
      </c>
      <c r="I987" s="303" t="str">
        <f t="shared" si="111"/>
        <v>0</v>
      </c>
      <c r="J987" s="306">
        <f t="shared" si="112"/>
        <v>44216</v>
      </c>
      <c r="K987" s="303" t="str">
        <f t="shared" si="113"/>
        <v>KK 097</v>
      </c>
      <c r="L987" s="61"/>
      <c r="M987" s="271"/>
      <c r="N987" s="6"/>
      <c r="O987" s="10"/>
      <c r="P987" s="6"/>
      <c r="Q987" s="77" t="str">
        <f t="shared" si="114"/>
        <v/>
      </c>
      <c r="R987" s="333"/>
      <c r="S987" s="23"/>
      <c r="T987" s="271"/>
      <c r="U987" s="5"/>
      <c r="V987" s="5"/>
      <c r="W987" s="61"/>
      <c r="X987" s="61"/>
    </row>
    <row r="988" spans="1:24" ht="18.75" customHeight="1" x14ac:dyDescent="0.25">
      <c r="A988" s="61"/>
      <c r="B988" s="303">
        <f>IF(P988="",0,COUNTIF($P$7:P988,P988))</f>
        <v>0</v>
      </c>
      <c r="C988" s="303" t="str">
        <f t="shared" si="108"/>
        <v>0</v>
      </c>
      <c r="D988" s="303">
        <f>IF(S988="",0,COUNTIF($S$7:S988,S988))</f>
        <v>0</v>
      </c>
      <c r="E988" s="303" t="str">
        <f t="shared" si="109"/>
        <v>0</v>
      </c>
      <c r="F988" s="303">
        <f>IF(T988="",0,COUNTIF($T$7:T988,T988))</f>
        <v>0</v>
      </c>
      <c r="G988" s="303" t="str">
        <f t="shared" si="110"/>
        <v>0</v>
      </c>
      <c r="H988" s="303">
        <f>IF(R988="",0,COUNTIF($R$7:R988,R988))</f>
        <v>0</v>
      </c>
      <c r="I988" s="303" t="str">
        <f t="shared" si="111"/>
        <v>0</v>
      </c>
      <c r="J988" s="306">
        <f t="shared" si="112"/>
        <v>44216</v>
      </c>
      <c r="K988" s="303" t="str">
        <f t="shared" si="113"/>
        <v>KK 097</v>
      </c>
      <c r="L988" s="61"/>
      <c r="M988" s="271"/>
      <c r="N988" s="6"/>
      <c r="O988" s="10"/>
      <c r="P988" s="6"/>
      <c r="Q988" s="77" t="str">
        <f t="shared" si="114"/>
        <v/>
      </c>
      <c r="R988" s="333"/>
      <c r="S988" s="23"/>
      <c r="T988" s="271"/>
      <c r="U988" s="5"/>
      <c r="V988" s="5"/>
      <c r="W988" s="61"/>
      <c r="X988" s="61"/>
    </row>
    <row r="989" spans="1:24" ht="18.75" customHeight="1" x14ac:dyDescent="0.25">
      <c r="A989" s="61"/>
      <c r="B989" s="303">
        <f>IF(P989="",0,COUNTIF($P$7:P989,P989))</f>
        <v>0</v>
      </c>
      <c r="C989" s="303" t="str">
        <f t="shared" si="108"/>
        <v>0</v>
      </c>
      <c r="D989" s="303">
        <f>IF(S989="",0,COUNTIF($S$7:S989,S989))</f>
        <v>0</v>
      </c>
      <c r="E989" s="303" t="str">
        <f t="shared" si="109"/>
        <v>0</v>
      </c>
      <c r="F989" s="303">
        <f>IF(T989="",0,COUNTIF($T$7:T989,T989))</f>
        <v>0</v>
      </c>
      <c r="G989" s="303" t="str">
        <f t="shared" si="110"/>
        <v>0</v>
      </c>
      <c r="H989" s="303">
        <f>IF(R989="",0,COUNTIF($R$7:R989,R989))</f>
        <v>0</v>
      </c>
      <c r="I989" s="303" t="str">
        <f t="shared" si="111"/>
        <v>0</v>
      </c>
      <c r="J989" s="306">
        <f t="shared" si="112"/>
        <v>44216</v>
      </c>
      <c r="K989" s="303" t="str">
        <f t="shared" si="113"/>
        <v>KK 097</v>
      </c>
      <c r="L989" s="61"/>
      <c r="M989" s="271"/>
      <c r="N989" s="6"/>
      <c r="O989" s="10"/>
      <c r="P989" s="6"/>
      <c r="Q989" s="77" t="str">
        <f t="shared" si="114"/>
        <v/>
      </c>
      <c r="R989" s="333"/>
      <c r="S989" s="23"/>
      <c r="T989" s="271"/>
      <c r="U989" s="5"/>
      <c r="V989" s="5"/>
      <c r="W989" s="61"/>
      <c r="X989" s="61"/>
    </row>
    <row r="990" spans="1:24" ht="18.75" customHeight="1" x14ac:dyDescent="0.25">
      <c r="A990" s="61"/>
      <c r="B990" s="303">
        <f>IF(P990="",0,COUNTIF($P$7:P990,P990))</f>
        <v>0</v>
      </c>
      <c r="C990" s="303" t="str">
        <f t="shared" si="108"/>
        <v>0</v>
      </c>
      <c r="D990" s="303">
        <f>IF(S990="",0,COUNTIF($S$7:S990,S990))</f>
        <v>0</v>
      </c>
      <c r="E990" s="303" t="str">
        <f t="shared" si="109"/>
        <v>0</v>
      </c>
      <c r="F990" s="303">
        <f>IF(T990="",0,COUNTIF($T$7:T990,T990))</f>
        <v>0</v>
      </c>
      <c r="G990" s="303" t="str">
        <f t="shared" si="110"/>
        <v>0</v>
      </c>
      <c r="H990" s="303">
        <f>IF(R990="",0,COUNTIF($R$7:R990,R990))</f>
        <v>0</v>
      </c>
      <c r="I990" s="303" t="str">
        <f t="shared" si="111"/>
        <v>0</v>
      </c>
      <c r="J990" s="306">
        <f t="shared" si="112"/>
        <v>44216</v>
      </c>
      <c r="K990" s="303" t="str">
        <f t="shared" si="113"/>
        <v>KK 097</v>
      </c>
      <c r="L990" s="61"/>
      <c r="M990" s="271"/>
      <c r="N990" s="6"/>
      <c r="O990" s="10"/>
      <c r="P990" s="6"/>
      <c r="Q990" s="77" t="str">
        <f t="shared" si="114"/>
        <v/>
      </c>
      <c r="R990" s="333"/>
      <c r="S990" s="23"/>
      <c r="T990" s="271"/>
      <c r="U990" s="5"/>
      <c r="V990" s="5"/>
      <c r="W990" s="61"/>
      <c r="X990" s="61"/>
    </row>
    <row r="991" spans="1:24" ht="18.75" customHeight="1" x14ac:dyDescent="0.25">
      <c r="A991" s="61"/>
      <c r="B991" s="303">
        <f>IF(P991="",0,COUNTIF($P$7:P991,P991))</f>
        <v>0</v>
      </c>
      <c r="C991" s="303" t="str">
        <f t="shared" si="108"/>
        <v>0</v>
      </c>
      <c r="D991" s="303">
        <f>IF(S991="",0,COUNTIF($S$7:S991,S991))</f>
        <v>0</v>
      </c>
      <c r="E991" s="303" t="str">
        <f t="shared" si="109"/>
        <v>0</v>
      </c>
      <c r="F991" s="303">
        <f>IF(T991="",0,COUNTIF($T$7:T991,T991))</f>
        <v>0</v>
      </c>
      <c r="G991" s="303" t="str">
        <f t="shared" si="110"/>
        <v>0</v>
      </c>
      <c r="H991" s="303">
        <f>IF(R991="",0,COUNTIF($R$7:R991,R991))</f>
        <v>0</v>
      </c>
      <c r="I991" s="303" t="str">
        <f t="shared" si="111"/>
        <v>0</v>
      </c>
      <c r="J991" s="306">
        <f t="shared" si="112"/>
        <v>44216</v>
      </c>
      <c r="K991" s="303" t="str">
        <f t="shared" si="113"/>
        <v>KK 097</v>
      </c>
      <c r="L991" s="61"/>
      <c r="M991" s="271"/>
      <c r="N991" s="6"/>
      <c r="O991" s="10"/>
      <c r="P991" s="6"/>
      <c r="Q991" s="77" t="str">
        <f t="shared" si="114"/>
        <v/>
      </c>
      <c r="R991" s="333"/>
      <c r="S991" s="23"/>
      <c r="T991" s="271"/>
      <c r="U991" s="5"/>
      <c r="V991" s="5"/>
      <c r="W991" s="61"/>
      <c r="X991" s="61"/>
    </row>
    <row r="992" spans="1:24" ht="18.75" customHeight="1" x14ac:dyDescent="0.25">
      <c r="A992" s="61"/>
      <c r="B992" s="303">
        <f>IF(P992="",0,COUNTIF($P$7:P992,P992))</f>
        <v>0</v>
      </c>
      <c r="C992" s="303" t="str">
        <f t="shared" si="108"/>
        <v>0</v>
      </c>
      <c r="D992" s="303">
        <f>IF(S992="",0,COUNTIF($S$7:S992,S992))</f>
        <v>0</v>
      </c>
      <c r="E992" s="303" t="str">
        <f t="shared" si="109"/>
        <v>0</v>
      </c>
      <c r="F992" s="303">
        <f>IF(T992="",0,COUNTIF($T$7:T992,T992))</f>
        <v>0</v>
      </c>
      <c r="G992" s="303" t="str">
        <f t="shared" si="110"/>
        <v>0</v>
      </c>
      <c r="H992" s="303">
        <f>IF(R992="",0,COUNTIF($R$7:R992,R992))</f>
        <v>0</v>
      </c>
      <c r="I992" s="303" t="str">
        <f t="shared" si="111"/>
        <v>0</v>
      </c>
      <c r="J992" s="306">
        <f t="shared" si="112"/>
        <v>44216</v>
      </c>
      <c r="K992" s="303" t="str">
        <f t="shared" si="113"/>
        <v>KK 097</v>
      </c>
      <c r="L992" s="61"/>
      <c r="M992" s="271"/>
      <c r="N992" s="6"/>
      <c r="O992" s="10"/>
      <c r="P992" s="6"/>
      <c r="Q992" s="77" t="str">
        <f t="shared" si="114"/>
        <v/>
      </c>
      <c r="R992" s="333"/>
      <c r="S992" s="23"/>
      <c r="T992" s="271"/>
      <c r="U992" s="5"/>
      <c r="V992" s="5"/>
      <c r="W992" s="61"/>
      <c r="X992" s="61"/>
    </row>
    <row r="993" spans="1:24" ht="18.75" customHeight="1" x14ac:dyDescent="0.25">
      <c r="A993" s="61"/>
      <c r="B993" s="303">
        <f>IF(P993="",0,COUNTIF($P$7:P993,P993))</f>
        <v>0</v>
      </c>
      <c r="C993" s="303" t="str">
        <f t="shared" si="108"/>
        <v>0</v>
      </c>
      <c r="D993" s="303">
        <f>IF(S993="",0,COUNTIF($S$7:S993,S993))</f>
        <v>0</v>
      </c>
      <c r="E993" s="303" t="str">
        <f t="shared" si="109"/>
        <v>0</v>
      </c>
      <c r="F993" s="303">
        <f>IF(T993="",0,COUNTIF($T$7:T993,T993))</f>
        <v>0</v>
      </c>
      <c r="G993" s="303" t="str">
        <f t="shared" si="110"/>
        <v>0</v>
      </c>
      <c r="H993" s="303">
        <f>IF(R993="",0,COUNTIF($R$7:R993,R993))</f>
        <v>0</v>
      </c>
      <c r="I993" s="303" t="str">
        <f t="shared" si="111"/>
        <v>0</v>
      </c>
      <c r="J993" s="306">
        <f t="shared" si="112"/>
        <v>44216</v>
      </c>
      <c r="K993" s="303" t="str">
        <f t="shared" si="113"/>
        <v>KK 097</v>
      </c>
      <c r="L993" s="61"/>
      <c r="M993" s="271"/>
      <c r="N993" s="6"/>
      <c r="O993" s="10"/>
      <c r="P993" s="6"/>
      <c r="Q993" s="77" t="str">
        <f t="shared" si="114"/>
        <v/>
      </c>
      <c r="R993" s="333"/>
      <c r="S993" s="23"/>
      <c r="T993" s="271"/>
      <c r="U993" s="5"/>
      <c r="V993" s="5"/>
      <c r="W993" s="61"/>
      <c r="X993" s="61"/>
    </row>
    <row r="994" spans="1:24" ht="18.75" customHeight="1" x14ac:dyDescent="0.25">
      <c r="A994" s="61"/>
      <c r="B994" s="303">
        <f>IF(P994="",0,COUNTIF($P$7:P994,P994))</f>
        <v>0</v>
      </c>
      <c r="C994" s="303" t="str">
        <f t="shared" si="108"/>
        <v>0</v>
      </c>
      <c r="D994" s="303">
        <f>IF(S994="",0,COUNTIF($S$7:S994,S994))</f>
        <v>0</v>
      </c>
      <c r="E994" s="303" t="str">
        <f t="shared" si="109"/>
        <v>0</v>
      </c>
      <c r="F994" s="303">
        <f>IF(T994="",0,COUNTIF($T$7:T994,T994))</f>
        <v>0</v>
      </c>
      <c r="G994" s="303" t="str">
        <f t="shared" si="110"/>
        <v>0</v>
      </c>
      <c r="H994" s="303">
        <f>IF(R994="",0,COUNTIF($R$7:R994,R994))</f>
        <v>0</v>
      </c>
      <c r="I994" s="303" t="str">
        <f t="shared" si="111"/>
        <v>0</v>
      </c>
      <c r="J994" s="306">
        <f t="shared" si="112"/>
        <v>44216</v>
      </c>
      <c r="K994" s="303" t="str">
        <f t="shared" si="113"/>
        <v>KK 097</v>
      </c>
      <c r="L994" s="61"/>
      <c r="M994" s="271"/>
      <c r="N994" s="6"/>
      <c r="O994" s="10"/>
      <c r="P994" s="6"/>
      <c r="Q994" s="77" t="str">
        <f t="shared" si="114"/>
        <v/>
      </c>
      <c r="R994" s="333"/>
      <c r="S994" s="23"/>
      <c r="T994" s="271"/>
      <c r="U994" s="5"/>
      <c r="V994" s="5"/>
      <c r="W994" s="61"/>
      <c r="X994" s="61"/>
    </row>
    <row r="995" spans="1:24" ht="18.75" customHeight="1" x14ac:dyDescent="0.25">
      <c r="A995" s="61"/>
      <c r="B995" s="303">
        <f>IF(P995="",0,COUNTIF($P$7:P995,P995))</f>
        <v>0</v>
      </c>
      <c r="C995" s="303" t="str">
        <f t="shared" si="108"/>
        <v>0</v>
      </c>
      <c r="D995" s="303">
        <f>IF(S995="",0,COUNTIF($S$7:S995,S995))</f>
        <v>0</v>
      </c>
      <c r="E995" s="303" t="str">
        <f t="shared" si="109"/>
        <v>0</v>
      </c>
      <c r="F995" s="303">
        <f>IF(T995="",0,COUNTIF($T$7:T995,T995))</f>
        <v>0</v>
      </c>
      <c r="G995" s="303" t="str">
        <f t="shared" si="110"/>
        <v>0</v>
      </c>
      <c r="H995" s="303">
        <f>IF(R995="",0,COUNTIF($R$7:R995,R995))</f>
        <v>0</v>
      </c>
      <c r="I995" s="303" t="str">
        <f t="shared" si="111"/>
        <v>0</v>
      </c>
      <c r="J995" s="306">
        <f t="shared" si="112"/>
        <v>44216</v>
      </c>
      <c r="K995" s="303" t="str">
        <f t="shared" si="113"/>
        <v>KK 097</v>
      </c>
      <c r="L995" s="61"/>
      <c r="M995" s="271"/>
      <c r="N995" s="6"/>
      <c r="O995" s="10"/>
      <c r="P995" s="6"/>
      <c r="Q995" s="77" t="str">
        <f t="shared" si="114"/>
        <v/>
      </c>
      <c r="R995" s="333"/>
      <c r="S995" s="23"/>
      <c r="T995" s="271"/>
      <c r="U995" s="5"/>
      <c r="V995" s="5"/>
      <c r="W995" s="61"/>
      <c r="X995" s="61"/>
    </row>
    <row r="996" spans="1:24" ht="18.75" customHeight="1" x14ac:dyDescent="0.25">
      <c r="A996" s="61"/>
      <c r="B996" s="303">
        <f>IF(P996="",0,COUNTIF($P$7:P996,P996))</f>
        <v>0</v>
      </c>
      <c r="C996" s="303" t="str">
        <f t="shared" si="108"/>
        <v>0</v>
      </c>
      <c r="D996" s="303">
        <f>IF(S996="",0,COUNTIF($S$7:S996,S996))</f>
        <v>0</v>
      </c>
      <c r="E996" s="303" t="str">
        <f t="shared" si="109"/>
        <v>0</v>
      </c>
      <c r="F996" s="303">
        <f>IF(T996="",0,COUNTIF($T$7:T996,T996))</f>
        <v>0</v>
      </c>
      <c r="G996" s="303" t="str">
        <f t="shared" si="110"/>
        <v>0</v>
      </c>
      <c r="H996" s="303">
        <f>IF(R996="",0,COUNTIF($R$7:R996,R996))</f>
        <v>0</v>
      </c>
      <c r="I996" s="303" t="str">
        <f t="shared" si="111"/>
        <v>0</v>
      </c>
      <c r="J996" s="306">
        <f t="shared" si="112"/>
        <v>44216</v>
      </c>
      <c r="K996" s="303" t="str">
        <f t="shared" si="113"/>
        <v>KK 097</v>
      </c>
      <c r="L996" s="61"/>
      <c r="M996" s="271"/>
      <c r="N996" s="6"/>
      <c r="O996" s="10"/>
      <c r="P996" s="6"/>
      <c r="Q996" s="77" t="str">
        <f t="shared" si="114"/>
        <v/>
      </c>
      <c r="R996" s="333"/>
      <c r="S996" s="23"/>
      <c r="T996" s="271"/>
      <c r="U996" s="5"/>
      <c r="V996" s="5"/>
      <c r="W996" s="61"/>
      <c r="X996" s="61"/>
    </row>
    <row r="997" spans="1:24" ht="18.75" customHeight="1" x14ac:dyDescent="0.25">
      <c r="A997" s="61"/>
      <c r="B997" s="303">
        <f>IF(P997="",0,COUNTIF($P$7:P997,P997))</f>
        <v>0</v>
      </c>
      <c r="C997" s="303" t="str">
        <f t="shared" si="108"/>
        <v>0</v>
      </c>
      <c r="D997" s="303">
        <f>IF(S997="",0,COUNTIF($S$7:S997,S997))</f>
        <v>0</v>
      </c>
      <c r="E997" s="303" t="str">
        <f t="shared" si="109"/>
        <v>0</v>
      </c>
      <c r="F997" s="303">
        <f>IF(T997="",0,COUNTIF($T$7:T997,T997))</f>
        <v>0</v>
      </c>
      <c r="G997" s="303" t="str">
        <f t="shared" si="110"/>
        <v>0</v>
      </c>
      <c r="H997" s="303">
        <f>IF(R997="",0,COUNTIF($R$7:R997,R997))</f>
        <v>0</v>
      </c>
      <c r="I997" s="303" t="str">
        <f t="shared" si="111"/>
        <v>0</v>
      </c>
      <c r="J997" s="306">
        <f t="shared" si="112"/>
        <v>44216</v>
      </c>
      <c r="K997" s="303" t="str">
        <f t="shared" si="113"/>
        <v>KK 097</v>
      </c>
      <c r="L997" s="61"/>
      <c r="M997" s="271"/>
      <c r="N997" s="6"/>
      <c r="O997" s="10"/>
      <c r="P997" s="6"/>
      <c r="Q997" s="77" t="str">
        <f t="shared" si="114"/>
        <v/>
      </c>
      <c r="R997" s="333"/>
      <c r="S997" s="23"/>
      <c r="T997" s="271"/>
      <c r="U997" s="5"/>
      <c r="V997" s="5"/>
      <c r="W997" s="61"/>
      <c r="X997" s="61"/>
    </row>
    <row r="998" spans="1:24" ht="18.75" customHeight="1" x14ac:dyDescent="0.25">
      <c r="A998" s="61"/>
      <c r="B998" s="303">
        <f>IF(P998="",0,COUNTIF($P$7:P998,P998))</f>
        <v>0</v>
      </c>
      <c r="C998" s="303" t="str">
        <f t="shared" si="108"/>
        <v>0</v>
      </c>
      <c r="D998" s="303">
        <f>IF(S998="",0,COUNTIF($S$7:S998,S998))</f>
        <v>0</v>
      </c>
      <c r="E998" s="303" t="str">
        <f t="shared" si="109"/>
        <v>0</v>
      </c>
      <c r="F998" s="303">
        <f>IF(T998="",0,COUNTIF($T$7:T998,T998))</f>
        <v>0</v>
      </c>
      <c r="G998" s="303" t="str">
        <f t="shared" si="110"/>
        <v>0</v>
      </c>
      <c r="H998" s="303">
        <f>IF(R998="",0,COUNTIF($R$7:R998,R998))</f>
        <v>0</v>
      </c>
      <c r="I998" s="303" t="str">
        <f t="shared" si="111"/>
        <v>0</v>
      </c>
      <c r="J998" s="306">
        <f t="shared" si="112"/>
        <v>44216</v>
      </c>
      <c r="K998" s="303" t="str">
        <f t="shared" si="113"/>
        <v>KK 097</v>
      </c>
      <c r="L998" s="61"/>
      <c r="M998" s="271"/>
      <c r="N998" s="6"/>
      <c r="O998" s="10"/>
      <c r="P998" s="6"/>
      <c r="Q998" s="77" t="str">
        <f t="shared" si="114"/>
        <v/>
      </c>
      <c r="R998" s="333"/>
      <c r="S998" s="23"/>
      <c r="T998" s="271"/>
      <c r="U998" s="5"/>
      <c r="V998" s="5"/>
      <c r="W998" s="61"/>
      <c r="X998" s="61"/>
    </row>
    <row r="999" spans="1:24" ht="18.75" customHeight="1" x14ac:dyDescent="0.25">
      <c r="A999" s="61"/>
      <c r="B999" s="303">
        <f>IF(P999="",0,COUNTIF($P$7:P999,P999))</f>
        <v>0</v>
      </c>
      <c r="C999" s="303" t="str">
        <f t="shared" si="108"/>
        <v>0</v>
      </c>
      <c r="D999" s="303">
        <f>IF(S999="",0,COUNTIF($S$7:S999,S999))</f>
        <v>0</v>
      </c>
      <c r="E999" s="303" t="str">
        <f t="shared" si="109"/>
        <v>0</v>
      </c>
      <c r="F999" s="303">
        <f>IF(T999="",0,COUNTIF($T$7:T999,T999))</f>
        <v>0</v>
      </c>
      <c r="G999" s="303" t="str">
        <f t="shared" si="110"/>
        <v>0</v>
      </c>
      <c r="H999" s="303">
        <f>IF(R999="",0,COUNTIF($R$7:R999,R999))</f>
        <v>0</v>
      </c>
      <c r="I999" s="303" t="str">
        <f t="shared" si="111"/>
        <v>0</v>
      </c>
      <c r="J999" s="306">
        <f t="shared" si="112"/>
        <v>44216</v>
      </c>
      <c r="K999" s="303" t="str">
        <f t="shared" si="113"/>
        <v>KK 097</v>
      </c>
      <c r="L999" s="61"/>
      <c r="M999" s="271"/>
      <c r="N999" s="6"/>
      <c r="O999" s="10"/>
      <c r="P999" s="6"/>
      <c r="Q999" s="77" t="str">
        <f t="shared" si="114"/>
        <v/>
      </c>
      <c r="R999" s="333"/>
      <c r="S999" s="23"/>
      <c r="T999" s="271"/>
      <c r="U999" s="5"/>
      <c r="V999" s="5"/>
      <c r="W999" s="61"/>
      <c r="X999" s="61"/>
    </row>
    <row r="1000" spans="1:24" ht="18.75" customHeight="1" x14ac:dyDescent="0.25">
      <c r="A1000" s="61"/>
      <c r="B1000" s="303">
        <f>IF(P1000="",0,COUNTIF($P$7:P1000,P1000))</f>
        <v>0</v>
      </c>
      <c r="C1000" s="303" t="str">
        <f t="shared" si="108"/>
        <v>0</v>
      </c>
      <c r="D1000" s="303">
        <f>IF(S1000="",0,COUNTIF($S$7:S1000,S1000))</f>
        <v>0</v>
      </c>
      <c r="E1000" s="303" t="str">
        <f t="shared" si="109"/>
        <v>0</v>
      </c>
      <c r="F1000" s="303">
        <f>IF(T1000="",0,COUNTIF($T$7:T1000,T1000))</f>
        <v>0</v>
      </c>
      <c r="G1000" s="303" t="str">
        <f t="shared" si="110"/>
        <v>0</v>
      </c>
      <c r="H1000" s="303">
        <f>IF(R1000="",0,COUNTIF($R$7:R1000,R1000))</f>
        <v>0</v>
      </c>
      <c r="I1000" s="303" t="str">
        <f t="shared" si="111"/>
        <v>0</v>
      </c>
      <c r="J1000" s="306">
        <f t="shared" si="112"/>
        <v>44216</v>
      </c>
      <c r="K1000" s="303" t="str">
        <f t="shared" si="113"/>
        <v>KK 097</v>
      </c>
      <c r="L1000" s="61"/>
      <c r="M1000" s="271"/>
      <c r="N1000" s="6"/>
      <c r="O1000" s="10"/>
      <c r="P1000" s="6"/>
      <c r="Q1000" s="77" t="str">
        <f t="shared" si="114"/>
        <v/>
      </c>
      <c r="R1000" s="333"/>
      <c r="S1000" s="23"/>
      <c r="T1000" s="271"/>
      <c r="U1000" s="5"/>
      <c r="V1000" s="5"/>
      <c r="W1000" s="61"/>
      <c r="X1000" s="61"/>
    </row>
    <row r="1001" spans="1:24" ht="18.75" customHeight="1" x14ac:dyDescent="0.25">
      <c r="A1001" s="61"/>
      <c r="B1001" s="303">
        <f>IF(P1001="",0,COUNTIF($P$7:P1001,P1001))</f>
        <v>0</v>
      </c>
      <c r="C1001" s="303" t="str">
        <f t="shared" si="108"/>
        <v>0</v>
      </c>
      <c r="D1001" s="303">
        <f>IF(S1001="",0,COUNTIF($S$7:S1001,S1001))</f>
        <v>0</v>
      </c>
      <c r="E1001" s="303" t="str">
        <f t="shared" si="109"/>
        <v>0</v>
      </c>
      <c r="F1001" s="303">
        <f>IF(T1001="",0,COUNTIF($T$7:T1001,T1001))</f>
        <v>0</v>
      </c>
      <c r="G1001" s="303" t="str">
        <f t="shared" si="110"/>
        <v>0</v>
      </c>
      <c r="H1001" s="303">
        <f>IF(R1001="",0,COUNTIF($R$7:R1001,R1001))</f>
        <v>0</v>
      </c>
      <c r="I1001" s="303" t="str">
        <f t="shared" si="111"/>
        <v>0</v>
      </c>
      <c r="J1001" s="306">
        <f t="shared" si="112"/>
        <v>44216</v>
      </c>
      <c r="K1001" s="303" t="str">
        <f t="shared" si="113"/>
        <v>KK 097</v>
      </c>
      <c r="L1001" s="61"/>
      <c r="M1001" s="271"/>
      <c r="N1001" s="6"/>
      <c r="O1001" s="10"/>
      <c r="P1001" s="6"/>
      <c r="Q1001" s="77" t="str">
        <f t="shared" si="114"/>
        <v/>
      </c>
      <c r="R1001" s="333"/>
      <c r="S1001" s="23"/>
      <c r="T1001" s="271"/>
      <c r="U1001" s="5"/>
      <c r="V1001" s="5"/>
      <c r="W1001" s="61"/>
      <c r="X1001" s="61"/>
    </row>
    <row r="1002" spans="1:24" ht="18.75" customHeight="1" x14ac:dyDescent="0.25">
      <c r="A1002" s="61"/>
      <c r="B1002" s="303">
        <f>IF(P1002="",0,COUNTIF($P$7:P1002,P1002))</f>
        <v>0</v>
      </c>
      <c r="C1002" s="303" t="str">
        <f t="shared" si="108"/>
        <v>0</v>
      </c>
      <c r="D1002" s="303">
        <f>IF(S1002="",0,COUNTIF($S$7:S1002,S1002))</f>
        <v>0</v>
      </c>
      <c r="E1002" s="303" t="str">
        <f t="shared" si="109"/>
        <v>0</v>
      </c>
      <c r="F1002" s="303">
        <f>IF(T1002="",0,COUNTIF($T$7:T1002,T1002))</f>
        <v>0</v>
      </c>
      <c r="G1002" s="303" t="str">
        <f t="shared" si="110"/>
        <v>0</v>
      </c>
      <c r="H1002" s="303">
        <f>IF(R1002="",0,COUNTIF($R$7:R1002,R1002))</f>
        <v>0</v>
      </c>
      <c r="I1002" s="303" t="str">
        <f t="shared" si="111"/>
        <v>0</v>
      </c>
      <c r="J1002" s="306">
        <f t="shared" si="112"/>
        <v>44216</v>
      </c>
      <c r="K1002" s="303" t="str">
        <f t="shared" si="113"/>
        <v>KK 097</v>
      </c>
      <c r="L1002" s="61"/>
      <c r="M1002" s="271"/>
      <c r="N1002" s="6"/>
      <c r="O1002" s="10"/>
      <c r="P1002" s="6"/>
      <c r="Q1002" s="77" t="str">
        <f t="shared" si="114"/>
        <v/>
      </c>
      <c r="R1002" s="333"/>
      <c r="S1002" s="23"/>
      <c r="T1002" s="271"/>
      <c r="U1002" s="5"/>
      <c r="V1002" s="5"/>
      <c r="W1002" s="61"/>
      <c r="X1002" s="61"/>
    </row>
    <row r="1003" spans="1:24" ht="18.75" customHeight="1" x14ac:dyDescent="0.25">
      <c r="A1003" s="61"/>
      <c r="B1003" s="303">
        <f>IF(P1003="",0,COUNTIF($P$7:P1003,P1003))</f>
        <v>0</v>
      </c>
      <c r="C1003" s="303" t="str">
        <f t="shared" si="108"/>
        <v>0</v>
      </c>
      <c r="D1003" s="303">
        <f>IF(S1003="",0,COUNTIF($S$7:S1003,S1003))</f>
        <v>0</v>
      </c>
      <c r="E1003" s="303" t="str">
        <f t="shared" si="109"/>
        <v>0</v>
      </c>
      <c r="F1003" s="303">
        <f>IF(T1003="",0,COUNTIF($T$7:T1003,T1003))</f>
        <v>0</v>
      </c>
      <c r="G1003" s="303" t="str">
        <f t="shared" si="110"/>
        <v>0</v>
      </c>
      <c r="H1003" s="303">
        <f>IF(R1003="",0,COUNTIF($R$7:R1003,R1003))</f>
        <v>0</v>
      </c>
      <c r="I1003" s="303" t="str">
        <f t="shared" si="111"/>
        <v>0</v>
      </c>
      <c r="J1003" s="306">
        <f t="shared" si="112"/>
        <v>44216</v>
      </c>
      <c r="K1003" s="303" t="str">
        <f t="shared" si="113"/>
        <v>KK 097</v>
      </c>
      <c r="L1003" s="61"/>
      <c r="M1003" s="271"/>
      <c r="N1003" s="6"/>
      <c r="O1003" s="10"/>
      <c r="P1003" s="6"/>
      <c r="Q1003" s="77" t="str">
        <f t="shared" si="114"/>
        <v/>
      </c>
      <c r="R1003" s="333"/>
      <c r="S1003" s="23"/>
      <c r="T1003" s="271"/>
      <c r="U1003" s="5"/>
      <c r="V1003" s="5"/>
      <c r="W1003" s="61"/>
      <c r="X1003" s="61"/>
    </row>
    <row r="1004" spans="1:24" ht="18.75" customHeight="1" x14ac:dyDescent="0.25">
      <c r="A1004" s="61"/>
      <c r="B1004" s="303">
        <f>IF(P1004="",0,COUNTIF($P$7:P1004,P1004))</f>
        <v>0</v>
      </c>
      <c r="C1004" s="303" t="str">
        <f t="shared" si="108"/>
        <v>0</v>
      </c>
      <c r="D1004" s="303">
        <f>IF(S1004="",0,COUNTIF($S$7:S1004,S1004))</f>
        <v>0</v>
      </c>
      <c r="E1004" s="303" t="str">
        <f t="shared" si="109"/>
        <v>0</v>
      </c>
      <c r="F1004" s="303">
        <f>IF(T1004="",0,COUNTIF($T$7:T1004,T1004))</f>
        <v>0</v>
      </c>
      <c r="G1004" s="303" t="str">
        <f t="shared" si="110"/>
        <v>0</v>
      </c>
      <c r="H1004" s="303">
        <f>IF(R1004="",0,COUNTIF($R$7:R1004,R1004))</f>
        <v>0</v>
      </c>
      <c r="I1004" s="303" t="str">
        <f t="shared" si="111"/>
        <v>0</v>
      </c>
      <c r="J1004" s="306">
        <f t="shared" si="112"/>
        <v>44216</v>
      </c>
      <c r="K1004" s="303" t="str">
        <f t="shared" si="113"/>
        <v>KK 097</v>
      </c>
      <c r="L1004" s="61"/>
      <c r="M1004" s="271"/>
      <c r="N1004" s="6"/>
      <c r="O1004" s="10"/>
      <c r="P1004" s="6"/>
      <c r="Q1004" s="77" t="str">
        <f t="shared" si="114"/>
        <v/>
      </c>
      <c r="R1004" s="333"/>
      <c r="S1004" s="23"/>
      <c r="T1004" s="271"/>
      <c r="U1004" s="5"/>
      <c r="V1004" s="5"/>
      <c r="W1004" s="61"/>
      <c r="X1004" s="61"/>
    </row>
    <row r="1005" spans="1:24" ht="18.75" customHeight="1" x14ac:dyDescent="0.25">
      <c r="A1005" s="61"/>
      <c r="B1005" s="303">
        <f>IF(P1005="",0,COUNTIF($P$7:P1005,P1005))</f>
        <v>0</v>
      </c>
      <c r="C1005" s="303" t="str">
        <f t="shared" si="108"/>
        <v>0</v>
      </c>
      <c r="D1005" s="303">
        <f>IF(S1005="",0,COUNTIF($S$7:S1005,S1005))</f>
        <v>0</v>
      </c>
      <c r="E1005" s="303" t="str">
        <f t="shared" si="109"/>
        <v>0</v>
      </c>
      <c r="F1005" s="303">
        <f>IF(T1005="",0,COUNTIF($T$7:T1005,T1005))</f>
        <v>0</v>
      </c>
      <c r="G1005" s="303" t="str">
        <f t="shared" si="110"/>
        <v>0</v>
      </c>
      <c r="H1005" s="303">
        <f>IF(R1005="",0,COUNTIF($R$7:R1005,R1005))</f>
        <v>0</v>
      </c>
      <c r="I1005" s="303" t="str">
        <f t="shared" si="111"/>
        <v>0</v>
      </c>
      <c r="J1005" s="306">
        <f t="shared" si="112"/>
        <v>44216</v>
      </c>
      <c r="K1005" s="303" t="str">
        <f t="shared" si="113"/>
        <v>KK 097</v>
      </c>
      <c r="L1005" s="61"/>
      <c r="M1005" s="271"/>
      <c r="N1005" s="6"/>
      <c r="O1005" s="10"/>
      <c r="P1005" s="6"/>
      <c r="Q1005" s="77" t="str">
        <f t="shared" si="114"/>
        <v/>
      </c>
      <c r="R1005" s="333"/>
      <c r="S1005" s="23"/>
      <c r="T1005" s="271"/>
      <c r="U1005" s="5"/>
      <c r="V1005" s="5"/>
      <c r="W1005" s="61"/>
      <c r="X1005" s="61"/>
    </row>
    <row r="1006" spans="1:24" ht="18.75" customHeight="1" x14ac:dyDescent="0.25">
      <c r="A1006" s="61"/>
      <c r="B1006" s="303">
        <f>IF(P1006="",0,COUNTIF($P$7:P1006,P1006))</f>
        <v>0</v>
      </c>
      <c r="C1006" s="303" t="str">
        <f t="shared" si="108"/>
        <v>0</v>
      </c>
      <c r="D1006" s="303">
        <f>IF(S1006="",0,COUNTIF($S$7:S1006,S1006))</f>
        <v>0</v>
      </c>
      <c r="E1006" s="303" t="str">
        <f t="shared" si="109"/>
        <v>0</v>
      </c>
      <c r="F1006" s="303">
        <f>IF(T1006="",0,COUNTIF($T$7:T1006,T1006))</f>
        <v>0</v>
      </c>
      <c r="G1006" s="303" t="str">
        <f t="shared" si="110"/>
        <v>0</v>
      </c>
      <c r="H1006" s="303">
        <f>IF(R1006="",0,COUNTIF($R$7:R1006,R1006))</f>
        <v>0</v>
      </c>
      <c r="I1006" s="303" t="str">
        <f t="shared" si="111"/>
        <v>0</v>
      </c>
      <c r="J1006" s="306">
        <f t="shared" si="112"/>
        <v>44216</v>
      </c>
      <c r="K1006" s="303" t="str">
        <f t="shared" si="113"/>
        <v>KK 097</v>
      </c>
      <c r="L1006" s="61"/>
      <c r="M1006" s="271"/>
      <c r="N1006" s="6"/>
      <c r="O1006" s="10"/>
      <c r="P1006" s="6"/>
      <c r="Q1006" s="77" t="str">
        <f t="shared" si="114"/>
        <v/>
      </c>
      <c r="R1006" s="333"/>
      <c r="S1006" s="23"/>
      <c r="T1006" s="271"/>
      <c r="U1006" s="5"/>
      <c r="V1006" s="5"/>
      <c r="W1006" s="61"/>
      <c r="X1006" s="61"/>
    </row>
    <row r="1007" spans="1:24" ht="18.75" customHeight="1" x14ac:dyDescent="0.25">
      <c r="A1007" s="61"/>
      <c r="B1007" s="303">
        <f>IF(P1007="",0,COUNTIF($P$7:P1007,P1007))</f>
        <v>0</v>
      </c>
      <c r="C1007" s="303" t="str">
        <f t="shared" si="108"/>
        <v>0</v>
      </c>
      <c r="D1007" s="303">
        <f>IF(S1007="",0,COUNTIF($S$7:S1007,S1007))</f>
        <v>0</v>
      </c>
      <c r="E1007" s="303" t="str">
        <f t="shared" si="109"/>
        <v>0</v>
      </c>
      <c r="F1007" s="303">
        <f>IF(T1007="",0,COUNTIF($T$7:T1007,T1007))</f>
        <v>0</v>
      </c>
      <c r="G1007" s="303" t="str">
        <f t="shared" si="110"/>
        <v>0</v>
      </c>
      <c r="H1007" s="303">
        <f>IF(R1007="",0,COUNTIF($R$7:R1007,R1007))</f>
        <v>0</v>
      </c>
      <c r="I1007" s="303" t="str">
        <f t="shared" si="111"/>
        <v>0</v>
      </c>
      <c r="J1007" s="306">
        <f t="shared" si="112"/>
        <v>44216</v>
      </c>
      <c r="K1007" s="303" t="str">
        <f t="shared" si="113"/>
        <v>KK 097</v>
      </c>
      <c r="L1007" s="61"/>
      <c r="M1007" s="271"/>
      <c r="N1007" s="6"/>
      <c r="O1007" s="10"/>
      <c r="P1007" s="6"/>
      <c r="Q1007" s="77" t="str">
        <f t="shared" si="114"/>
        <v/>
      </c>
      <c r="R1007" s="333"/>
      <c r="S1007" s="23"/>
      <c r="T1007" s="271"/>
      <c r="U1007" s="5"/>
      <c r="V1007" s="5"/>
      <c r="W1007" s="61"/>
      <c r="X1007" s="61"/>
    </row>
    <row r="1008" spans="1:24" ht="18.75" customHeight="1" x14ac:dyDescent="0.25">
      <c r="A1008" s="61"/>
      <c r="B1008" s="303">
        <f>IF(P1008="",0,COUNTIF($P$7:P1008,P1008))</f>
        <v>0</v>
      </c>
      <c r="C1008" s="303" t="str">
        <f t="shared" si="108"/>
        <v>0</v>
      </c>
      <c r="D1008" s="303">
        <f>IF(S1008="",0,COUNTIF($S$7:S1008,S1008))</f>
        <v>0</v>
      </c>
      <c r="E1008" s="303" t="str">
        <f t="shared" si="109"/>
        <v>0</v>
      </c>
      <c r="F1008" s="303">
        <f>IF(T1008="",0,COUNTIF($T$7:T1008,T1008))</f>
        <v>0</v>
      </c>
      <c r="G1008" s="303" t="str">
        <f t="shared" si="110"/>
        <v>0</v>
      </c>
      <c r="H1008" s="303">
        <f>IF(R1008="",0,COUNTIF($R$7:R1008,R1008))</f>
        <v>0</v>
      </c>
      <c r="I1008" s="303" t="str">
        <f t="shared" si="111"/>
        <v>0</v>
      </c>
      <c r="J1008" s="306">
        <f t="shared" si="112"/>
        <v>44216</v>
      </c>
      <c r="K1008" s="303" t="str">
        <f t="shared" si="113"/>
        <v>KK 097</v>
      </c>
      <c r="L1008" s="61"/>
      <c r="M1008" s="271"/>
      <c r="N1008" s="6"/>
      <c r="O1008" s="10"/>
      <c r="P1008" s="6"/>
      <c r="Q1008" s="77" t="str">
        <f t="shared" si="114"/>
        <v/>
      </c>
      <c r="R1008" s="333"/>
      <c r="S1008" s="23"/>
      <c r="T1008" s="271"/>
      <c r="U1008" s="5"/>
      <c r="V1008" s="5"/>
      <c r="W1008" s="61"/>
      <c r="X1008" s="61"/>
    </row>
    <row r="1009" spans="1:24" ht="18.75" customHeight="1" x14ac:dyDescent="0.25">
      <c r="A1009" s="61"/>
      <c r="B1009" s="303">
        <f>IF(P1009="",0,COUNTIF($P$7:P1009,P1009))</f>
        <v>0</v>
      </c>
      <c r="C1009" s="303" t="str">
        <f t="shared" ref="C1009:C1072" si="115">B1009&amp;P1009</f>
        <v>0</v>
      </c>
      <c r="D1009" s="303">
        <f>IF(S1009="",0,COUNTIF($S$7:S1009,S1009))</f>
        <v>0</v>
      </c>
      <c r="E1009" s="303" t="str">
        <f t="shared" ref="E1009:E1072" si="116">D1009&amp;S1009</f>
        <v>0</v>
      </c>
      <c r="F1009" s="303">
        <f>IF(T1009="",0,COUNTIF($T$7:T1009,T1009))</f>
        <v>0</v>
      </c>
      <c r="G1009" s="303" t="str">
        <f t="shared" ref="G1009:G1072" si="117">F1009&amp;T1009</f>
        <v>0</v>
      </c>
      <c r="H1009" s="303">
        <f>IF(R1009="",0,COUNTIF($R$7:R1009,R1009))</f>
        <v>0</v>
      </c>
      <c r="I1009" s="303" t="str">
        <f t="shared" ref="I1009:I1072" si="118">H1009&amp;R1009</f>
        <v>0</v>
      </c>
      <c r="J1009" s="306">
        <f t="shared" ref="J1009:J1072" si="119">IF(M1009&lt;&gt;"",M1009,J1008)</f>
        <v>44216</v>
      </c>
      <c r="K1009" s="303" t="str">
        <f t="shared" ref="K1009:K1072" si="120">IF(N1009&lt;&gt;"",N1009,K1008)</f>
        <v>KK 097</v>
      </c>
      <c r="L1009" s="61"/>
      <c r="M1009" s="271"/>
      <c r="N1009" s="6"/>
      <c r="O1009" s="10"/>
      <c r="P1009" s="6"/>
      <c r="Q1009" s="77" t="str">
        <f t="shared" ref="Q1009:Q1072" si="121">IF(P1009&lt;&gt;"",VLOOKUP(P1009,DA,2,FALSE),"")</f>
        <v/>
      </c>
      <c r="R1009" s="333"/>
      <c r="S1009" s="23"/>
      <c r="T1009" s="271"/>
      <c r="U1009" s="5"/>
      <c r="V1009" s="5"/>
      <c r="W1009" s="61"/>
      <c r="X1009" s="61"/>
    </row>
    <row r="1010" spans="1:24" ht="18.75" customHeight="1" x14ac:dyDescent="0.25">
      <c r="A1010" s="61"/>
      <c r="B1010" s="303">
        <f>IF(P1010="",0,COUNTIF($P$7:P1010,P1010))</f>
        <v>0</v>
      </c>
      <c r="C1010" s="303" t="str">
        <f t="shared" si="115"/>
        <v>0</v>
      </c>
      <c r="D1010" s="303">
        <f>IF(S1010="",0,COUNTIF($S$7:S1010,S1010))</f>
        <v>0</v>
      </c>
      <c r="E1010" s="303" t="str">
        <f t="shared" si="116"/>
        <v>0</v>
      </c>
      <c r="F1010" s="303">
        <f>IF(T1010="",0,COUNTIF($T$7:T1010,T1010))</f>
        <v>0</v>
      </c>
      <c r="G1010" s="303" t="str">
        <f t="shared" si="117"/>
        <v>0</v>
      </c>
      <c r="H1010" s="303">
        <f>IF(R1010="",0,COUNTIF($R$7:R1010,R1010))</f>
        <v>0</v>
      </c>
      <c r="I1010" s="303" t="str">
        <f t="shared" si="118"/>
        <v>0</v>
      </c>
      <c r="J1010" s="306">
        <f t="shared" si="119"/>
        <v>44216</v>
      </c>
      <c r="K1010" s="303" t="str">
        <f t="shared" si="120"/>
        <v>KK 097</v>
      </c>
      <c r="L1010" s="61"/>
      <c r="M1010" s="271"/>
      <c r="N1010" s="6"/>
      <c r="O1010" s="10"/>
      <c r="P1010" s="6"/>
      <c r="Q1010" s="77" t="str">
        <f t="shared" si="121"/>
        <v/>
      </c>
      <c r="R1010" s="333"/>
      <c r="S1010" s="23"/>
      <c r="T1010" s="271"/>
      <c r="U1010" s="5"/>
      <c r="V1010" s="5"/>
      <c r="W1010" s="61"/>
      <c r="X1010" s="61"/>
    </row>
    <row r="1011" spans="1:24" ht="18.75" customHeight="1" x14ac:dyDescent="0.25">
      <c r="A1011" s="61"/>
      <c r="B1011" s="303">
        <f>IF(P1011="",0,COUNTIF($P$7:P1011,P1011))</f>
        <v>0</v>
      </c>
      <c r="C1011" s="303" t="str">
        <f t="shared" si="115"/>
        <v>0</v>
      </c>
      <c r="D1011" s="303">
        <f>IF(S1011="",0,COUNTIF($S$7:S1011,S1011))</f>
        <v>0</v>
      </c>
      <c r="E1011" s="303" t="str">
        <f t="shared" si="116"/>
        <v>0</v>
      </c>
      <c r="F1011" s="303">
        <f>IF(T1011="",0,COUNTIF($T$7:T1011,T1011))</f>
        <v>0</v>
      </c>
      <c r="G1011" s="303" t="str">
        <f t="shared" si="117"/>
        <v>0</v>
      </c>
      <c r="H1011" s="303">
        <f>IF(R1011="",0,COUNTIF($R$7:R1011,R1011))</f>
        <v>0</v>
      </c>
      <c r="I1011" s="303" t="str">
        <f t="shared" si="118"/>
        <v>0</v>
      </c>
      <c r="J1011" s="306">
        <f t="shared" si="119"/>
        <v>44216</v>
      </c>
      <c r="K1011" s="303" t="str">
        <f t="shared" si="120"/>
        <v>KK 097</v>
      </c>
      <c r="L1011" s="61"/>
      <c r="M1011" s="271"/>
      <c r="N1011" s="6"/>
      <c r="O1011" s="10"/>
      <c r="P1011" s="6"/>
      <c r="Q1011" s="77" t="str">
        <f t="shared" si="121"/>
        <v/>
      </c>
      <c r="R1011" s="333"/>
      <c r="S1011" s="23"/>
      <c r="T1011" s="271"/>
      <c r="U1011" s="5"/>
      <c r="V1011" s="5"/>
      <c r="W1011" s="61"/>
      <c r="X1011" s="61"/>
    </row>
    <row r="1012" spans="1:24" ht="18.75" customHeight="1" x14ac:dyDescent="0.25">
      <c r="A1012" s="61"/>
      <c r="B1012" s="303">
        <f>IF(P1012="",0,COUNTIF($P$7:P1012,P1012))</f>
        <v>0</v>
      </c>
      <c r="C1012" s="303" t="str">
        <f t="shared" si="115"/>
        <v>0</v>
      </c>
      <c r="D1012" s="303">
        <f>IF(S1012="",0,COUNTIF($S$7:S1012,S1012))</f>
        <v>0</v>
      </c>
      <c r="E1012" s="303" t="str">
        <f t="shared" si="116"/>
        <v>0</v>
      </c>
      <c r="F1012" s="303">
        <f>IF(T1012="",0,COUNTIF($T$7:T1012,T1012))</f>
        <v>0</v>
      </c>
      <c r="G1012" s="303" t="str">
        <f t="shared" si="117"/>
        <v>0</v>
      </c>
      <c r="H1012" s="303">
        <f>IF(R1012="",0,COUNTIF($R$7:R1012,R1012))</f>
        <v>0</v>
      </c>
      <c r="I1012" s="303" t="str">
        <f t="shared" si="118"/>
        <v>0</v>
      </c>
      <c r="J1012" s="306">
        <f t="shared" si="119"/>
        <v>44216</v>
      </c>
      <c r="K1012" s="303" t="str">
        <f t="shared" si="120"/>
        <v>KK 097</v>
      </c>
      <c r="L1012" s="61"/>
      <c r="M1012" s="271"/>
      <c r="N1012" s="6"/>
      <c r="O1012" s="10"/>
      <c r="P1012" s="6"/>
      <c r="Q1012" s="77" t="str">
        <f t="shared" si="121"/>
        <v/>
      </c>
      <c r="R1012" s="333"/>
      <c r="S1012" s="23"/>
      <c r="T1012" s="271"/>
      <c r="U1012" s="5"/>
      <c r="V1012" s="5"/>
      <c r="W1012" s="61"/>
      <c r="X1012" s="61"/>
    </row>
    <row r="1013" spans="1:24" ht="18.75" customHeight="1" x14ac:dyDescent="0.25">
      <c r="A1013" s="61"/>
      <c r="B1013" s="303">
        <f>IF(P1013="",0,COUNTIF($P$7:P1013,P1013))</f>
        <v>0</v>
      </c>
      <c r="C1013" s="303" t="str">
        <f t="shared" si="115"/>
        <v>0</v>
      </c>
      <c r="D1013" s="303">
        <f>IF(S1013="",0,COUNTIF($S$7:S1013,S1013))</f>
        <v>0</v>
      </c>
      <c r="E1013" s="303" t="str">
        <f t="shared" si="116"/>
        <v>0</v>
      </c>
      <c r="F1013" s="303">
        <f>IF(T1013="",0,COUNTIF($T$7:T1013,T1013))</f>
        <v>0</v>
      </c>
      <c r="G1013" s="303" t="str">
        <f t="shared" si="117"/>
        <v>0</v>
      </c>
      <c r="H1013" s="303">
        <f>IF(R1013="",0,COUNTIF($R$7:R1013,R1013))</f>
        <v>0</v>
      </c>
      <c r="I1013" s="303" t="str">
        <f t="shared" si="118"/>
        <v>0</v>
      </c>
      <c r="J1013" s="306">
        <f t="shared" si="119"/>
        <v>44216</v>
      </c>
      <c r="K1013" s="303" t="str">
        <f t="shared" si="120"/>
        <v>KK 097</v>
      </c>
      <c r="L1013" s="61"/>
      <c r="M1013" s="271"/>
      <c r="N1013" s="6"/>
      <c r="O1013" s="10"/>
      <c r="P1013" s="6"/>
      <c r="Q1013" s="77" t="str">
        <f t="shared" si="121"/>
        <v/>
      </c>
      <c r="R1013" s="333"/>
      <c r="S1013" s="23"/>
      <c r="T1013" s="271"/>
      <c r="U1013" s="5"/>
      <c r="V1013" s="5"/>
      <c r="W1013" s="61"/>
      <c r="X1013" s="61"/>
    </row>
    <row r="1014" spans="1:24" ht="18.75" customHeight="1" x14ac:dyDescent="0.25">
      <c r="A1014" s="61"/>
      <c r="B1014" s="303">
        <f>IF(P1014="",0,COUNTIF($P$7:P1014,P1014))</f>
        <v>0</v>
      </c>
      <c r="C1014" s="303" t="str">
        <f t="shared" si="115"/>
        <v>0</v>
      </c>
      <c r="D1014" s="303">
        <f>IF(S1014="",0,COUNTIF($S$7:S1014,S1014))</f>
        <v>0</v>
      </c>
      <c r="E1014" s="303" t="str">
        <f t="shared" si="116"/>
        <v>0</v>
      </c>
      <c r="F1014" s="303">
        <f>IF(T1014="",0,COUNTIF($T$7:T1014,T1014))</f>
        <v>0</v>
      </c>
      <c r="G1014" s="303" t="str">
        <f t="shared" si="117"/>
        <v>0</v>
      </c>
      <c r="H1014" s="303">
        <f>IF(R1014="",0,COUNTIF($R$7:R1014,R1014))</f>
        <v>0</v>
      </c>
      <c r="I1014" s="303" t="str">
        <f t="shared" si="118"/>
        <v>0</v>
      </c>
      <c r="J1014" s="306">
        <f t="shared" si="119"/>
        <v>44216</v>
      </c>
      <c r="K1014" s="303" t="str">
        <f t="shared" si="120"/>
        <v>KK 097</v>
      </c>
      <c r="L1014" s="61"/>
      <c r="M1014" s="271"/>
      <c r="N1014" s="6"/>
      <c r="O1014" s="10"/>
      <c r="P1014" s="6"/>
      <c r="Q1014" s="77" t="str">
        <f t="shared" si="121"/>
        <v/>
      </c>
      <c r="R1014" s="333"/>
      <c r="S1014" s="23"/>
      <c r="T1014" s="271"/>
      <c r="U1014" s="5"/>
      <c r="V1014" s="5"/>
      <c r="W1014" s="61"/>
      <c r="X1014" s="61"/>
    </row>
    <row r="1015" spans="1:24" ht="18.75" customHeight="1" x14ac:dyDescent="0.25">
      <c r="A1015" s="61"/>
      <c r="B1015" s="303">
        <f>IF(P1015="",0,COUNTIF($P$7:P1015,P1015))</f>
        <v>0</v>
      </c>
      <c r="C1015" s="303" t="str">
        <f t="shared" si="115"/>
        <v>0</v>
      </c>
      <c r="D1015" s="303">
        <f>IF(S1015="",0,COUNTIF($S$7:S1015,S1015))</f>
        <v>0</v>
      </c>
      <c r="E1015" s="303" t="str">
        <f t="shared" si="116"/>
        <v>0</v>
      </c>
      <c r="F1015" s="303">
        <f>IF(T1015="",0,COUNTIF($T$7:T1015,T1015))</f>
        <v>0</v>
      </c>
      <c r="G1015" s="303" t="str">
        <f t="shared" si="117"/>
        <v>0</v>
      </c>
      <c r="H1015" s="303">
        <f>IF(R1015="",0,COUNTIF($R$7:R1015,R1015))</f>
        <v>0</v>
      </c>
      <c r="I1015" s="303" t="str">
        <f t="shared" si="118"/>
        <v>0</v>
      </c>
      <c r="J1015" s="306">
        <f t="shared" si="119"/>
        <v>44216</v>
      </c>
      <c r="K1015" s="303" t="str">
        <f t="shared" si="120"/>
        <v>KK 097</v>
      </c>
      <c r="L1015" s="61"/>
      <c r="M1015" s="271"/>
      <c r="N1015" s="6"/>
      <c r="O1015" s="10"/>
      <c r="P1015" s="6"/>
      <c r="Q1015" s="77" t="str">
        <f t="shared" si="121"/>
        <v/>
      </c>
      <c r="R1015" s="333"/>
      <c r="S1015" s="23"/>
      <c r="T1015" s="271"/>
      <c r="U1015" s="5"/>
      <c r="V1015" s="5"/>
      <c r="W1015" s="61"/>
      <c r="X1015" s="61"/>
    </row>
    <row r="1016" spans="1:24" ht="18.75" customHeight="1" x14ac:dyDescent="0.25">
      <c r="A1016" s="61"/>
      <c r="B1016" s="303">
        <f>IF(P1016="",0,COUNTIF($P$7:P1016,P1016))</f>
        <v>0</v>
      </c>
      <c r="C1016" s="303" t="str">
        <f t="shared" si="115"/>
        <v>0</v>
      </c>
      <c r="D1016" s="303">
        <f>IF(S1016="",0,COUNTIF($S$7:S1016,S1016))</f>
        <v>0</v>
      </c>
      <c r="E1016" s="303" t="str">
        <f t="shared" si="116"/>
        <v>0</v>
      </c>
      <c r="F1016" s="303">
        <f>IF(T1016="",0,COUNTIF($T$7:T1016,T1016))</f>
        <v>0</v>
      </c>
      <c r="G1016" s="303" t="str">
        <f t="shared" si="117"/>
        <v>0</v>
      </c>
      <c r="H1016" s="303">
        <f>IF(R1016="",0,COUNTIF($R$7:R1016,R1016))</f>
        <v>0</v>
      </c>
      <c r="I1016" s="303" t="str">
        <f t="shared" si="118"/>
        <v>0</v>
      </c>
      <c r="J1016" s="306">
        <f t="shared" si="119"/>
        <v>44216</v>
      </c>
      <c r="K1016" s="303" t="str">
        <f t="shared" si="120"/>
        <v>KK 097</v>
      </c>
      <c r="L1016" s="61"/>
      <c r="M1016" s="271"/>
      <c r="N1016" s="6"/>
      <c r="O1016" s="10"/>
      <c r="P1016" s="6"/>
      <c r="Q1016" s="77" t="str">
        <f t="shared" si="121"/>
        <v/>
      </c>
      <c r="R1016" s="333"/>
      <c r="S1016" s="23"/>
      <c r="T1016" s="271"/>
      <c r="U1016" s="5"/>
      <c r="V1016" s="5"/>
      <c r="W1016" s="61"/>
      <c r="X1016" s="61"/>
    </row>
    <row r="1017" spans="1:24" ht="18.75" customHeight="1" x14ac:dyDescent="0.25">
      <c r="A1017" s="61"/>
      <c r="B1017" s="303">
        <f>IF(P1017="",0,COUNTIF($P$7:P1017,P1017))</f>
        <v>0</v>
      </c>
      <c r="C1017" s="303" t="str">
        <f t="shared" si="115"/>
        <v>0</v>
      </c>
      <c r="D1017" s="303">
        <f>IF(S1017="",0,COUNTIF($S$7:S1017,S1017))</f>
        <v>0</v>
      </c>
      <c r="E1017" s="303" t="str">
        <f t="shared" si="116"/>
        <v>0</v>
      </c>
      <c r="F1017" s="303">
        <f>IF(T1017="",0,COUNTIF($T$7:T1017,T1017))</f>
        <v>0</v>
      </c>
      <c r="G1017" s="303" t="str">
        <f t="shared" si="117"/>
        <v>0</v>
      </c>
      <c r="H1017" s="303">
        <f>IF(R1017="",0,COUNTIF($R$7:R1017,R1017))</f>
        <v>0</v>
      </c>
      <c r="I1017" s="303" t="str">
        <f t="shared" si="118"/>
        <v>0</v>
      </c>
      <c r="J1017" s="306">
        <f t="shared" si="119"/>
        <v>44216</v>
      </c>
      <c r="K1017" s="303" t="str">
        <f t="shared" si="120"/>
        <v>KK 097</v>
      </c>
      <c r="L1017" s="61"/>
      <c r="M1017" s="271"/>
      <c r="N1017" s="6"/>
      <c r="O1017" s="10"/>
      <c r="P1017" s="6"/>
      <c r="Q1017" s="77" t="str">
        <f t="shared" si="121"/>
        <v/>
      </c>
      <c r="R1017" s="333"/>
      <c r="S1017" s="23"/>
      <c r="T1017" s="271"/>
      <c r="U1017" s="5"/>
      <c r="V1017" s="5"/>
      <c r="W1017" s="61"/>
      <c r="X1017" s="61"/>
    </row>
    <row r="1018" spans="1:24" ht="18.75" customHeight="1" x14ac:dyDescent="0.25">
      <c r="A1018" s="61"/>
      <c r="B1018" s="303">
        <f>IF(P1018="",0,COUNTIF($P$7:P1018,P1018))</f>
        <v>0</v>
      </c>
      <c r="C1018" s="303" t="str">
        <f t="shared" si="115"/>
        <v>0</v>
      </c>
      <c r="D1018" s="303">
        <f>IF(S1018="",0,COUNTIF($S$7:S1018,S1018))</f>
        <v>0</v>
      </c>
      <c r="E1018" s="303" t="str">
        <f t="shared" si="116"/>
        <v>0</v>
      </c>
      <c r="F1018" s="303">
        <f>IF(T1018="",0,COUNTIF($T$7:T1018,T1018))</f>
        <v>0</v>
      </c>
      <c r="G1018" s="303" t="str">
        <f t="shared" si="117"/>
        <v>0</v>
      </c>
      <c r="H1018" s="303">
        <f>IF(R1018="",0,COUNTIF($R$7:R1018,R1018))</f>
        <v>0</v>
      </c>
      <c r="I1018" s="303" t="str">
        <f t="shared" si="118"/>
        <v>0</v>
      </c>
      <c r="J1018" s="306">
        <f t="shared" si="119"/>
        <v>44216</v>
      </c>
      <c r="K1018" s="303" t="str">
        <f t="shared" si="120"/>
        <v>KK 097</v>
      </c>
      <c r="L1018" s="61"/>
      <c r="M1018" s="271"/>
      <c r="N1018" s="6"/>
      <c r="O1018" s="10"/>
      <c r="P1018" s="6"/>
      <c r="Q1018" s="77" t="str">
        <f t="shared" si="121"/>
        <v/>
      </c>
      <c r="R1018" s="333"/>
      <c r="S1018" s="23"/>
      <c r="T1018" s="271"/>
      <c r="U1018" s="5"/>
      <c r="V1018" s="5"/>
      <c r="W1018" s="61"/>
      <c r="X1018" s="61"/>
    </row>
    <row r="1019" spans="1:24" ht="18.75" customHeight="1" x14ac:dyDescent="0.25">
      <c r="A1019" s="61"/>
      <c r="B1019" s="303">
        <f>IF(P1019="",0,COUNTIF($P$7:P1019,P1019))</f>
        <v>0</v>
      </c>
      <c r="C1019" s="303" t="str">
        <f t="shared" si="115"/>
        <v>0</v>
      </c>
      <c r="D1019" s="303">
        <f>IF(S1019="",0,COUNTIF($S$7:S1019,S1019))</f>
        <v>0</v>
      </c>
      <c r="E1019" s="303" t="str">
        <f t="shared" si="116"/>
        <v>0</v>
      </c>
      <c r="F1019" s="303">
        <f>IF(T1019="",0,COUNTIF($T$7:T1019,T1019))</f>
        <v>0</v>
      </c>
      <c r="G1019" s="303" t="str">
        <f t="shared" si="117"/>
        <v>0</v>
      </c>
      <c r="H1019" s="303">
        <f>IF(R1019="",0,COUNTIF($R$7:R1019,R1019))</f>
        <v>0</v>
      </c>
      <c r="I1019" s="303" t="str">
        <f t="shared" si="118"/>
        <v>0</v>
      </c>
      <c r="J1019" s="306">
        <f t="shared" si="119"/>
        <v>44216</v>
      </c>
      <c r="K1019" s="303" t="str">
        <f t="shared" si="120"/>
        <v>KK 097</v>
      </c>
      <c r="L1019" s="61"/>
      <c r="M1019" s="271"/>
      <c r="N1019" s="6"/>
      <c r="O1019" s="10"/>
      <c r="P1019" s="6"/>
      <c r="Q1019" s="77" t="str">
        <f t="shared" si="121"/>
        <v/>
      </c>
      <c r="R1019" s="333"/>
      <c r="S1019" s="23"/>
      <c r="T1019" s="271"/>
      <c r="U1019" s="5"/>
      <c r="V1019" s="5"/>
      <c r="W1019" s="61"/>
      <c r="X1019" s="61"/>
    </row>
    <row r="1020" spans="1:24" ht="18.75" customHeight="1" x14ac:dyDescent="0.25">
      <c r="A1020" s="61"/>
      <c r="B1020" s="303">
        <f>IF(P1020="",0,COUNTIF($P$7:P1020,P1020))</f>
        <v>0</v>
      </c>
      <c r="C1020" s="303" t="str">
        <f t="shared" si="115"/>
        <v>0</v>
      </c>
      <c r="D1020" s="303">
        <f>IF(S1020="",0,COUNTIF($S$7:S1020,S1020))</f>
        <v>0</v>
      </c>
      <c r="E1020" s="303" t="str">
        <f t="shared" si="116"/>
        <v>0</v>
      </c>
      <c r="F1020" s="303">
        <f>IF(T1020="",0,COUNTIF($T$7:T1020,T1020))</f>
        <v>0</v>
      </c>
      <c r="G1020" s="303" t="str">
        <f t="shared" si="117"/>
        <v>0</v>
      </c>
      <c r="H1020" s="303">
        <f>IF(R1020="",0,COUNTIF($R$7:R1020,R1020))</f>
        <v>0</v>
      </c>
      <c r="I1020" s="303" t="str">
        <f t="shared" si="118"/>
        <v>0</v>
      </c>
      <c r="J1020" s="306">
        <f t="shared" si="119"/>
        <v>44216</v>
      </c>
      <c r="K1020" s="303" t="str">
        <f t="shared" si="120"/>
        <v>KK 097</v>
      </c>
      <c r="L1020" s="61"/>
      <c r="M1020" s="271"/>
      <c r="N1020" s="6"/>
      <c r="O1020" s="10"/>
      <c r="P1020" s="6"/>
      <c r="Q1020" s="77" t="str">
        <f t="shared" si="121"/>
        <v/>
      </c>
      <c r="R1020" s="333"/>
      <c r="S1020" s="23"/>
      <c r="T1020" s="271"/>
      <c r="U1020" s="5"/>
      <c r="V1020" s="5"/>
      <c r="W1020" s="61"/>
      <c r="X1020" s="61"/>
    </row>
    <row r="1021" spans="1:24" ht="18.75" customHeight="1" x14ac:dyDescent="0.25">
      <c r="A1021" s="61"/>
      <c r="B1021" s="303">
        <f>IF(P1021="",0,COUNTIF($P$7:P1021,P1021))</f>
        <v>0</v>
      </c>
      <c r="C1021" s="303" t="str">
        <f t="shared" si="115"/>
        <v>0</v>
      </c>
      <c r="D1021" s="303">
        <f>IF(S1021="",0,COUNTIF($S$7:S1021,S1021))</f>
        <v>0</v>
      </c>
      <c r="E1021" s="303" t="str">
        <f t="shared" si="116"/>
        <v>0</v>
      </c>
      <c r="F1021" s="303">
        <f>IF(T1021="",0,COUNTIF($T$7:T1021,T1021))</f>
        <v>0</v>
      </c>
      <c r="G1021" s="303" t="str">
        <f t="shared" si="117"/>
        <v>0</v>
      </c>
      <c r="H1021" s="303">
        <f>IF(R1021="",0,COUNTIF($R$7:R1021,R1021))</f>
        <v>0</v>
      </c>
      <c r="I1021" s="303" t="str">
        <f t="shared" si="118"/>
        <v>0</v>
      </c>
      <c r="J1021" s="306">
        <f t="shared" si="119"/>
        <v>44216</v>
      </c>
      <c r="K1021" s="303" t="str">
        <f t="shared" si="120"/>
        <v>KK 097</v>
      </c>
      <c r="L1021" s="61"/>
      <c r="M1021" s="271"/>
      <c r="N1021" s="6"/>
      <c r="O1021" s="10"/>
      <c r="P1021" s="6"/>
      <c r="Q1021" s="77" t="str">
        <f t="shared" si="121"/>
        <v/>
      </c>
      <c r="R1021" s="333"/>
      <c r="S1021" s="23"/>
      <c r="T1021" s="271"/>
      <c r="U1021" s="5"/>
      <c r="V1021" s="5"/>
      <c r="W1021" s="61"/>
      <c r="X1021" s="61"/>
    </row>
    <row r="1022" spans="1:24" ht="18.75" customHeight="1" x14ac:dyDescent="0.25">
      <c r="A1022" s="61"/>
      <c r="B1022" s="303">
        <f>IF(P1022="",0,COUNTIF($P$7:P1022,P1022))</f>
        <v>0</v>
      </c>
      <c r="C1022" s="303" t="str">
        <f t="shared" si="115"/>
        <v>0</v>
      </c>
      <c r="D1022" s="303">
        <f>IF(S1022="",0,COUNTIF($S$7:S1022,S1022))</f>
        <v>0</v>
      </c>
      <c r="E1022" s="303" t="str">
        <f t="shared" si="116"/>
        <v>0</v>
      </c>
      <c r="F1022" s="303">
        <f>IF(T1022="",0,COUNTIF($T$7:T1022,T1022))</f>
        <v>0</v>
      </c>
      <c r="G1022" s="303" t="str">
        <f t="shared" si="117"/>
        <v>0</v>
      </c>
      <c r="H1022" s="303">
        <f>IF(R1022="",0,COUNTIF($R$7:R1022,R1022))</f>
        <v>0</v>
      </c>
      <c r="I1022" s="303" t="str">
        <f t="shared" si="118"/>
        <v>0</v>
      </c>
      <c r="J1022" s="306">
        <f t="shared" si="119"/>
        <v>44216</v>
      </c>
      <c r="K1022" s="303" t="str">
        <f t="shared" si="120"/>
        <v>KK 097</v>
      </c>
      <c r="L1022" s="61"/>
      <c r="M1022" s="271"/>
      <c r="N1022" s="6"/>
      <c r="O1022" s="10"/>
      <c r="P1022" s="6"/>
      <c r="Q1022" s="77" t="str">
        <f t="shared" si="121"/>
        <v/>
      </c>
      <c r="R1022" s="333"/>
      <c r="S1022" s="23"/>
      <c r="T1022" s="271"/>
      <c r="U1022" s="5"/>
      <c r="V1022" s="5"/>
      <c r="W1022" s="61"/>
      <c r="X1022" s="61"/>
    </row>
    <row r="1023" spans="1:24" ht="18.75" customHeight="1" x14ac:dyDescent="0.25">
      <c r="A1023" s="61"/>
      <c r="B1023" s="303">
        <f>IF(P1023="",0,COUNTIF($P$7:P1023,P1023))</f>
        <v>0</v>
      </c>
      <c r="C1023" s="303" t="str">
        <f t="shared" si="115"/>
        <v>0</v>
      </c>
      <c r="D1023" s="303">
        <f>IF(S1023="",0,COUNTIF($S$7:S1023,S1023))</f>
        <v>0</v>
      </c>
      <c r="E1023" s="303" t="str">
        <f t="shared" si="116"/>
        <v>0</v>
      </c>
      <c r="F1023" s="303">
        <f>IF(T1023="",0,COUNTIF($T$7:T1023,T1023))</f>
        <v>0</v>
      </c>
      <c r="G1023" s="303" t="str">
        <f t="shared" si="117"/>
        <v>0</v>
      </c>
      <c r="H1023" s="303">
        <f>IF(R1023="",0,COUNTIF($R$7:R1023,R1023))</f>
        <v>0</v>
      </c>
      <c r="I1023" s="303" t="str">
        <f t="shared" si="118"/>
        <v>0</v>
      </c>
      <c r="J1023" s="306">
        <f t="shared" si="119"/>
        <v>44216</v>
      </c>
      <c r="K1023" s="303" t="str">
        <f t="shared" si="120"/>
        <v>KK 097</v>
      </c>
      <c r="L1023" s="61"/>
      <c r="M1023" s="271"/>
      <c r="N1023" s="6"/>
      <c r="O1023" s="10"/>
      <c r="P1023" s="6"/>
      <c r="Q1023" s="77" t="str">
        <f t="shared" si="121"/>
        <v/>
      </c>
      <c r="R1023" s="333"/>
      <c r="S1023" s="23"/>
      <c r="T1023" s="271"/>
      <c r="U1023" s="5"/>
      <c r="V1023" s="5"/>
      <c r="W1023" s="61"/>
      <c r="X1023" s="61"/>
    </row>
    <row r="1024" spans="1:24" ht="18.75" customHeight="1" x14ac:dyDescent="0.25">
      <c r="A1024" s="61"/>
      <c r="B1024" s="303">
        <f>IF(P1024="",0,COUNTIF($P$7:P1024,P1024))</f>
        <v>0</v>
      </c>
      <c r="C1024" s="303" t="str">
        <f t="shared" si="115"/>
        <v>0</v>
      </c>
      <c r="D1024" s="303">
        <f>IF(S1024="",0,COUNTIF($S$7:S1024,S1024))</f>
        <v>0</v>
      </c>
      <c r="E1024" s="303" t="str">
        <f t="shared" si="116"/>
        <v>0</v>
      </c>
      <c r="F1024" s="303">
        <f>IF(T1024="",0,COUNTIF($T$7:T1024,T1024))</f>
        <v>0</v>
      </c>
      <c r="G1024" s="303" t="str">
        <f t="shared" si="117"/>
        <v>0</v>
      </c>
      <c r="H1024" s="303">
        <f>IF(R1024="",0,COUNTIF($R$7:R1024,R1024))</f>
        <v>0</v>
      </c>
      <c r="I1024" s="303" t="str">
        <f t="shared" si="118"/>
        <v>0</v>
      </c>
      <c r="J1024" s="306">
        <f t="shared" si="119"/>
        <v>44216</v>
      </c>
      <c r="K1024" s="303" t="str">
        <f t="shared" si="120"/>
        <v>KK 097</v>
      </c>
      <c r="L1024" s="61"/>
      <c r="M1024" s="271"/>
      <c r="N1024" s="6"/>
      <c r="O1024" s="10"/>
      <c r="P1024" s="6"/>
      <c r="Q1024" s="77" t="str">
        <f t="shared" si="121"/>
        <v/>
      </c>
      <c r="R1024" s="333"/>
      <c r="S1024" s="23"/>
      <c r="T1024" s="271"/>
      <c r="U1024" s="5"/>
      <c r="V1024" s="5"/>
      <c r="W1024" s="61"/>
      <c r="X1024" s="61"/>
    </row>
    <row r="1025" spans="1:24" ht="18.75" customHeight="1" x14ac:dyDescent="0.25">
      <c r="A1025" s="61"/>
      <c r="B1025" s="303">
        <f>IF(P1025="",0,COUNTIF($P$7:P1025,P1025))</f>
        <v>0</v>
      </c>
      <c r="C1025" s="303" t="str">
        <f t="shared" si="115"/>
        <v>0</v>
      </c>
      <c r="D1025" s="303">
        <f>IF(S1025="",0,COUNTIF($S$7:S1025,S1025))</f>
        <v>0</v>
      </c>
      <c r="E1025" s="303" t="str">
        <f t="shared" si="116"/>
        <v>0</v>
      </c>
      <c r="F1025" s="303">
        <f>IF(T1025="",0,COUNTIF($T$7:T1025,T1025))</f>
        <v>0</v>
      </c>
      <c r="G1025" s="303" t="str">
        <f t="shared" si="117"/>
        <v>0</v>
      </c>
      <c r="H1025" s="303">
        <f>IF(R1025="",0,COUNTIF($R$7:R1025,R1025))</f>
        <v>0</v>
      </c>
      <c r="I1025" s="303" t="str">
        <f t="shared" si="118"/>
        <v>0</v>
      </c>
      <c r="J1025" s="306">
        <f t="shared" si="119"/>
        <v>44216</v>
      </c>
      <c r="K1025" s="303" t="str">
        <f t="shared" si="120"/>
        <v>KK 097</v>
      </c>
      <c r="L1025" s="61"/>
      <c r="M1025" s="271"/>
      <c r="N1025" s="6"/>
      <c r="O1025" s="10"/>
      <c r="P1025" s="6"/>
      <c r="Q1025" s="77" t="str">
        <f t="shared" si="121"/>
        <v/>
      </c>
      <c r="R1025" s="333"/>
      <c r="S1025" s="23"/>
      <c r="T1025" s="271"/>
      <c r="U1025" s="5"/>
      <c r="V1025" s="5"/>
      <c r="W1025" s="61"/>
      <c r="X1025" s="61"/>
    </row>
    <row r="1026" spans="1:24" ht="18.75" customHeight="1" x14ac:dyDescent="0.25">
      <c r="A1026" s="61"/>
      <c r="B1026" s="303">
        <f>IF(P1026="",0,COUNTIF($P$7:P1026,P1026))</f>
        <v>0</v>
      </c>
      <c r="C1026" s="303" t="str">
        <f t="shared" si="115"/>
        <v>0</v>
      </c>
      <c r="D1026" s="303">
        <f>IF(S1026="",0,COUNTIF($S$7:S1026,S1026))</f>
        <v>0</v>
      </c>
      <c r="E1026" s="303" t="str">
        <f t="shared" si="116"/>
        <v>0</v>
      </c>
      <c r="F1026" s="303">
        <f>IF(T1026="",0,COUNTIF($T$7:T1026,T1026))</f>
        <v>0</v>
      </c>
      <c r="G1026" s="303" t="str">
        <f t="shared" si="117"/>
        <v>0</v>
      </c>
      <c r="H1026" s="303">
        <f>IF(R1026="",0,COUNTIF($R$7:R1026,R1026))</f>
        <v>0</v>
      </c>
      <c r="I1026" s="303" t="str">
        <f t="shared" si="118"/>
        <v>0</v>
      </c>
      <c r="J1026" s="306">
        <f t="shared" si="119"/>
        <v>44216</v>
      </c>
      <c r="K1026" s="303" t="str">
        <f t="shared" si="120"/>
        <v>KK 097</v>
      </c>
      <c r="L1026" s="61"/>
      <c r="M1026" s="271"/>
      <c r="N1026" s="6"/>
      <c r="O1026" s="10"/>
      <c r="P1026" s="6"/>
      <c r="Q1026" s="77" t="str">
        <f t="shared" si="121"/>
        <v/>
      </c>
      <c r="R1026" s="333"/>
      <c r="S1026" s="23"/>
      <c r="T1026" s="271"/>
      <c r="U1026" s="5"/>
      <c r="V1026" s="5"/>
      <c r="W1026" s="61"/>
      <c r="X1026" s="61"/>
    </row>
    <row r="1027" spans="1:24" ht="18.75" customHeight="1" x14ac:dyDescent="0.25">
      <c r="A1027" s="61"/>
      <c r="B1027" s="303">
        <f>IF(P1027="",0,COUNTIF($P$7:P1027,P1027))</f>
        <v>0</v>
      </c>
      <c r="C1027" s="303" t="str">
        <f t="shared" si="115"/>
        <v>0</v>
      </c>
      <c r="D1027" s="303">
        <f>IF(S1027="",0,COUNTIF($S$7:S1027,S1027))</f>
        <v>0</v>
      </c>
      <c r="E1027" s="303" t="str">
        <f t="shared" si="116"/>
        <v>0</v>
      </c>
      <c r="F1027" s="303">
        <f>IF(T1027="",0,COUNTIF($T$7:T1027,T1027))</f>
        <v>0</v>
      </c>
      <c r="G1027" s="303" t="str">
        <f t="shared" si="117"/>
        <v>0</v>
      </c>
      <c r="H1027" s="303">
        <f>IF(R1027="",0,COUNTIF($R$7:R1027,R1027))</f>
        <v>0</v>
      </c>
      <c r="I1027" s="303" t="str">
        <f t="shared" si="118"/>
        <v>0</v>
      </c>
      <c r="J1027" s="306">
        <f t="shared" si="119"/>
        <v>44216</v>
      </c>
      <c r="K1027" s="303" t="str">
        <f t="shared" si="120"/>
        <v>KK 097</v>
      </c>
      <c r="L1027" s="61"/>
      <c r="M1027" s="271"/>
      <c r="N1027" s="6"/>
      <c r="O1027" s="10"/>
      <c r="P1027" s="6"/>
      <c r="Q1027" s="77" t="str">
        <f t="shared" si="121"/>
        <v/>
      </c>
      <c r="R1027" s="333"/>
      <c r="S1027" s="23"/>
      <c r="T1027" s="271"/>
      <c r="U1027" s="5"/>
      <c r="V1027" s="5"/>
      <c r="W1027" s="61"/>
      <c r="X1027" s="61"/>
    </row>
    <row r="1028" spans="1:24" ht="18.75" customHeight="1" x14ac:dyDescent="0.25">
      <c r="A1028" s="61"/>
      <c r="B1028" s="303">
        <f>IF(P1028="",0,COUNTIF($P$7:P1028,P1028))</f>
        <v>0</v>
      </c>
      <c r="C1028" s="303" t="str">
        <f t="shared" si="115"/>
        <v>0</v>
      </c>
      <c r="D1028" s="303">
        <f>IF(S1028="",0,COUNTIF($S$7:S1028,S1028))</f>
        <v>0</v>
      </c>
      <c r="E1028" s="303" t="str">
        <f t="shared" si="116"/>
        <v>0</v>
      </c>
      <c r="F1028" s="303">
        <f>IF(T1028="",0,COUNTIF($T$7:T1028,T1028))</f>
        <v>0</v>
      </c>
      <c r="G1028" s="303" t="str">
        <f t="shared" si="117"/>
        <v>0</v>
      </c>
      <c r="H1028" s="303">
        <f>IF(R1028="",0,COUNTIF($R$7:R1028,R1028))</f>
        <v>0</v>
      </c>
      <c r="I1028" s="303" t="str">
        <f t="shared" si="118"/>
        <v>0</v>
      </c>
      <c r="J1028" s="306">
        <f t="shared" si="119"/>
        <v>44216</v>
      </c>
      <c r="K1028" s="303" t="str">
        <f t="shared" si="120"/>
        <v>KK 097</v>
      </c>
      <c r="L1028" s="61"/>
      <c r="M1028" s="271"/>
      <c r="N1028" s="6"/>
      <c r="O1028" s="10"/>
      <c r="P1028" s="6"/>
      <c r="Q1028" s="77" t="str">
        <f t="shared" si="121"/>
        <v/>
      </c>
      <c r="R1028" s="333"/>
      <c r="S1028" s="23"/>
      <c r="T1028" s="271"/>
      <c r="U1028" s="5"/>
      <c r="V1028" s="5"/>
      <c r="W1028" s="61"/>
      <c r="X1028" s="61"/>
    </row>
    <row r="1029" spans="1:24" ht="18.75" customHeight="1" x14ac:dyDescent="0.25">
      <c r="A1029" s="61"/>
      <c r="B1029" s="303">
        <f>IF(P1029="",0,COUNTIF($P$7:P1029,P1029))</f>
        <v>0</v>
      </c>
      <c r="C1029" s="303" t="str">
        <f t="shared" si="115"/>
        <v>0</v>
      </c>
      <c r="D1029" s="303">
        <f>IF(S1029="",0,COUNTIF($S$7:S1029,S1029))</f>
        <v>0</v>
      </c>
      <c r="E1029" s="303" t="str">
        <f t="shared" si="116"/>
        <v>0</v>
      </c>
      <c r="F1029" s="303">
        <f>IF(T1029="",0,COUNTIF($T$7:T1029,T1029))</f>
        <v>0</v>
      </c>
      <c r="G1029" s="303" t="str">
        <f t="shared" si="117"/>
        <v>0</v>
      </c>
      <c r="H1029" s="303">
        <f>IF(R1029="",0,COUNTIF($R$7:R1029,R1029))</f>
        <v>0</v>
      </c>
      <c r="I1029" s="303" t="str">
        <f t="shared" si="118"/>
        <v>0</v>
      </c>
      <c r="J1029" s="306">
        <f t="shared" si="119"/>
        <v>44216</v>
      </c>
      <c r="K1029" s="303" t="str">
        <f t="shared" si="120"/>
        <v>KK 097</v>
      </c>
      <c r="L1029" s="61"/>
      <c r="M1029" s="271"/>
      <c r="N1029" s="6"/>
      <c r="O1029" s="10"/>
      <c r="P1029" s="6"/>
      <c r="Q1029" s="77" t="str">
        <f t="shared" si="121"/>
        <v/>
      </c>
      <c r="R1029" s="333"/>
      <c r="S1029" s="23"/>
      <c r="T1029" s="271"/>
      <c r="U1029" s="5"/>
      <c r="V1029" s="5"/>
      <c r="W1029" s="61"/>
      <c r="X1029" s="61"/>
    </row>
    <row r="1030" spans="1:24" ht="18.75" customHeight="1" x14ac:dyDescent="0.25">
      <c r="A1030" s="61"/>
      <c r="B1030" s="303">
        <f>IF(P1030="",0,COUNTIF($P$7:P1030,P1030))</f>
        <v>0</v>
      </c>
      <c r="C1030" s="303" t="str">
        <f t="shared" si="115"/>
        <v>0</v>
      </c>
      <c r="D1030" s="303">
        <f>IF(S1030="",0,COUNTIF($S$7:S1030,S1030))</f>
        <v>0</v>
      </c>
      <c r="E1030" s="303" t="str">
        <f t="shared" si="116"/>
        <v>0</v>
      </c>
      <c r="F1030" s="303">
        <f>IF(T1030="",0,COUNTIF($T$7:T1030,T1030))</f>
        <v>0</v>
      </c>
      <c r="G1030" s="303" t="str">
        <f t="shared" si="117"/>
        <v>0</v>
      </c>
      <c r="H1030" s="303">
        <f>IF(R1030="",0,COUNTIF($R$7:R1030,R1030))</f>
        <v>0</v>
      </c>
      <c r="I1030" s="303" t="str">
        <f t="shared" si="118"/>
        <v>0</v>
      </c>
      <c r="J1030" s="306">
        <f t="shared" si="119"/>
        <v>44216</v>
      </c>
      <c r="K1030" s="303" t="str">
        <f t="shared" si="120"/>
        <v>KK 097</v>
      </c>
      <c r="L1030" s="61"/>
      <c r="M1030" s="271"/>
      <c r="N1030" s="6"/>
      <c r="O1030" s="10"/>
      <c r="P1030" s="6"/>
      <c r="Q1030" s="77" t="str">
        <f t="shared" si="121"/>
        <v/>
      </c>
      <c r="R1030" s="333"/>
      <c r="S1030" s="23"/>
      <c r="T1030" s="271"/>
      <c r="U1030" s="5"/>
      <c r="V1030" s="5"/>
      <c r="W1030" s="61"/>
      <c r="X1030" s="61"/>
    </row>
    <row r="1031" spans="1:24" ht="18.75" customHeight="1" x14ac:dyDescent="0.25">
      <c r="A1031" s="61"/>
      <c r="B1031" s="303">
        <f>IF(P1031="",0,COUNTIF($P$7:P1031,P1031))</f>
        <v>0</v>
      </c>
      <c r="C1031" s="303" t="str">
        <f t="shared" si="115"/>
        <v>0</v>
      </c>
      <c r="D1031" s="303">
        <f>IF(S1031="",0,COUNTIF($S$7:S1031,S1031))</f>
        <v>0</v>
      </c>
      <c r="E1031" s="303" t="str">
        <f t="shared" si="116"/>
        <v>0</v>
      </c>
      <c r="F1031" s="303">
        <f>IF(T1031="",0,COUNTIF($T$7:T1031,T1031))</f>
        <v>0</v>
      </c>
      <c r="G1031" s="303" t="str">
        <f t="shared" si="117"/>
        <v>0</v>
      </c>
      <c r="H1031" s="303">
        <f>IF(R1031="",0,COUNTIF($R$7:R1031,R1031))</f>
        <v>0</v>
      </c>
      <c r="I1031" s="303" t="str">
        <f t="shared" si="118"/>
        <v>0</v>
      </c>
      <c r="J1031" s="306">
        <f t="shared" si="119"/>
        <v>44216</v>
      </c>
      <c r="K1031" s="303" t="str">
        <f t="shared" si="120"/>
        <v>KK 097</v>
      </c>
      <c r="L1031" s="61"/>
      <c r="M1031" s="271"/>
      <c r="N1031" s="6"/>
      <c r="O1031" s="10"/>
      <c r="P1031" s="6"/>
      <c r="Q1031" s="77" t="str">
        <f t="shared" si="121"/>
        <v/>
      </c>
      <c r="R1031" s="333"/>
      <c r="S1031" s="23"/>
      <c r="T1031" s="271"/>
      <c r="U1031" s="5"/>
      <c r="V1031" s="5"/>
      <c r="W1031" s="61"/>
      <c r="X1031" s="61"/>
    </row>
    <row r="1032" spans="1:24" ht="18.75" customHeight="1" x14ac:dyDescent="0.25">
      <c r="A1032" s="61"/>
      <c r="B1032" s="303">
        <f>IF(P1032="",0,COUNTIF($P$7:P1032,P1032))</f>
        <v>0</v>
      </c>
      <c r="C1032" s="303" t="str">
        <f t="shared" si="115"/>
        <v>0</v>
      </c>
      <c r="D1032" s="303">
        <f>IF(S1032="",0,COUNTIF($S$7:S1032,S1032))</f>
        <v>0</v>
      </c>
      <c r="E1032" s="303" t="str">
        <f t="shared" si="116"/>
        <v>0</v>
      </c>
      <c r="F1032" s="303">
        <f>IF(T1032="",0,COUNTIF($T$7:T1032,T1032))</f>
        <v>0</v>
      </c>
      <c r="G1032" s="303" t="str">
        <f t="shared" si="117"/>
        <v>0</v>
      </c>
      <c r="H1032" s="303">
        <f>IF(R1032="",0,COUNTIF($R$7:R1032,R1032))</f>
        <v>0</v>
      </c>
      <c r="I1032" s="303" t="str">
        <f t="shared" si="118"/>
        <v>0</v>
      </c>
      <c r="J1032" s="306">
        <f t="shared" si="119"/>
        <v>44216</v>
      </c>
      <c r="K1032" s="303" t="str">
        <f t="shared" si="120"/>
        <v>KK 097</v>
      </c>
      <c r="L1032" s="61"/>
      <c r="M1032" s="271"/>
      <c r="N1032" s="6"/>
      <c r="O1032" s="10"/>
      <c r="P1032" s="6"/>
      <c r="Q1032" s="77" t="str">
        <f t="shared" si="121"/>
        <v/>
      </c>
      <c r="R1032" s="333"/>
      <c r="S1032" s="23"/>
      <c r="T1032" s="271"/>
      <c r="U1032" s="5"/>
      <c r="V1032" s="5"/>
      <c r="W1032" s="61"/>
      <c r="X1032" s="61"/>
    </row>
    <row r="1033" spans="1:24" ht="18.75" customHeight="1" x14ac:dyDescent="0.25">
      <c r="A1033" s="61"/>
      <c r="B1033" s="303">
        <f>IF(P1033="",0,COUNTIF($P$7:P1033,P1033))</f>
        <v>0</v>
      </c>
      <c r="C1033" s="303" t="str">
        <f t="shared" si="115"/>
        <v>0</v>
      </c>
      <c r="D1033" s="303">
        <f>IF(S1033="",0,COUNTIF($S$7:S1033,S1033))</f>
        <v>0</v>
      </c>
      <c r="E1033" s="303" t="str">
        <f t="shared" si="116"/>
        <v>0</v>
      </c>
      <c r="F1033" s="303">
        <f>IF(T1033="",0,COUNTIF($T$7:T1033,T1033))</f>
        <v>0</v>
      </c>
      <c r="G1033" s="303" t="str">
        <f t="shared" si="117"/>
        <v>0</v>
      </c>
      <c r="H1033" s="303">
        <f>IF(R1033="",0,COUNTIF($R$7:R1033,R1033))</f>
        <v>0</v>
      </c>
      <c r="I1033" s="303" t="str">
        <f t="shared" si="118"/>
        <v>0</v>
      </c>
      <c r="J1033" s="306">
        <f t="shared" si="119"/>
        <v>44216</v>
      </c>
      <c r="K1033" s="303" t="str">
        <f t="shared" si="120"/>
        <v>KK 097</v>
      </c>
      <c r="L1033" s="61"/>
      <c r="M1033" s="271"/>
      <c r="N1033" s="6"/>
      <c r="O1033" s="10"/>
      <c r="P1033" s="6"/>
      <c r="Q1033" s="77" t="str">
        <f t="shared" si="121"/>
        <v/>
      </c>
      <c r="R1033" s="333"/>
      <c r="S1033" s="23"/>
      <c r="T1033" s="271"/>
      <c r="U1033" s="5"/>
      <c r="V1033" s="5"/>
      <c r="W1033" s="61"/>
      <c r="X1033" s="61"/>
    </row>
    <row r="1034" spans="1:24" ht="18.75" customHeight="1" x14ac:dyDescent="0.25">
      <c r="A1034" s="61"/>
      <c r="B1034" s="303">
        <f>IF(P1034="",0,COUNTIF($P$7:P1034,P1034))</f>
        <v>0</v>
      </c>
      <c r="C1034" s="303" t="str">
        <f t="shared" si="115"/>
        <v>0</v>
      </c>
      <c r="D1034" s="303">
        <f>IF(S1034="",0,COUNTIF($S$7:S1034,S1034))</f>
        <v>0</v>
      </c>
      <c r="E1034" s="303" t="str">
        <f t="shared" si="116"/>
        <v>0</v>
      </c>
      <c r="F1034" s="303">
        <f>IF(T1034="",0,COUNTIF($T$7:T1034,T1034))</f>
        <v>0</v>
      </c>
      <c r="G1034" s="303" t="str">
        <f t="shared" si="117"/>
        <v>0</v>
      </c>
      <c r="H1034" s="303">
        <f>IF(R1034="",0,COUNTIF($R$7:R1034,R1034))</f>
        <v>0</v>
      </c>
      <c r="I1034" s="303" t="str">
        <f t="shared" si="118"/>
        <v>0</v>
      </c>
      <c r="J1034" s="306">
        <f t="shared" si="119"/>
        <v>44216</v>
      </c>
      <c r="K1034" s="303" t="str">
        <f t="shared" si="120"/>
        <v>KK 097</v>
      </c>
      <c r="L1034" s="61"/>
      <c r="M1034" s="271"/>
      <c r="N1034" s="6"/>
      <c r="O1034" s="10"/>
      <c r="P1034" s="6"/>
      <c r="Q1034" s="77" t="str">
        <f t="shared" si="121"/>
        <v/>
      </c>
      <c r="R1034" s="333"/>
      <c r="S1034" s="23"/>
      <c r="T1034" s="271"/>
      <c r="U1034" s="5"/>
      <c r="V1034" s="5"/>
      <c r="W1034" s="61"/>
      <c r="X1034" s="61"/>
    </row>
    <row r="1035" spans="1:24" ht="18.75" customHeight="1" x14ac:dyDescent="0.25">
      <c r="A1035" s="61"/>
      <c r="B1035" s="303">
        <f>IF(P1035="",0,COUNTIF($P$7:P1035,P1035))</f>
        <v>0</v>
      </c>
      <c r="C1035" s="303" t="str">
        <f t="shared" si="115"/>
        <v>0</v>
      </c>
      <c r="D1035" s="303">
        <f>IF(S1035="",0,COUNTIF($S$7:S1035,S1035))</f>
        <v>0</v>
      </c>
      <c r="E1035" s="303" t="str">
        <f t="shared" si="116"/>
        <v>0</v>
      </c>
      <c r="F1035" s="303">
        <f>IF(T1035="",0,COUNTIF($T$7:T1035,T1035))</f>
        <v>0</v>
      </c>
      <c r="G1035" s="303" t="str">
        <f t="shared" si="117"/>
        <v>0</v>
      </c>
      <c r="H1035" s="303">
        <f>IF(R1035="",0,COUNTIF($R$7:R1035,R1035))</f>
        <v>0</v>
      </c>
      <c r="I1035" s="303" t="str">
        <f t="shared" si="118"/>
        <v>0</v>
      </c>
      <c r="J1035" s="306">
        <f t="shared" si="119"/>
        <v>44216</v>
      </c>
      <c r="K1035" s="303" t="str">
        <f t="shared" si="120"/>
        <v>KK 097</v>
      </c>
      <c r="L1035" s="61"/>
      <c r="M1035" s="271"/>
      <c r="N1035" s="6"/>
      <c r="O1035" s="10"/>
      <c r="P1035" s="6"/>
      <c r="Q1035" s="77" t="str">
        <f t="shared" si="121"/>
        <v/>
      </c>
      <c r="R1035" s="333"/>
      <c r="S1035" s="23"/>
      <c r="T1035" s="271"/>
      <c r="U1035" s="5"/>
      <c r="V1035" s="5"/>
      <c r="W1035" s="61"/>
      <c r="X1035" s="61"/>
    </row>
    <row r="1036" spans="1:24" ht="18.75" customHeight="1" x14ac:dyDescent="0.25">
      <c r="A1036" s="61"/>
      <c r="B1036" s="303">
        <f>IF(P1036="",0,COUNTIF($P$7:P1036,P1036))</f>
        <v>0</v>
      </c>
      <c r="C1036" s="303" t="str">
        <f t="shared" si="115"/>
        <v>0</v>
      </c>
      <c r="D1036" s="303">
        <f>IF(S1036="",0,COUNTIF($S$7:S1036,S1036))</f>
        <v>0</v>
      </c>
      <c r="E1036" s="303" t="str">
        <f t="shared" si="116"/>
        <v>0</v>
      </c>
      <c r="F1036" s="303">
        <f>IF(T1036="",0,COUNTIF($T$7:T1036,T1036))</f>
        <v>0</v>
      </c>
      <c r="G1036" s="303" t="str">
        <f t="shared" si="117"/>
        <v>0</v>
      </c>
      <c r="H1036" s="303">
        <f>IF(R1036="",0,COUNTIF($R$7:R1036,R1036))</f>
        <v>0</v>
      </c>
      <c r="I1036" s="303" t="str">
        <f t="shared" si="118"/>
        <v>0</v>
      </c>
      <c r="J1036" s="306">
        <f t="shared" si="119"/>
        <v>44216</v>
      </c>
      <c r="K1036" s="303" t="str">
        <f t="shared" si="120"/>
        <v>KK 097</v>
      </c>
      <c r="L1036" s="61"/>
      <c r="M1036" s="271"/>
      <c r="N1036" s="6"/>
      <c r="O1036" s="10"/>
      <c r="P1036" s="6"/>
      <c r="Q1036" s="77" t="str">
        <f t="shared" si="121"/>
        <v/>
      </c>
      <c r="R1036" s="333"/>
      <c r="S1036" s="23"/>
      <c r="T1036" s="271"/>
      <c r="U1036" s="5"/>
      <c r="V1036" s="5"/>
      <c r="W1036" s="61"/>
      <c r="X1036" s="61"/>
    </row>
    <row r="1037" spans="1:24" ht="18.75" customHeight="1" x14ac:dyDescent="0.25">
      <c r="A1037" s="61"/>
      <c r="B1037" s="303">
        <f>IF(P1037="",0,COUNTIF($P$7:P1037,P1037))</f>
        <v>0</v>
      </c>
      <c r="C1037" s="303" t="str">
        <f t="shared" si="115"/>
        <v>0</v>
      </c>
      <c r="D1037" s="303">
        <f>IF(S1037="",0,COUNTIF($S$7:S1037,S1037))</f>
        <v>0</v>
      </c>
      <c r="E1037" s="303" t="str">
        <f t="shared" si="116"/>
        <v>0</v>
      </c>
      <c r="F1037" s="303">
        <f>IF(T1037="",0,COUNTIF($T$7:T1037,T1037))</f>
        <v>0</v>
      </c>
      <c r="G1037" s="303" t="str">
        <f t="shared" si="117"/>
        <v>0</v>
      </c>
      <c r="H1037" s="303">
        <f>IF(R1037="",0,COUNTIF($R$7:R1037,R1037))</f>
        <v>0</v>
      </c>
      <c r="I1037" s="303" t="str">
        <f t="shared" si="118"/>
        <v>0</v>
      </c>
      <c r="J1037" s="306">
        <f t="shared" si="119"/>
        <v>44216</v>
      </c>
      <c r="K1037" s="303" t="str">
        <f t="shared" si="120"/>
        <v>KK 097</v>
      </c>
      <c r="L1037" s="61"/>
      <c r="M1037" s="271"/>
      <c r="N1037" s="6"/>
      <c r="O1037" s="10"/>
      <c r="P1037" s="6"/>
      <c r="Q1037" s="77" t="str">
        <f t="shared" si="121"/>
        <v/>
      </c>
      <c r="R1037" s="333"/>
      <c r="S1037" s="23"/>
      <c r="T1037" s="271"/>
      <c r="U1037" s="5"/>
      <c r="V1037" s="5"/>
      <c r="W1037" s="61"/>
      <c r="X1037" s="61"/>
    </row>
    <row r="1038" spans="1:24" ht="18.75" customHeight="1" x14ac:dyDescent="0.25">
      <c r="A1038" s="61"/>
      <c r="B1038" s="303">
        <f>IF(P1038="",0,COUNTIF($P$7:P1038,P1038))</f>
        <v>0</v>
      </c>
      <c r="C1038" s="303" t="str">
        <f t="shared" si="115"/>
        <v>0</v>
      </c>
      <c r="D1038" s="303">
        <f>IF(S1038="",0,COUNTIF($S$7:S1038,S1038))</f>
        <v>0</v>
      </c>
      <c r="E1038" s="303" t="str">
        <f t="shared" si="116"/>
        <v>0</v>
      </c>
      <c r="F1038" s="303">
        <f>IF(T1038="",0,COUNTIF($T$7:T1038,T1038))</f>
        <v>0</v>
      </c>
      <c r="G1038" s="303" t="str">
        <f t="shared" si="117"/>
        <v>0</v>
      </c>
      <c r="H1038" s="303">
        <f>IF(R1038="",0,COUNTIF($R$7:R1038,R1038))</f>
        <v>0</v>
      </c>
      <c r="I1038" s="303" t="str">
        <f t="shared" si="118"/>
        <v>0</v>
      </c>
      <c r="J1038" s="306">
        <f t="shared" si="119"/>
        <v>44216</v>
      </c>
      <c r="K1038" s="303" t="str">
        <f t="shared" si="120"/>
        <v>KK 097</v>
      </c>
      <c r="L1038" s="61"/>
      <c r="M1038" s="271"/>
      <c r="N1038" s="6"/>
      <c r="O1038" s="10"/>
      <c r="P1038" s="6"/>
      <c r="Q1038" s="77" t="str">
        <f t="shared" si="121"/>
        <v/>
      </c>
      <c r="R1038" s="333"/>
      <c r="S1038" s="23"/>
      <c r="T1038" s="271"/>
      <c r="U1038" s="5"/>
      <c r="V1038" s="5"/>
      <c r="W1038" s="61"/>
      <c r="X1038" s="61"/>
    </row>
    <row r="1039" spans="1:24" ht="18.75" customHeight="1" x14ac:dyDescent="0.25">
      <c r="A1039" s="61"/>
      <c r="B1039" s="303">
        <f>IF(P1039="",0,COUNTIF($P$7:P1039,P1039))</f>
        <v>0</v>
      </c>
      <c r="C1039" s="303" t="str">
        <f t="shared" si="115"/>
        <v>0</v>
      </c>
      <c r="D1039" s="303">
        <f>IF(S1039="",0,COUNTIF($S$7:S1039,S1039))</f>
        <v>0</v>
      </c>
      <c r="E1039" s="303" t="str">
        <f t="shared" si="116"/>
        <v>0</v>
      </c>
      <c r="F1039" s="303">
        <f>IF(T1039="",0,COUNTIF($T$7:T1039,T1039))</f>
        <v>0</v>
      </c>
      <c r="G1039" s="303" t="str">
        <f t="shared" si="117"/>
        <v>0</v>
      </c>
      <c r="H1039" s="303">
        <f>IF(R1039="",0,COUNTIF($R$7:R1039,R1039))</f>
        <v>0</v>
      </c>
      <c r="I1039" s="303" t="str">
        <f t="shared" si="118"/>
        <v>0</v>
      </c>
      <c r="J1039" s="306">
        <f t="shared" si="119"/>
        <v>44216</v>
      </c>
      <c r="K1039" s="303" t="str">
        <f t="shared" si="120"/>
        <v>KK 097</v>
      </c>
      <c r="L1039" s="61"/>
      <c r="M1039" s="271"/>
      <c r="N1039" s="6"/>
      <c r="O1039" s="10"/>
      <c r="P1039" s="6"/>
      <c r="Q1039" s="77" t="str">
        <f t="shared" si="121"/>
        <v/>
      </c>
      <c r="R1039" s="333"/>
      <c r="S1039" s="23"/>
      <c r="T1039" s="271"/>
      <c r="U1039" s="5"/>
      <c r="V1039" s="5"/>
      <c r="W1039" s="61"/>
      <c r="X1039" s="61"/>
    </row>
    <row r="1040" spans="1:24" ht="18.75" customHeight="1" x14ac:dyDescent="0.25">
      <c r="A1040" s="61"/>
      <c r="B1040" s="303">
        <f>IF(P1040="",0,COUNTIF($P$7:P1040,P1040))</f>
        <v>0</v>
      </c>
      <c r="C1040" s="303" t="str">
        <f t="shared" si="115"/>
        <v>0</v>
      </c>
      <c r="D1040" s="303">
        <f>IF(S1040="",0,COUNTIF($S$7:S1040,S1040))</f>
        <v>0</v>
      </c>
      <c r="E1040" s="303" t="str">
        <f t="shared" si="116"/>
        <v>0</v>
      </c>
      <c r="F1040" s="303">
        <f>IF(T1040="",0,COUNTIF($T$7:T1040,T1040))</f>
        <v>0</v>
      </c>
      <c r="G1040" s="303" t="str">
        <f t="shared" si="117"/>
        <v>0</v>
      </c>
      <c r="H1040" s="303">
        <f>IF(R1040="",0,COUNTIF($R$7:R1040,R1040))</f>
        <v>0</v>
      </c>
      <c r="I1040" s="303" t="str">
        <f t="shared" si="118"/>
        <v>0</v>
      </c>
      <c r="J1040" s="306">
        <f t="shared" si="119"/>
        <v>44216</v>
      </c>
      <c r="K1040" s="303" t="str">
        <f t="shared" si="120"/>
        <v>KK 097</v>
      </c>
      <c r="L1040" s="61"/>
      <c r="M1040" s="271"/>
      <c r="N1040" s="6"/>
      <c r="O1040" s="10"/>
      <c r="P1040" s="6"/>
      <c r="Q1040" s="77" t="str">
        <f t="shared" si="121"/>
        <v/>
      </c>
      <c r="R1040" s="333"/>
      <c r="S1040" s="23"/>
      <c r="T1040" s="271"/>
      <c r="U1040" s="5"/>
      <c r="V1040" s="5"/>
      <c r="W1040" s="61"/>
      <c r="X1040" s="61"/>
    </row>
    <row r="1041" spans="1:24" ht="18.75" customHeight="1" x14ac:dyDescent="0.25">
      <c r="A1041" s="61"/>
      <c r="B1041" s="303">
        <f>IF(P1041="",0,COUNTIF($P$7:P1041,P1041))</f>
        <v>0</v>
      </c>
      <c r="C1041" s="303" t="str">
        <f t="shared" si="115"/>
        <v>0</v>
      </c>
      <c r="D1041" s="303">
        <f>IF(S1041="",0,COUNTIF($S$7:S1041,S1041))</f>
        <v>0</v>
      </c>
      <c r="E1041" s="303" t="str">
        <f t="shared" si="116"/>
        <v>0</v>
      </c>
      <c r="F1041" s="303">
        <f>IF(T1041="",0,COUNTIF($T$7:T1041,T1041))</f>
        <v>0</v>
      </c>
      <c r="G1041" s="303" t="str">
        <f t="shared" si="117"/>
        <v>0</v>
      </c>
      <c r="H1041" s="303">
        <f>IF(R1041="",0,COUNTIF($R$7:R1041,R1041))</f>
        <v>0</v>
      </c>
      <c r="I1041" s="303" t="str">
        <f t="shared" si="118"/>
        <v>0</v>
      </c>
      <c r="J1041" s="306">
        <f t="shared" si="119"/>
        <v>44216</v>
      </c>
      <c r="K1041" s="303" t="str">
        <f t="shared" si="120"/>
        <v>KK 097</v>
      </c>
      <c r="L1041" s="61"/>
      <c r="M1041" s="271"/>
      <c r="N1041" s="6"/>
      <c r="O1041" s="10"/>
      <c r="P1041" s="6"/>
      <c r="Q1041" s="77" t="str">
        <f t="shared" si="121"/>
        <v/>
      </c>
      <c r="R1041" s="333"/>
      <c r="S1041" s="23"/>
      <c r="T1041" s="271"/>
      <c r="U1041" s="5"/>
      <c r="V1041" s="5"/>
      <c r="W1041" s="61"/>
      <c r="X1041" s="61"/>
    </row>
    <row r="1042" spans="1:24" ht="18.75" customHeight="1" x14ac:dyDescent="0.25">
      <c r="A1042" s="61"/>
      <c r="B1042" s="303">
        <f>IF(P1042="",0,COUNTIF($P$7:P1042,P1042))</f>
        <v>0</v>
      </c>
      <c r="C1042" s="303" t="str">
        <f t="shared" si="115"/>
        <v>0</v>
      </c>
      <c r="D1042" s="303">
        <f>IF(S1042="",0,COUNTIF($S$7:S1042,S1042))</f>
        <v>0</v>
      </c>
      <c r="E1042" s="303" t="str">
        <f t="shared" si="116"/>
        <v>0</v>
      </c>
      <c r="F1042" s="303">
        <f>IF(T1042="",0,COUNTIF($T$7:T1042,T1042))</f>
        <v>0</v>
      </c>
      <c r="G1042" s="303" t="str">
        <f t="shared" si="117"/>
        <v>0</v>
      </c>
      <c r="H1042" s="303">
        <f>IF(R1042="",0,COUNTIF($R$7:R1042,R1042))</f>
        <v>0</v>
      </c>
      <c r="I1042" s="303" t="str">
        <f t="shared" si="118"/>
        <v>0</v>
      </c>
      <c r="J1042" s="306">
        <f t="shared" si="119"/>
        <v>44216</v>
      </c>
      <c r="K1042" s="303" t="str">
        <f t="shared" si="120"/>
        <v>KK 097</v>
      </c>
      <c r="L1042" s="61"/>
      <c r="M1042" s="271"/>
      <c r="N1042" s="6"/>
      <c r="O1042" s="10"/>
      <c r="P1042" s="6"/>
      <c r="Q1042" s="77" t="str">
        <f t="shared" si="121"/>
        <v/>
      </c>
      <c r="R1042" s="333"/>
      <c r="S1042" s="23"/>
      <c r="T1042" s="271"/>
      <c r="U1042" s="5"/>
      <c r="V1042" s="5"/>
      <c r="W1042" s="61"/>
      <c r="X1042" s="61"/>
    </row>
    <row r="1043" spans="1:24" ht="18.75" customHeight="1" x14ac:dyDescent="0.25">
      <c r="A1043" s="61"/>
      <c r="B1043" s="303">
        <f>IF(P1043="",0,COUNTIF($P$7:P1043,P1043))</f>
        <v>0</v>
      </c>
      <c r="C1043" s="303" t="str">
        <f t="shared" si="115"/>
        <v>0</v>
      </c>
      <c r="D1043" s="303">
        <f>IF(S1043="",0,COUNTIF($S$7:S1043,S1043))</f>
        <v>0</v>
      </c>
      <c r="E1043" s="303" t="str">
        <f t="shared" si="116"/>
        <v>0</v>
      </c>
      <c r="F1043" s="303">
        <f>IF(T1043="",0,COUNTIF($T$7:T1043,T1043))</f>
        <v>0</v>
      </c>
      <c r="G1043" s="303" t="str">
        <f t="shared" si="117"/>
        <v>0</v>
      </c>
      <c r="H1043" s="303">
        <f>IF(R1043="",0,COUNTIF($R$7:R1043,R1043))</f>
        <v>0</v>
      </c>
      <c r="I1043" s="303" t="str">
        <f t="shared" si="118"/>
        <v>0</v>
      </c>
      <c r="J1043" s="306">
        <f t="shared" si="119"/>
        <v>44216</v>
      </c>
      <c r="K1043" s="303" t="str">
        <f t="shared" si="120"/>
        <v>KK 097</v>
      </c>
      <c r="L1043" s="61"/>
      <c r="M1043" s="271"/>
      <c r="N1043" s="6"/>
      <c r="O1043" s="10"/>
      <c r="P1043" s="6"/>
      <c r="Q1043" s="77" t="str">
        <f t="shared" si="121"/>
        <v/>
      </c>
      <c r="R1043" s="333"/>
      <c r="S1043" s="23"/>
      <c r="T1043" s="271"/>
      <c r="U1043" s="5"/>
      <c r="V1043" s="5"/>
      <c r="W1043" s="61"/>
      <c r="X1043" s="61"/>
    </row>
    <row r="1044" spans="1:24" ht="18.75" customHeight="1" x14ac:dyDescent="0.25">
      <c r="A1044" s="61"/>
      <c r="B1044" s="303">
        <f>IF(P1044="",0,COUNTIF($P$7:P1044,P1044))</f>
        <v>0</v>
      </c>
      <c r="C1044" s="303" t="str">
        <f t="shared" si="115"/>
        <v>0</v>
      </c>
      <c r="D1044" s="303">
        <f>IF(S1044="",0,COUNTIF($S$7:S1044,S1044))</f>
        <v>0</v>
      </c>
      <c r="E1044" s="303" t="str">
        <f t="shared" si="116"/>
        <v>0</v>
      </c>
      <c r="F1044" s="303">
        <f>IF(T1044="",0,COUNTIF($T$7:T1044,T1044))</f>
        <v>0</v>
      </c>
      <c r="G1044" s="303" t="str">
        <f t="shared" si="117"/>
        <v>0</v>
      </c>
      <c r="H1044" s="303">
        <f>IF(R1044="",0,COUNTIF($R$7:R1044,R1044))</f>
        <v>0</v>
      </c>
      <c r="I1044" s="303" t="str">
        <f t="shared" si="118"/>
        <v>0</v>
      </c>
      <c r="J1044" s="306">
        <f t="shared" si="119"/>
        <v>44216</v>
      </c>
      <c r="K1044" s="303" t="str">
        <f t="shared" si="120"/>
        <v>KK 097</v>
      </c>
      <c r="L1044" s="61"/>
      <c r="M1044" s="271"/>
      <c r="N1044" s="6"/>
      <c r="O1044" s="10"/>
      <c r="P1044" s="6"/>
      <c r="Q1044" s="77" t="str">
        <f t="shared" si="121"/>
        <v/>
      </c>
      <c r="R1044" s="333"/>
      <c r="S1044" s="23"/>
      <c r="T1044" s="271"/>
      <c r="U1044" s="5"/>
      <c r="V1044" s="5"/>
      <c r="W1044" s="61"/>
      <c r="X1044" s="61"/>
    </row>
    <row r="1045" spans="1:24" ht="18.75" customHeight="1" x14ac:dyDescent="0.25">
      <c r="A1045" s="61"/>
      <c r="B1045" s="303">
        <f>IF(P1045="",0,COUNTIF($P$7:P1045,P1045))</f>
        <v>0</v>
      </c>
      <c r="C1045" s="303" t="str">
        <f t="shared" si="115"/>
        <v>0</v>
      </c>
      <c r="D1045" s="303">
        <f>IF(S1045="",0,COUNTIF($S$7:S1045,S1045))</f>
        <v>0</v>
      </c>
      <c r="E1045" s="303" t="str">
        <f t="shared" si="116"/>
        <v>0</v>
      </c>
      <c r="F1045" s="303">
        <f>IF(T1045="",0,COUNTIF($T$7:T1045,T1045))</f>
        <v>0</v>
      </c>
      <c r="G1045" s="303" t="str">
        <f t="shared" si="117"/>
        <v>0</v>
      </c>
      <c r="H1045" s="303">
        <f>IF(R1045="",0,COUNTIF($R$7:R1045,R1045))</f>
        <v>0</v>
      </c>
      <c r="I1045" s="303" t="str">
        <f t="shared" si="118"/>
        <v>0</v>
      </c>
      <c r="J1045" s="306">
        <f t="shared" si="119"/>
        <v>44216</v>
      </c>
      <c r="K1045" s="303" t="str">
        <f t="shared" si="120"/>
        <v>KK 097</v>
      </c>
      <c r="L1045" s="61"/>
      <c r="M1045" s="271"/>
      <c r="N1045" s="6"/>
      <c r="O1045" s="10"/>
      <c r="P1045" s="6"/>
      <c r="Q1045" s="77" t="str">
        <f t="shared" si="121"/>
        <v/>
      </c>
      <c r="R1045" s="333"/>
      <c r="S1045" s="23"/>
      <c r="T1045" s="271"/>
      <c r="U1045" s="5"/>
      <c r="V1045" s="5"/>
      <c r="W1045" s="61"/>
      <c r="X1045" s="61"/>
    </row>
    <row r="1046" spans="1:24" ht="18.75" customHeight="1" x14ac:dyDescent="0.25">
      <c r="A1046" s="61"/>
      <c r="B1046" s="303">
        <f>IF(P1046="",0,COUNTIF($P$7:P1046,P1046))</f>
        <v>0</v>
      </c>
      <c r="C1046" s="303" t="str">
        <f t="shared" si="115"/>
        <v>0</v>
      </c>
      <c r="D1046" s="303">
        <f>IF(S1046="",0,COUNTIF($S$7:S1046,S1046))</f>
        <v>0</v>
      </c>
      <c r="E1046" s="303" t="str">
        <f t="shared" si="116"/>
        <v>0</v>
      </c>
      <c r="F1046" s="303">
        <f>IF(T1046="",0,COUNTIF($T$7:T1046,T1046))</f>
        <v>0</v>
      </c>
      <c r="G1046" s="303" t="str">
        <f t="shared" si="117"/>
        <v>0</v>
      </c>
      <c r="H1046" s="303">
        <f>IF(R1046="",0,COUNTIF($R$7:R1046,R1046))</f>
        <v>0</v>
      </c>
      <c r="I1046" s="303" t="str">
        <f t="shared" si="118"/>
        <v>0</v>
      </c>
      <c r="J1046" s="306">
        <f t="shared" si="119"/>
        <v>44216</v>
      </c>
      <c r="K1046" s="303" t="str">
        <f t="shared" si="120"/>
        <v>KK 097</v>
      </c>
      <c r="L1046" s="61"/>
      <c r="M1046" s="271"/>
      <c r="N1046" s="6"/>
      <c r="O1046" s="10"/>
      <c r="P1046" s="6"/>
      <c r="Q1046" s="77" t="str">
        <f t="shared" si="121"/>
        <v/>
      </c>
      <c r="R1046" s="333"/>
      <c r="S1046" s="23"/>
      <c r="T1046" s="271"/>
      <c r="U1046" s="5"/>
      <c r="V1046" s="5"/>
      <c r="W1046" s="61"/>
      <c r="X1046" s="61"/>
    </row>
    <row r="1047" spans="1:24" ht="18.75" customHeight="1" x14ac:dyDescent="0.25">
      <c r="A1047" s="61"/>
      <c r="B1047" s="303">
        <f>IF(P1047="",0,COUNTIF($P$7:P1047,P1047))</f>
        <v>0</v>
      </c>
      <c r="C1047" s="303" t="str">
        <f t="shared" si="115"/>
        <v>0</v>
      </c>
      <c r="D1047" s="303">
        <f>IF(S1047="",0,COUNTIF($S$7:S1047,S1047))</f>
        <v>0</v>
      </c>
      <c r="E1047" s="303" t="str">
        <f t="shared" si="116"/>
        <v>0</v>
      </c>
      <c r="F1047" s="303">
        <f>IF(T1047="",0,COUNTIF($T$7:T1047,T1047))</f>
        <v>0</v>
      </c>
      <c r="G1047" s="303" t="str">
        <f t="shared" si="117"/>
        <v>0</v>
      </c>
      <c r="H1047" s="303">
        <f>IF(R1047="",0,COUNTIF($R$7:R1047,R1047))</f>
        <v>0</v>
      </c>
      <c r="I1047" s="303" t="str">
        <f t="shared" si="118"/>
        <v>0</v>
      </c>
      <c r="J1047" s="306">
        <f t="shared" si="119"/>
        <v>44216</v>
      </c>
      <c r="K1047" s="303" t="str">
        <f t="shared" si="120"/>
        <v>KK 097</v>
      </c>
      <c r="L1047" s="61"/>
      <c r="M1047" s="271"/>
      <c r="N1047" s="6"/>
      <c r="O1047" s="10"/>
      <c r="P1047" s="6"/>
      <c r="Q1047" s="77" t="str">
        <f t="shared" si="121"/>
        <v/>
      </c>
      <c r="R1047" s="333"/>
      <c r="S1047" s="23"/>
      <c r="T1047" s="271"/>
      <c r="U1047" s="5"/>
      <c r="V1047" s="5"/>
      <c r="W1047" s="61"/>
      <c r="X1047" s="61"/>
    </row>
    <row r="1048" spans="1:24" ht="18.75" customHeight="1" x14ac:dyDescent="0.25">
      <c r="A1048" s="61"/>
      <c r="B1048" s="303">
        <f>IF(P1048="",0,COUNTIF($P$7:P1048,P1048))</f>
        <v>0</v>
      </c>
      <c r="C1048" s="303" t="str">
        <f t="shared" si="115"/>
        <v>0</v>
      </c>
      <c r="D1048" s="303">
        <f>IF(S1048="",0,COUNTIF($S$7:S1048,S1048))</f>
        <v>0</v>
      </c>
      <c r="E1048" s="303" t="str">
        <f t="shared" si="116"/>
        <v>0</v>
      </c>
      <c r="F1048" s="303">
        <f>IF(T1048="",0,COUNTIF($T$7:T1048,T1048))</f>
        <v>0</v>
      </c>
      <c r="G1048" s="303" t="str">
        <f t="shared" si="117"/>
        <v>0</v>
      </c>
      <c r="H1048" s="303">
        <f>IF(R1048="",0,COUNTIF($R$7:R1048,R1048))</f>
        <v>0</v>
      </c>
      <c r="I1048" s="303" t="str">
        <f t="shared" si="118"/>
        <v>0</v>
      </c>
      <c r="J1048" s="306">
        <f t="shared" si="119"/>
        <v>44216</v>
      </c>
      <c r="K1048" s="303" t="str">
        <f t="shared" si="120"/>
        <v>KK 097</v>
      </c>
      <c r="L1048" s="61"/>
      <c r="M1048" s="271"/>
      <c r="N1048" s="6"/>
      <c r="O1048" s="10"/>
      <c r="P1048" s="6"/>
      <c r="Q1048" s="77" t="str">
        <f t="shared" si="121"/>
        <v/>
      </c>
      <c r="R1048" s="333"/>
      <c r="S1048" s="23"/>
      <c r="T1048" s="271"/>
      <c r="U1048" s="5"/>
      <c r="V1048" s="5"/>
      <c r="W1048" s="61"/>
      <c r="X1048" s="61"/>
    </row>
    <row r="1049" spans="1:24" ht="18.75" customHeight="1" x14ac:dyDescent="0.25">
      <c r="A1049" s="61"/>
      <c r="B1049" s="303">
        <f>IF(P1049="",0,COUNTIF($P$7:P1049,P1049))</f>
        <v>0</v>
      </c>
      <c r="C1049" s="303" t="str">
        <f t="shared" si="115"/>
        <v>0</v>
      </c>
      <c r="D1049" s="303">
        <f>IF(S1049="",0,COUNTIF($S$7:S1049,S1049))</f>
        <v>0</v>
      </c>
      <c r="E1049" s="303" t="str">
        <f t="shared" si="116"/>
        <v>0</v>
      </c>
      <c r="F1049" s="303">
        <f>IF(T1049="",0,COUNTIF($T$7:T1049,T1049))</f>
        <v>0</v>
      </c>
      <c r="G1049" s="303" t="str">
        <f t="shared" si="117"/>
        <v>0</v>
      </c>
      <c r="H1049" s="303">
        <f>IF(R1049="",0,COUNTIF($R$7:R1049,R1049))</f>
        <v>0</v>
      </c>
      <c r="I1049" s="303" t="str">
        <f t="shared" si="118"/>
        <v>0</v>
      </c>
      <c r="J1049" s="306">
        <f t="shared" si="119"/>
        <v>44216</v>
      </c>
      <c r="K1049" s="303" t="str">
        <f t="shared" si="120"/>
        <v>KK 097</v>
      </c>
      <c r="L1049" s="61"/>
      <c r="M1049" s="271"/>
      <c r="N1049" s="6"/>
      <c r="O1049" s="10"/>
      <c r="P1049" s="6"/>
      <c r="Q1049" s="77" t="str">
        <f t="shared" si="121"/>
        <v/>
      </c>
      <c r="R1049" s="333"/>
      <c r="S1049" s="23"/>
      <c r="T1049" s="271"/>
      <c r="U1049" s="5"/>
      <c r="V1049" s="5"/>
      <c r="W1049" s="61"/>
      <c r="X1049" s="61"/>
    </row>
    <row r="1050" spans="1:24" ht="18.75" customHeight="1" x14ac:dyDescent="0.25">
      <c r="A1050" s="61"/>
      <c r="B1050" s="303">
        <f>IF(P1050="",0,COUNTIF($P$7:P1050,P1050))</f>
        <v>0</v>
      </c>
      <c r="C1050" s="303" t="str">
        <f t="shared" si="115"/>
        <v>0</v>
      </c>
      <c r="D1050" s="303">
        <f>IF(S1050="",0,COUNTIF($S$7:S1050,S1050))</f>
        <v>0</v>
      </c>
      <c r="E1050" s="303" t="str">
        <f t="shared" si="116"/>
        <v>0</v>
      </c>
      <c r="F1050" s="303">
        <f>IF(T1050="",0,COUNTIF($T$7:T1050,T1050))</f>
        <v>0</v>
      </c>
      <c r="G1050" s="303" t="str">
        <f t="shared" si="117"/>
        <v>0</v>
      </c>
      <c r="H1050" s="303">
        <f>IF(R1050="",0,COUNTIF($R$7:R1050,R1050))</f>
        <v>0</v>
      </c>
      <c r="I1050" s="303" t="str">
        <f t="shared" si="118"/>
        <v>0</v>
      </c>
      <c r="J1050" s="306">
        <f t="shared" si="119"/>
        <v>44216</v>
      </c>
      <c r="K1050" s="303" t="str">
        <f t="shared" si="120"/>
        <v>KK 097</v>
      </c>
      <c r="L1050" s="61"/>
      <c r="M1050" s="271"/>
      <c r="N1050" s="6"/>
      <c r="O1050" s="10"/>
      <c r="P1050" s="6"/>
      <c r="Q1050" s="77" t="str">
        <f t="shared" si="121"/>
        <v/>
      </c>
      <c r="R1050" s="333"/>
      <c r="S1050" s="23"/>
      <c r="T1050" s="271"/>
      <c r="U1050" s="5"/>
      <c r="V1050" s="5"/>
      <c r="W1050" s="61"/>
      <c r="X1050" s="61"/>
    </row>
    <row r="1051" spans="1:24" ht="18.75" customHeight="1" x14ac:dyDescent="0.25">
      <c r="A1051" s="61"/>
      <c r="B1051" s="303">
        <f>IF(P1051="",0,COUNTIF($P$7:P1051,P1051))</f>
        <v>0</v>
      </c>
      <c r="C1051" s="303" t="str">
        <f t="shared" si="115"/>
        <v>0</v>
      </c>
      <c r="D1051" s="303">
        <f>IF(S1051="",0,COUNTIF($S$7:S1051,S1051))</f>
        <v>0</v>
      </c>
      <c r="E1051" s="303" t="str">
        <f t="shared" si="116"/>
        <v>0</v>
      </c>
      <c r="F1051" s="303">
        <f>IF(T1051="",0,COUNTIF($T$7:T1051,T1051))</f>
        <v>0</v>
      </c>
      <c r="G1051" s="303" t="str">
        <f t="shared" si="117"/>
        <v>0</v>
      </c>
      <c r="H1051" s="303">
        <f>IF(R1051="",0,COUNTIF($R$7:R1051,R1051))</f>
        <v>0</v>
      </c>
      <c r="I1051" s="303" t="str">
        <f t="shared" si="118"/>
        <v>0</v>
      </c>
      <c r="J1051" s="306">
        <f t="shared" si="119"/>
        <v>44216</v>
      </c>
      <c r="K1051" s="303" t="str">
        <f t="shared" si="120"/>
        <v>KK 097</v>
      </c>
      <c r="L1051" s="61"/>
      <c r="M1051" s="271"/>
      <c r="N1051" s="6"/>
      <c r="O1051" s="10"/>
      <c r="P1051" s="6"/>
      <c r="Q1051" s="77" t="str">
        <f t="shared" si="121"/>
        <v/>
      </c>
      <c r="R1051" s="333"/>
      <c r="S1051" s="23"/>
      <c r="T1051" s="271"/>
      <c r="U1051" s="5"/>
      <c r="V1051" s="5"/>
      <c r="W1051" s="61"/>
      <c r="X1051" s="61"/>
    </row>
    <row r="1052" spans="1:24" ht="18.75" customHeight="1" x14ac:dyDescent="0.25">
      <c r="A1052" s="61"/>
      <c r="B1052" s="303">
        <f>IF(P1052="",0,COUNTIF($P$7:P1052,P1052))</f>
        <v>0</v>
      </c>
      <c r="C1052" s="303" t="str">
        <f t="shared" si="115"/>
        <v>0</v>
      </c>
      <c r="D1052" s="303">
        <f>IF(S1052="",0,COUNTIF($S$7:S1052,S1052))</f>
        <v>0</v>
      </c>
      <c r="E1052" s="303" t="str">
        <f t="shared" si="116"/>
        <v>0</v>
      </c>
      <c r="F1052" s="303">
        <f>IF(T1052="",0,COUNTIF($T$7:T1052,T1052))</f>
        <v>0</v>
      </c>
      <c r="G1052" s="303" t="str">
        <f t="shared" si="117"/>
        <v>0</v>
      </c>
      <c r="H1052" s="303">
        <f>IF(R1052="",0,COUNTIF($R$7:R1052,R1052))</f>
        <v>0</v>
      </c>
      <c r="I1052" s="303" t="str">
        <f t="shared" si="118"/>
        <v>0</v>
      </c>
      <c r="J1052" s="306">
        <f t="shared" si="119"/>
        <v>44216</v>
      </c>
      <c r="K1052" s="303" t="str">
        <f t="shared" si="120"/>
        <v>KK 097</v>
      </c>
      <c r="L1052" s="61"/>
      <c r="M1052" s="271"/>
      <c r="N1052" s="6"/>
      <c r="O1052" s="10"/>
      <c r="P1052" s="6"/>
      <c r="Q1052" s="77" t="str">
        <f t="shared" si="121"/>
        <v/>
      </c>
      <c r="R1052" s="333"/>
      <c r="S1052" s="23"/>
      <c r="T1052" s="271"/>
      <c r="U1052" s="5"/>
      <c r="V1052" s="5"/>
      <c r="W1052" s="61"/>
      <c r="X1052" s="61"/>
    </row>
    <row r="1053" spans="1:24" ht="18.75" customHeight="1" x14ac:dyDescent="0.25">
      <c r="A1053" s="61"/>
      <c r="B1053" s="303">
        <f>IF(P1053="",0,COUNTIF($P$7:P1053,P1053))</f>
        <v>0</v>
      </c>
      <c r="C1053" s="303" t="str">
        <f t="shared" si="115"/>
        <v>0</v>
      </c>
      <c r="D1053" s="303">
        <f>IF(S1053="",0,COUNTIF($S$7:S1053,S1053))</f>
        <v>0</v>
      </c>
      <c r="E1053" s="303" t="str">
        <f t="shared" si="116"/>
        <v>0</v>
      </c>
      <c r="F1053" s="303">
        <f>IF(T1053="",0,COUNTIF($T$7:T1053,T1053))</f>
        <v>0</v>
      </c>
      <c r="G1053" s="303" t="str">
        <f t="shared" si="117"/>
        <v>0</v>
      </c>
      <c r="H1053" s="303">
        <f>IF(R1053="",0,COUNTIF($R$7:R1053,R1053))</f>
        <v>0</v>
      </c>
      <c r="I1053" s="303" t="str">
        <f t="shared" si="118"/>
        <v>0</v>
      </c>
      <c r="J1053" s="306">
        <f t="shared" si="119"/>
        <v>44216</v>
      </c>
      <c r="K1053" s="303" t="str">
        <f t="shared" si="120"/>
        <v>KK 097</v>
      </c>
      <c r="L1053" s="61"/>
      <c r="M1053" s="271"/>
      <c r="N1053" s="6"/>
      <c r="O1053" s="10"/>
      <c r="P1053" s="6"/>
      <c r="Q1053" s="77" t="str">
        <f t="shared" si="121"/>
        <v/>
      </c>
      <c r="R1053" s="333"/>
      <c r="S1053" s="23"/>
      <c r="T1053" s="271"/>
      <c r="U1053" s="5"/>
      <c r="V1053" s="5"/>
      <c r="W1053" s="61"/>
      <c r="X1053" s="61"/>
    </row>
    <row r="1054" spans="1:24" ht="18.75" customHeight="1" x14ac:dyDescent="0.25">
      <c r="A1054" s="61"/>
      <c r="B1054" s="303">
        <f>IF(P1054="",0,COUNTIF($P$7:P1054,P1054))</f>
        <v>0</v>
      </c>
      <c r="C1054" s="303" t="str">
        <f t="shared" si="115"/>
        <v>0</v>
      </c>
      <c r="D1054" s="303">
        <f>IF(S1054="",0,COUNTIF($S$7:S1054,S1054))</f>
        <v>0</v>
      </c>
      <c r="E1054" s="303" t="str">
        <f t="shared" si="116"/>
        <v>0</v>
      </c>
      <c r="F1054" s="303">
        <f>IF(T1054="",0,COUNTIF($T$7:T1054,T1054))</f>
        <v>0</v>
      </c>
      <c r="G1054" s="303" t="str">
        <f t="shared" si="117"/>
        <v>0</v>
      </c>
      <c r="H1054" s="303">
        <f>IF(R1054="",0,COUNTIF($R$7:R1054,R1054))</f>
        <v>0</v>
      </c>
      <c r="I1054" s="303" t="str">
        <f t="shared" si="118"/>
        <v>0</v>
      </c>
      <c r="J1054" s="306">
        <f t="shared" si="119"/>
        <v>44216</v>
      </c>
      <c r="K1054" s="303" t="str">
        <f t="shared" si="120"/>
        <v>KK 097</v>
      </c>
      <c r="L1054" s="61"/>
      <c r="M1054" s="271"/>
      <c r="N1054" s="6"/>
      <c r="O1054" s="10"/>
      <c r="P1054" s="6"/>
      <c r="Q1054" s="77" t="str">
        <f t="shared" si="121"/>
        <v/>
      </c>
      <c r="R1054" s="333"/>
      <c r="S1054" s="23"/>
      <c r="T1054" s="271"/>
      <c r="U1054" s="5"/>
      <c r="V1054" s="5"/>
      <c r="W1054" s="61"/>
      <c r="X1054" s="61"/>
    </row>
    <row r="1055" spans="1:24" ht="18.75" customHeight="1" x14ac:dyDescent="0.25">
      <c r="A1055" s="61"/>
      <c r="B1055" s="303">
        <f>IF(P1055="",0,COUNTIF($P$7:P1055,P1055))</f>
        <v>0</v>
      </c>
      <c r="C1055" s="303" t="str">
        <f t="shared" si="115"/>
        <v>0</v>
      </c>
      <c r="D1055" s="303">
        <f>IF(S1055="",0,COUNTIF($S$7:S1055,S1055))</f>
        <v>0</v>
      </c>
      <c r="E1055" s="303" t="str">
        <f t="shared" si="116"/>
        <v>0</v>
      </c>
      <c r="F1055" s="303">
        <f>IF(T1055="",0,COUNTIF($T$7:T1055,T1055))</f>
        <v>0</v>
      </c>
      <c r="G1055" s="303" t="str">
        <f t="shared" si="117"/>
        <v>0</v>
      </c>
      <c r="H1055" s="303">
        <f>IF(R1055="",0,COUNTIF($R$7:R1055,R1055))</f>
        <v>0</v>
      </c>
      <c r="I1055" s="303" t="str">
        <f t="shared" si="118"/>
        <v>0</v>
      </c>
      <c r="J1055" s="306">
        <f t="shared" si="119"/>
        <v>44216</v>
      </c>
      <c r="K1055" s="303" t="str">
        <f t="shared" si="120"/>
        <v>KK 097</v>
      </c>
      <c r="L1055" s="61"/>
      <c r="M1055" s="271"/>
      <c r="N1055" s="6"/>
      <c r="O1055" s="10"/>
      <c r="P1055" s="6"/>
      <c r="Q1055" s="77" t="str">
        <f t="shared" si="121"/>
        <v/>
      </c>
      <c r="R1055" s="333"/>
      <c r="S1055" s="23"/>
      <c r="T1055" s="271"/>
      <c r="U1055" s="5"/>
      <c r="V1055" s="5"/>
      <c r="W1055" s="61"/>
      <c r="X1055" s="61"/>
    </row>
    <row r="1056" spans="1:24" ht="18.75" customHeight="1" x14ac:dyDescent="0.25">
      <c r="A1056" s="61"/>
      <c r="B1056" s="303">
        <f>IF(P1056="",0,COUNTIF($P$7:P1056,P1056))</f>
        <v>0</v>
      </c>
      <c r="C1056" s="303" t="str">
        <f t="shared" si="115"/>
        <v>0</v>
      </c>
      <c r="D1056" s="303">
        <f>IF(S1056="",0,COUNTIF($S$7:S1056,S1056))</f>
        <v>0</v>
      </c>
      <c r="E1056" s="303" t="str">
        <f t="shared" si="116"/>
        <v>0</v>
      </c>
      <c r="F1056" s="303">
        <f>IF(T1056="",0,COUNTIF($T$7:T1056,T1056))</f>
        <v>0</v>
      </c>
      <c r="G1056" s="303" t="str">
        <f t="shared" si="117"/>
        <v>0</v>
      </c>
      <c r="H1056" s="303">
        <f>IF(R1056="",0,COUNTIF($R$7:R1056,R1056))</f>
        <v>0</v>
      </c>
      <c r="I1056" s="303" t="str">
        <f t="shared" si="118"/>
        <v>0</v>
      </c>
      <c r="J1056" s="306">
        <f t="shared" si="119"/>
        <v>44216</v>
      </c>
      <c r="K1056" s="303" t="str">
        <f t="shared" si="120"/>
        <v>KK 097</v>
      </c>
      <c r="L1056" s="61"/>
      <c r="M1056" s="271"/>
      <c r="N1056" s="6"/>
      <c r="O1056" s="10"/>
      <c r="P1056" s="6"/>
      <c r="Q1056" s="77" t="str">
        <f t="shared" si="121"/>
        <v/>
      </c>
      <c r="R1056" s="333"/>
      <c r="S1056" s="23"/>
      <c r="T1056" s="271"/>
      <c r="U1056" s="5"/>
      <c r="V1056" s="5"/>
      <c r="W1056" s="61"/>
      <c r="X1056" s="61"/>
    </row>
    <row r="1057" spans="1:24" ht="18.75" customHeight="1" x14ac:dyDescent="0.25">
      <c r="A1057" s="61"/>
      <c r="B1057" s="303">
        <f>IF(P1057="",0,COUNTIF($P$7:P1057,P1057))</f>
        <v>0</v>
      </c>
      <c r="C1057" s="303" t="str">
        <f t="shared" si="115"/>
        <v>0</v>
      </c>
      <c r="D1057" s="303">
        <f>IF(S1057="",0,COUNTIF($S$7:S1057,S1057))</f>
        <v>0</v>
      </c>
      <c r="E1057" s="303" t="str">
        <f t="shared" si="116"/>
        <v>0</v>
      </c>
      <c r="F1057" s="303">
        <f>IF(T1057="",0,COUNTIF($T$7:T1057,T1057))</f>
        <v>0</v>
      </c>
      <c r="G1057" s="303" t="str">
        <f t="shared" si="117"/>
        <v>0</v>
      </c>
      <c r="H1057" s="303">
        <f>IF(R1057="",0,COUNTIF($R$7:R1057,R1057))</f>
        <v>0</v>
      </c>
      <c r="I1057" s="303" t="str">
        <f t="shared" si="118"/>
        <v>0</v>
      </c>
      <c r="J1057" s="306">
        <f t="shared" si="119"/>
        <v>44216</v>
      </c>
      <c r="K1057" s="303" t="str">
        <f t="shared" si="120"/>
        <v>KK 097</v>
      </c>
      <c r="L1057" s="61"/>
      <c r="M1057" s="271"/>
      <c r="N1057" s="6"/>
      <c r="O1057" s="10"/>
      <c r="P1057" s="6"/>
      <c r="Q1057" s="77" t="str">
        <f t="shared" si="121"/>
        <v/>
      </c>
      <c r="R1057" s="333"/>
      <c r="S1057" s="23"/>
      <c r="T1057" s="271"/>
      <c r="U1057" s="5"/>
      <c r="V1057" s="5"/>
      <c r="W1057" s="61"/>
      <c r="X1057" s="61"/>
    </row>
    <row r="1058" spans="1:24" ht="18.75" customHeight="1" x14ac:dyDescent="0.25">
      <c r="A1058" s="61"/>
      <c r="B1058" s="303">
        <f>IF(P1058="",0,COUNTIF($P$7:P1058,P1058))</f>
        <v>0</v>
      </c>
      <c r="C1058" s="303" t="str">
        <f t="shared" si="115"/>
        <v>0</v>
      </c>
      <c r="D1058" s="303">
        <f>IF(S1058="",0,COUNTIF($S$7:S1058,S1058))</f>
        <v>0</v>
      </c>
      <c r="E1058" s="303" t="str">
        <f t="shared" si="116"/>
        <v>0</v>
      </c>
      <c r="F1058" s="303">
        <f>IF(T1058="",0,COUNTIF($T$7:T1058,T1058))</f>
        <v>0</v>
      </c>
      <c r="G1058" s="303" t="str">
        <f t="shared" si="117"/>
        <v>0</v>
      </c>
      <c r="H1058" s="303">
        <f>IF(R1058="",0,COUNTIF($R$7:R1058,R1058))</f>
        <v>0</v>
      </c>
      <c r="I1058" s="303" t="str">
        <f t="shared" si="118"/>
        <v>0</v>
      </c>
      <c r="J1058" s="306">
        <f t="shared" si="119"/>
        <v>44216</v>
      </c>
      <c r="K1058" s="303" t="str">
        <f t="shared" si="120"/>
        <v>KK 097</v>
      </c>
      <c r="L1058" s="61"/>
      <c r="M1058" s="271"/>
      <c r="N1058" s="6"/>
      <c r="O1058" s="10"/>
      <c r="P1058" s="6"/>
      <c r="Q1058" s="77" t="str">
        <f t="shared" si="121"/>
        <v/>
      </c>
      <c r="R1058" s="333"/>
      <c r="S1058" s="23"/>
      <c r="T1058" s="271"/>
      <c r="U1058" s="5"/>
      <c r="V1058" s="5"/>
      <c r="W1058" s="61"/>
      <c r="X1058" s="61"/>
    </row>
    <row r="1059" spans="1:24" ht="18.75" customHeight="1" x14ac:dyDescent="0.25">
      <c r="A1059" s="61"/>
      <c r="B1059" s="303">
        <f>IF(P1059="",0,COUNTIF($P$7:P1059,P1059))</f>
        <v>0</v>
      </c>
      <c r="C1059" s="303" t="str">
        <f t="shared" si="115"/>
        <v>0</v>
      </c>
      <c r="D1059" s="303">
        <f>IF(S1059="",0,COUNTIF($S$7:S1059,S1059))</f>
        <v>0</v>
      </c>
      <c r="E1059" s="303" t="str">
        <f t="shared" si="116"/>
        <v>0</v>
      </c>
      <c r="F1059" s="303">
        <f>IF(T1059="",0,COUNTIF($T$7:T1059,T1059))</f>
        <v>0</v>
      </c>
      <c r="G1059" s="303" t="str">
        <f t="shared" si="117"/>
        <v>0</v>
      </c>
      <c r="H1059" s="303">
        <f>IF(R1059="",0,COUNTIF($R$7:R1059,R1059))</f>
        <v>0</v>
      </c>
      <c r="I1059" s="303" t="str">
        <f t="shared" si="118"/>
        <v>0</v>
      </c>
      <c r="J1059" s="306">
        <f t="shared" si="119"/>
        <v>44216</v>
      </c>
      <c r="K1059" s="303" t="str">
        <f t="shared" si="120"/>
        <v>KK 097</v>
      </c>
      <c r="L1059" s="61"/>
      <c r="M1059" s="271"/>
      <c r="N1059" s="6"/>
      <c r="O1059" s="10"/>
      <c r="P1059" s="6"/>
      <c r="Q1059" s="77" t="str">
        <f t="shared" si="121"/>
        <v/>
      </c>
      <c r="R1059" s="333"/>
      <c r="S1059" s="23"/>
      <c r="T1059" s="271"/>
      <c r="U1059" s="5"/>
      <c r="V1059" s="5"/>
      <c r="W1059" s="61"/>
      <c r="X1059" s="61"/>
    </row>
    <row r="1060" spans="1:24" ht="18.75" customHeight="1" x14ac:dyDescent="0.25">
      <c r="A1060" s="61"/>
      <c r="B1060" s="303">
        <f>IF(P1060="",0,COUNTIF($P$7:P1060,P1060))</f>
        <v>0</v>
      </c>
      <c r="C1060" s="303" t="str">
        <f t="shared" si="115"/>
        <v>0</v>
      </c>
      <c r="D1060" s="303">
        <f>IF(S1060="",0,COUNTIF($S$7:S1060,S1060))</f>
        <v>0</v>
      </c>
      <c r="E1060" s="303" t="str">
        <f t="shared" si="116"/>
        <v>0</v>
      </c>
      <c r="F1060" s="303">
        <f>IF(T1060="",0,COUNTIF($T$7:T1060,T1060))</f>
        <v>0</v>
      </c>
      <c r="G1060" s="303" t="str">
        <f t="shared" si="117"/>
        <v>0</v>
      </c>
      <c r="H1060" s="303">
        <f>IF(R1060="",0,COUNTIF($R$7:R1060,R1060))</f>
        <v>0</v>
      </c>
      <c r="I1060" s="303" t="str">
        <f t="shared" si="118"/>
        <v>0</v>
      </c>
      <c r="J1060" s="306">
        <f t="shared" si="119"/>
        <v>44216</v>
      </c>
      <c r="K1060" s="303" t="str">
        <f t="shared" si="120"/>
        <v>KK 097</v>
      </c>
      <c r="L1060" s="61"/>
      <c r="M1060" s="271"/>
      <c r="N1060" s="6"/>
      <c r="O1060" s="10"/>
      <c r="P1060" s="6"/>
      <c r="Q1060" s="77" t="str">
        <f t="shared" si="121"/>
        <v/>
      </c>
      <c r="R1060" s="333"/>
      <c r="S1060" s="23"/>
      <c r="T1060" s="271"/>
      <c r="U1060" s="5"/>
      <c r="V1060" s="5"/>
      <c r="W1060" s="61"/>
      <c r="X1060" s="61"/>
    </row>
    <row r="1061" spans="1:24" ht="18.75" customHeight="1" x14ac:dyDescent="0.25">
      <c r="A1061" s="61"/>
      <c r="B1061" s="303">
        <f>IF(P1061="",0,COUNTIF($P$7:P1061,P1061))</f>
        <v>0</v>
      </c>
      <c r="C1061" s="303" t="str">
        <f t="shared" si="115"/>
        <v>0</v>
      </c>
      <c r="D1061" s="303">
        <f>IF(S1061="",0,COUNTIF($S$7:S1061,S1061))</f>
        <v>0</v>
      </c>
      <c r="E1061" s="303" t="str">
        <f t="shared" si="116"/>
        <v>0</v>
      </c>
      <c r="F1061" s="303">
        <f>IF(T1061="",0,COUNTIF($T$7:T1061,T1061))</f>
        <v>0</v>
      </c>
      <c r="G1061" s="303" t="str">
        <f t="shared" si="117"/>
        <v>0</v>
      </c>
      <c r="H1061" s="303">
        <f>IF(R1061="",0,COUNTIF($R$7:R1061,R1061))</f>
        <v>0</v>
      </c>
      <c r="I1061" s="303" t="str">
        <f t="shared" si="118"/>
        <v>0</v>
      </c>
      <c r="J1061" s="306">
        <f t="shared" si="119"/>
        <v>44216</v>
      </c>
      <c r="K1061" s="303" t="str">
        <f t="shared" si="120"/>
        <v>KK 097</v>
      </c>
      <c r="L1061" s="61"/>
      <c r="M1061" s="271"/>
      <c r="N1061" s="6"/>
      <c r="O1061" s="10"/>
      <c r="P1061" s="6"/>
      <c r="Q1061" s="77" t="str">
        <f t="shared" si="121"/>
        <v/>
      </c>
      <c r="R1061" s="333"/>
      <c r="S1061" s="23"/>
      <c r="T1061" s="271"/>
      <c r="U1061" s="5"/>
      <c r="V1061" s="5"/>
      <c r="W1061" s="61"/>
      <c r="X1061" s="61"/>
    </row>
    <row r="1062" spans="1:24" ht="18.75" customHeight="1" x14ac:dyDescent="0.25">
      <c r="A1062" s="61"/>
      <c r="B1062" s="303">
        <f>IF(P1062="",0,COUNTIF($P$7:P1062,P1062))</f>
        <v>0</v>
      </c>
      <c r="C1062" s="303" t="str">
        <f t="shared" si="115"/>
        <v>0</v>
      </c>
      <c r="D1062" s="303">
        <f>IF(S1062="",0,COUNTIF($S$7:S1062,S1062))</f>
        <v>0</v>
      </c>
      <c r="E1062" s="303" t="str">
        <f t="shared" si="116"/>
        <v>0</v>
      </c>
      <c r="F1062" s="303">
        <f>IF(T1062="",0,COUNTIF($T$7:T1062,T1062))</f>
        <v>0</v>
      </c>
      <c r="G1062" s="303" t="str">
        <f t="shared" si="117"/>
        <v>0</v>
      </c>
      <c r="H1062" s="303">
        <f>IF(R1062="",0,COUNTIF($R$7:R1062,R1062))</f>
        <v>0</v>
      </c>
      <c r="I1062" s="303" t="str">
        <f t="shared" si="118"/>
        <v>0</v>
      </c>
      <c r="J1062" s="306">
        <f t="shared" si="119"/>
        <v>44216</v>
      </c>
      <c r="K1062" s="303" t="str">
        <f t="shared" si="120"/>
        <v>KK 097</v>
      </c>
      <c r="L1062" s="61"/>
      <c r="M1062" s="271"/>
      <c r="N1062" s="6"/>
      <c r="O1062" s="10"/>
      <c r="P1062" s="6"/>
      <c r="Q1062" s="77" t="str">
        <f t="shared" si="121"/>
        <v/>
      </c>
      <c r="R1062" s="333"/>
      <c r="S1062" s="23"/>
      <c r="T1062" s="271"/>
      <c r="U1062" s="5"/>
      <c r="V1062" s="5"/>
      <c r="W1062" s="61"/>
      <c r="X1062" s="61"/>
    </row>
    <row r="1063" spans="1:24" ht="18.75" customHeight="1" x14ac:dyDescent="0.25">
      <c r="A1063" s="61"/>
      <c r="B1063" s="303">
        <f>IF(P1063="",0,COUNTIF($P$7:P1063,P1063))</f>
        <v>0</v>
      </c>
      <c r="C1063" s="303" t="str">
        <f t="shared" si="115"/>
        <v>0</v>
      </c>
      <c r="D1063" s="303">
        <f>IF(S1063="",0,COUNTIF($S$7:S1063,S1063))</f>
        <v>0</v>
      </c>
      <c r="E1063" s="303" t="str">
        <f t="shared" si="116"/>
        <v>0</v>
      </c>
      <c r="F1063" s="303">
        <f>IF(T1063="",0,COUNTIF($T$7:T1063,T1063))</f>
        <v>0</v>
      </c>
      <c r="G1063" s="303" t="str">
        <f t="shared" si="117"/>
        <v>0</v>
      </c>
      <c r="H1063" s="303">
        <f>IF(R1063="",0,COUNTIF($R$7:R1063,R1063))</f>
        <v>0</v>
      </c>
      <c r="I1063" s="303" t="str">
        <f t="shared" si="118"/>
        <v>0</v>
      </c>
      <c r="J1063" s="306">
        <f t="shared" si="119"/>
        <v>44216</v>
      </c>
      <c r="K1063" s="303" t="str">
        <f t="shared" si="120"/>
        <v>KK 097</v>
      </c>
      <c r="L1063" s="61"/>
      <c r="M1063" s="271"/>
      <c r="N1063" s="6"/>
      <c r="O1063" s="10"/>
      <c r="P1063" s="6"/>
      <c r="Q1063" s="77" t="str">
        <f t="shared" si="121"/>
        <v/>
      </c>
      <c r="R1063" s="333"/>
      <c r="S1063" s="23"/>
      <c r="T1063" s="271"/>
      <c r="U1063" s="5"/>
      <c r="V1063" s="5"/>
      <c r="W1063" s="61"/>
      <c r="X1063" s="61"/>
    </row>
    <row r="1064" spans="1:24" ht="18.75" customHeight="1" x14ac:dyDescent="0.25">
      <c r="A1064" s="61"/>
      <c r="B1064" s="303">
        <f>IF(P1064="",0,COUNTIF($P$7:P1064,P1064))</f>
        <v>0</v>
      </c>
      <c r="C1064" s="303" t="str">
        <f t="shared" si="115"/>
        <v>0</v>
      </c>
      <c r="D1064" s="303">
        <f>IF(S1064="",0,COUNTIF($S$7:S1064,S1064))</f>
        <v>0</v>
      </c>
      <c r="E1064" s="303" t="str">
        <f t="shared" si="116"/>
        <v>0</v>
      </c>
      <c r="F1064" s="303">
        <f>IF(T1064="",0,COUNTIF($T$7:T1064,T1064))</f>
        <v>0</v>
      </c>
      <c r="G1064" s="303" t="str">
        <f t="shared" si="117"/>
        <v>0</v>
      </c>
      <c r="H1064" s="303">
        <f>IF(R1064="",0,COUNTIF($R$7:R1064,R1064))</f>
        <v>0</v>
      </c>
      <c r="I1064" s="303" t="str">
        <f t="shared" si="118"/>
        <v>0</v>
      </c>
      <c r="J1064" s="306">
        <f t="shared" si="119"/>
        <v>44216</v>
      </c>
      <c r="K1064" s="303" t="str">
        <f t="shared" si="120"/>
        <v>KK 097</v>
      </c>
      <c r="L1064" s="61"/>
      <c r="M1064" s="271"/>
      <c r="N1064" s="6"/>
      <c r="O1064" s="10"/>
      <c r="P1064" s="6"/>
      <c r="Q1064" s="77" t="str">
        <f t="shared" si="121"/>
        <v/>
      </c>
      <c r="R1064" s="333"/>
      <c r="S1064" s="23"/>
      <c r="T1064" s="271"/>
      <c r="U1064" s="5"/>
      <c r="V1064" s="5"/>
      <c r="W1064" s="61"/>
      <c r="X1064" s="61"/>
    </row>
    <row r="1065" spans="1:24" ht="18.75" customHeight="1" x14ac:dyDescent="0.25">
      <c r="A1065" s="61"/>
      <c r="B1065" s="303">
        <f>IF(P1065="",0,COUNTIF($P$7:P1065,P1065))</f>
        <v>0</v>
      </c>
      <c r="C1065" s="303" t="str">
        <f t="shared" si="115"/>
        <v>0</v>
      </c>
      <c r="D1065" s="303">
        <f>IF(S1065="",0,COUNTIF($S$7:S1065,S1065))</f>
        <v>0</v>
      </c>
      <c r="E1065" s="303" t="str">
        <f t="shared" si="116"/>
        <v>0</v>
      </c>
      <c r="F1065" s="303">
        <f>IF(T1065="",0,COUNTIF($T$7:T1065,T1065))</f>
        <v>0</v>
      </c>
      <c r="G1065" s="303" t="str">
        <f t="shared" si="117"/>
        <v>0</v>
      </c>
      <c r="H1065" s="303">
        <f>IF(R1065="",0,COUNTIF($R$7:R1065,R1065))</f>
        <v>0</v>
      </c>
      <c r="I1065" s="303" t="str">
        <f t="shared" si="118"/>
        <v>0</v>
      </c>
      <c r="J1065" s="306">
        <f t="shared" si="119"/>
        <v>44216</v>
      </c>
      <c r="K1065" s="303" t="str">
        <f t="shared" si="120"/>
        <v>KK 097</v>
      </c>
      <c r="L1065" s="61"/>
      <c r="M1065" s="271"/>
      <c r="N1065" s="6"/>
      <c r="O1065" s="10"/>
      <c r="P1065" s="6"/>
      <c r="Q1065" s="77" t="str">
        <f t="shared" si="121"/>
        <v/>
      </c>
      <c r="R1065" s="333"/>
      <c r="S1065" s="23"/>
      <c r="T1065" s="271"/>
      <c r="U1065" s="5"/>
      <c r="V1065" s="5"/>
      <c r="W1065" s="61"/>
      <c r="X1065" s="61"/>
    </row>
    <row r="1066" spans="1:24" ht="18.75" customHeight="1" x14ac:dyDescent="0.25">
      <c r="A1066" s="61"/>
      <c r="B1066" s="303">
        <f>IF(P1066="",0,COUNTIF($P$7:P1066,P1066))</f>
        <v>0</v>
      </c>
      <c r="C1066" s="303" t="str">
        <f t="shared" si="115"/>
        <v>0</v>
      </c>
      <c r="D1066" s="303">
        <f>IF(S1066="",0,COUNTIF($S$7:S1066,S1066))</f>
        <v>0</v>
      </c>
      <c r="E1066" s="303" t="str">
        <f t="shared" si="116"/>
        <v>0</v>
      </c>
      <c r="F1066" s="303">
        <f>IF(T1066="",0,COUNTIF($T$7:T1066,T1066))</f>
        <v>0</v>
      </c>
      <c r="G1066" s="303" t="str">
        <f t="shared" si="117"/>
        <v>0</v>
      </c>
      <c r="H1066" s="303">
        <f>IF(R1066="",0,COUNTIF($R$7:R1066,R1066))</f>
        <v>0</v>
      </c>
      <c r="I1066" s="303" t="str">
        <f t="shared" si="118"/>
        <v>0</v>
      </c>
      <c r="J1066" s="306">
        <f t="shared" si="119"/>
        <v>44216</v>
      </c>
      <c r="K1066" s="303" t="str">
        <f t="shared" si="120"/>
        <v>KK 097</v>
      </c>
      <c r="L1066" s="61"/>
      <c r="M1066" s="271"/>
      <c r="N1066" s="6"/>
      <c r="O1066" s="10"/>
      <c r="P1066" s="6"/>
      <c r="Q1066" s="77" t="str">
        <f t="shared" si="121"/>
        <v/>
      </c>
      <c r="R1066" s="333"/>
      <c r="S1066" s="23"/>
      <c r="T1066" s="271"/>
      <c r="U1066" s="5"/>
      <c r="V1066" s="5"/>
      <c r="W1066" s="61"/>
      <c r="X1066" s="61"/>
    </row>
    <row r="1067" spans="1:24" ht="18.75" customHeight="1" x14ac:dyDescent="0.25">
      <c r="A1067" s="61"/>
      <c r="B1067" s="303">
        <f>IF(P1067="",0,COUNTIF($P$7:P1067,P1067))</f>
        <v>0</v>
      </c>
      <c r="C1067" s="303" t="str">
        <f t="shared" si="115"/>
        <v>0</v>
      </c>
      <c r="D1067" s="303">
        <f>IF(S1067="",0,COUNTIF($S$7:S1067,S1067))</f>
        <v>0</v>
      </c>
      <c r="E1067" s="303" t="str">
        <f t="shared" si="116"/>
        <v>0</v>
      </c>
      <c r="F1067" s="303">
        <f>IF(T1067="",0,COUNTIF($T$7:T1067,T1067))</f>
        <v>0</v>
      </c>
      <c r="G1067" s="303" t="str">
        <f t="shared" si="117"/>
        <v>0</v>
      </c>
      <c r="H1067" s="303">
        <f>IF(R1067="",0,COUNTIF($R$7:R1067,R1067))</f>
        <v>0</v>
      </c>
      <c r="I1067" s="303" t="str">
        <f t="shared" si="118"/>
        <v>0</v>
      </c>
      <c r="J1067" s="306">
        <f t="shared" si="119"/>
        <v>44216</v>
      </c>
      <c r="K1067" s="303" t="str">
        <f t="shared" si="120"/>
        <v>KK 097</v>
      </c>
      <c r="L1067" s="61"/>
      <c r="M1067" s="271"/>
      <c r="N1067" s="6"/>
      <c r="O1067" s="10"/>
      <c r="P1067" s="6"/>
      <c r="Q1067" s="77" t="str">
        <f t="shared" si="121"/>
        <v/>
      </c>
      <c r="R1067" s="333"/>
      <c r="S1067" s="23"/>
      <c r="T1067" s="271"/>
      <c r="U1067" s="5"/>
      <c r="V1067" s="5"/>
      <c r="W1067" s="61"/>
      <c r="X1067" s="61"/>
    </row>
    <row r="1068" spans="1:24" ht="18.75" customHeight="1" x14ac:dyDescent="0.25">
      <c r="A1068" s="61"/>
      <c r="B1068" s="303">
        <f>IF(P1068="",0,COUNTIF($P$7:P1068,P1068))</f>
        <v>0</v>
      </c>
      <c r="C1068" s="303" t="str">
        <f t="shared" si="115"/>
        <v>0</v>
      </c>
      <c r="D1068" s="303">
        <f>IF(S1068="",0,COUNTIF($S$7:S1068,S1068))</f>
        <v>0</v>
      </c>
      <c r="E1068" s="303" t="str">
        <f t="shared" si="116"/>
        <v>0</v>
      </c>
      <c r="F1068" s="303">
        <f>IF(T1068="",0,COUNTIF($T$7:T1068,T1068))</f>
        <v>0</v>
      </c>
      <c r="G1068" s="303" t="str">
        <f t="shared" si="117"/>
        <v>0</v>
      </c>
      <c r="H1068" s="303">
        <f>IF(R1068="",0,COUNTIF($R$7:R1068,R1068))</f>
        <v>0</v>
      </c>
      <c r="I1068" s="303" t="str">
        <f t="shared" si="118"/>
        <v>0</v>
      </c>
      <c r="J1068" s="306">
        <f t="shared" si="119"/>
        <v>44216</v>
      </c>
      <c r="K1068" s="303" t="str">
        <f t="shared" si="120"/>
        <v>KK 097</v>
      </c>
      <c r="L1068" s="61"/>
      <c r="M1068" s="271"/>
      <c r="N1068" s="6"/>
      <c r="O1068" s="10"/>
      <c r="P1068" s="6"/>
      <c r="Q1068" s="77" t="str">
        <f t="shared" si="121"/>
        <v/>
      </c>
      <c r="R1068" s="333"/>
      <c r="S1068" s="23"/>
      <c r="T1068" s="271"/>
      <c r="U1068" s="5"/>
      <c r="V1068" s="5"/>
      <c r="W1068" s="61"/>
      <c r="X1068" s="61"/>
    </row>
    <row r="1069" spans="1:24" ht="18.75" customHeight="1" x14ac:dyDescent="0.25">
      <c r="A1069" s="61"/>
      <c r="B1069" s="303">
        <f>IF(P1069="",0,COUNTIF($P$7:P1069,P1069))</f>
        <v>0</v>
      </c>
      <c r="C1069" s="303" t="str">
        <f t="shared" si="115"/>
        <v>0</v>
      </c>
      <c r="D1069" s="303">
        <f>IF(S1069="",0,COUNTIF($S$7:S1069,S1069))</f>
        <v>0</v>
      </c>
      <c r="E1069" s="303" t="str">
        <f t="shared" si="116"/>
        <v>0</v>
      </c>
      <c r="F1069" s="303">
        <f>IF(T1069="",0,COUNTIF($T$7:T1069,T1069))</f>
        <v>0</v>
      </c>
      <c r="G1069" s="303" t="str">
        <f t="shared" si="117"/>
        <v>0</v>
      </c>
      <c r="H1069" s="303">
        <f>IF(R1069="",0,COUNTIF($R$7:R1069,R1069))</f>
        <v>0</v>
      </c>
      <c r="I1069" s="303" t="str">
        <f t="shared" si="118"/>
        <v>0</v>
      </c>
      <c r="J1069" s="306">
        <f t="shared" si="119"/>
        <v>44216</v>
      </c>
      <c r="K1069" s="303" t="str">
        <f t="shared" si="120"/>
        <v>KK 097</v>
      </c>
      <c r="L1069" s="61"/>
      <c r="M1069" s="271"/>
      <c r="N1069" s="6"/>
      <c r="O1069" s="10"/>
      <c r="P1069" s="6"/>
      <c r="Q1069" s="77" t="str">
        <f t="shared" si="121"/>
        <v/>
      </c>
      <c r="R1069" s="333"/>
      <c r="S1069" s="23"/>
      <c r="T1069" s="271"/>
      <c r="U1069" s="5"/>
      <c r="V1069" s="5"/>
      <c r="W1069" s="61"/>
      <c r="X1069" s="61"/>
    </row>
    <row r="1070" spans="1:24" ht="18.75" customHeight="1" x14ac:dyDescent="0.25">
      <c r="A1070" s="61"/>
      <c r="B1070" s="303">
        <f>IF(P1070="",0,COUNTIF($P$7:P1070,P1070))</f>
        <v>0</v>
      </c>
      <c r="C1070" s="303" t="str">
        <f t="shared" si="115"/>
        <v>0</v>
      </c>
      <c r="D1070" s="303">
        <f>IF(S1070="",0,COUNTIF($S$7:S1070,S1070))</f>
        <v>0</v>
      </c>
      <c r="E1070" s="303" t="str">
        <f t="shared" si="116"/>
        <v>0</v>
      </c>
      <c r="F1070" s="303">
        <f>IF(T1070="",0,COUNTIF($T$7:T1070,T1070))</f>
        <v>0</v>
      </c>
      <c r="G1070" s="303" t="str">
        <f t="shared" si="117"/>
        <v>0</v>
      </c>
      <c r="H1070" s="303">
        <f>IF(R1070="",0,COUNTIF($R$7:R1070,R1070))</f>
        <v>0</v>
      </c>
      <c r="I1070" s="303" t="str">
        <f t="shared" si="118"/>
        <v>0</v>
      </c>
      <c r="J1070" s="306">
        <f t="shared" si="119"/>
        <v>44216</v>
      </c>
      <c r="K1070" s="303" t="str">
        <f t="shared" si="120"/>
        <v>KK 097</v>
      </c>
      <c r="L1070" s="61"/>
      <c r="M1070" s="271"/>
      <c r="N1070" s="6"/>
      <c r="O1070" s="10"/>
      <c r="P1070" s="6"/>
      <c r="Q1070" s="77" t="str">
        <f t="shared" si="121"/>
        <v/>
      </c>
      <c r="R1070" s="333"/>
      <c r="S1070" s="23"/>
      <c r="T1070" s="271"/>
      <c r="U1070" s="5"/>
      <c r="V1070" s="5"/>
      <c r="W1070" s="61"/>
      <c r="X1070" s="61"/>
    </row>
    <row r="1071" spans="1:24" ht="18.75" customHeight="1" x14ac:dyDescent="0.25">
      <c r="A1071" s="61"/>
      <c r="B1071" s="303">
        <f>IF(P1071="",0,COUNTIF($P$7:P1071,P1071))</f>
        <v>0</v>
      </c>
      <c r="C1071" s="303" t="str">
        <f t="shared" si="115"/>
        <v>0</v>
      </c>
      <c r="D1071" s="303">
        <f>IF(S1071="",0,COUNTIF($S$7:S1071,S1071))</f>
        <v>0</v>
      </c>
      <c r="E1071" s="303" t="str">
        <f t="shared" si="116"/>
        <v>0</v>
      </c>
      <c r="F1071" s="303">
        <f>IF(T1071="",0,COUNTIF($T$7:T1071,T1071))</f>
        <v>0</v>
      </c>
      <c r="G1071" s="303" t="str">
        <f t="shared" si="117"/>
        <v>0</v>
      </c>
      <c r="H1071" s="303">
        <f>IF(R1071="",0,COUNTIF($R$7:R1071,R1071))</f>
        <v>0</v>
      </c>
      <c r="I1071" s="303" t="str">
        <f t="shared" si="118"/>
        <v>0</v>
      </c>
      <c r="J1071" s="306">
        <f t="shared" si="119"/>
        <v>44216</v>
      </c>
      <c r="K1071" s="303" t="str">
        <f t="shared" si="120"/>
        <v>KK 097</v>
      </c>
      <c r="L1071" s="61"/>
      <c r="M1071" s="271"/>
      <c r="N1071" s="6"/>
      <c r="O1071" s="10"/>
      <c r="P1071" s="6"/>
      <c r="Q1071" s="77" t="str">
        <f t="shared" si="121"/>
        <v/>
      </c>
      <c r="R1071" s="333"/>
      <c r="S1071" s="23"/>
      <c r="T1071" s="271"/>
      <c r="U1071" s="5"/>
      <c r="V1071" s="5"/>
      <c r="W1071" s="61"/>
      <c r="X1071" s="61"/>
    </row>
    <row r="1072" spans="1:24" ht="18.75" customHeight="1" x14ac:dyDescent="0.25">
      <c r="A1072" s="61"/>
      <c r="B1072" s="303">
        <f>IF(P1072="",0,COUNTIF($P$7:P1072,P1072))</f>
        <v>0</v>
      </c>
      <c r="C1072" s="303" t="str">
        <f t="shared" si="115"/>
        <v>0</v>
      </c>
      <c r="D1072" s="303">
        <f>IF(S1072="",0,COUNTIF($S$7:S1072,S1072))</f>
        <v>0</v>
      </c>
      <c r="E1072" s="303" t="str">
        <f t="shared" si="116"/>
        <v>0</v>
      </c>
      <c r="F1072" s="303">
        <f>IF(T1072="",0,COUNTIF($T$7:T1072,T1072))</f>
        <v>0</v>
      </c>
      <c r="G1072" s="303" t="str">
        <f t="shared" si="117"/>
        <v>0</v>
      </c>
      <c r="H1072" s="303">
        <f>IF(R1072="",0,COUNTIF($R$7:R1072,R1072))</f>
        <v>0</v>
      </c>
      <c r="I1072" s="303" t="str">
        <f t="shared" si="118"/>
        <v>0</v>
      </c>
      <c r="J1072" s="306">
        <f t="shared" si="119"/>
        <v>44216</v>
      </c>
      <c r="K1072" s="303" t="str">
        <f t="shared" si="120"/>
        <v>KK 097</v>
      </c>
      <c r="L1072" s="61"/>
      <c r="M1072" s="271"/>
      <c r="N1072" s="6"/>
      <c r="O1072" s="10"/>
      <c r="P1072" s="6"/>
      <c r="Q1072" s="77" t="str">
        <f t="shared" si="121"/>
        <v/>
      </c>
      <c r="R1072" s="333"/>
      <c r="S1072" s="23"/>
      <c r="T1072" s="271"/>
      <c r="U1072" s="5"/>
      <c r="V1072" s="5"/>
      <c r="W1072" s="61"/>
      <c r="X1072" s="61"/>
    </row>
    <row r="1073" spans="1:24" ht="18.75" customHeight="1" x14ac:dyDescent="0.25">
      <c r="A1073" s="61"/>
      <c r="B1073" s="303">
        <f>IF(P1073="",0,COUNTIF($P$7:P1073,P1073))</f>
        <v>0</v>
      </c>
      <c r="C1073" s="303" t="str">
        <f t="shared" ref="C1073:C1136" si="122">B1073&amp;P1073</f>
        <v>0</v>
      </c>
      <c r="D1073" s="303">
        <f>IF(S1073="",0,COUNTIF($S$7:S1073,S1073))</f>
        <v>0</v>
      </c>
      <c r="E1073" s="303" t="str">
        <f t="shared" ref="E1073:E1136" si="123">D1073&amp;S1073</f>
        <v>0</v>
      </c>
      <c r="F1073" s="303">
        <f>IF(T1073="",0,COUNTIF($T$7:T1073,T1073))</f>
        <v>0</v>
      </c>
      <c r="G1073" s="303" t="str">
        <f t="shared" ref="G1073:G1136" si="124">F1073&amp;T1073</f>
        <v>0</v>
      </c>
      <c r="H1073" s="303">
        <f>IF(R1073="",0,COUNTIF($R$7:R1073,R1073))</f>
        <v>0</v>
      </c>
      <c r="I1073" s="303" t="str">
        <f t="shared" ref="I1073:I1136" si="125">H1073&amp;R1073</f>
        <v>0</v>
      </c>
      <c r="J1073" s="306">
        <f t="shared" ref="J1073:J1136" si="126">IF(M1073&lt;&gt;"",M1073,J1072)</f>
        <v>44216</v>
      </c>
      <c r="K1073" s="303" t="str">
        <f t="shared" ref="K1073:K1136" si="127">IF(N1073&lt;&gt;"",N1073,K1072)</f>
        <v>KK 097</v>
      </c>
      <c r="L1073" s="61"/>
      <c r="M1073" s="271"/>
      <c r="N1073" s="6"/>
      <c r="O1073" s="10"/>
      <c r="P1073" s="6"/>
      <c r="Q1073" s="77" t="str">
        <f t="shared" ref="Q1073:Q1136" si="128">IF(P1073&lt;&gt;"",VLOOKUP(P1073,DA,2,FALSE),"")</f>
        <v/>
      </c>
      <c r="R1073" s="333"/>
      <c r="S1073" s="23"/>
      <c r="T1073" s="271"/>
      <c r="U1073" s="5"/>
      <c r="V1073" s="5"/>
      <c r="W1073" s="61"/>
      <c r="X1073" s="61"/>
    </row>
    <row r="1074" spans="1:24" ht="18.75" customHeight="1" x14ac:dyDescent="0.25">
      <c r="A1074" s="61"/>
      <c r="B1074" s="303">
        <f>IF(P1074="",0,COUNTIF($P$7:P1074,P1074))</f>
        <v>0</v>
      </c>
      <c r="C1074" s="303" t="str">
        <f t="shared" si="122"/>
        <v>0</v>
      </c>
      <c r="D1074" s="303">
        <f>IF(S1074="",0,COUNTIF($S$7:S1074,S1074))</f>
        <v>0</v>
      </c>
      <c r="E1074" s="303" t="str">
        <f t="shared" si="123"/>
        <v>0</v>
      </c>
      <c r="F1074" s="303">
        <f>IF(T1074="",0,COUNTIF($T$7:T1074,T1074))</f>
        <v>0</v>
      </c>
      <c r="G1074" s="303" t="str">
        <f t="shared" si="124"/>
        <v>0</v>
      </c>
      <c r="H1074" s="303">
        <f>IF(R1074="",0,COUNTIF($R$7:R1074,R1074))</f>
        <v>0</v>
      </c>
      <c r="I1074" s="303" t="str">
        <f t="shared" si="125"/>
        <v>0</v>
      </c>
      <c r="J1074" s="306">
        <f t="shared" si="126"/>
        <v>44216</v>
      </c>
      <c r="K1074" s="303" t="str">
        <f t="shared" si="127"/>
        <v>KK 097</v>
      </c>
      <c r="L1074" s="61"/>
      <c r="M1074" s="271"/>
      <c r="N1074" s="6"/>
      <c r="O1074" s="10"/>
      <c r="P1074" s="6"/>
      <c r="Q1074" s="77" t="str">
        <f t="shared" si="128"/>
        <v/>
      </c>
      <c r="R1074" s="333"/>
      <c r="S1074" s="23"/>
      <c r="T1074" s="271"/>
      <c r="U1074" s="5"/>
      <c r="V1074" s="5"/>
      <c r="W1074" s="61"/>
      <c r="X1074" s="61"/>
    </row>
    <row r="1075" spans="1:24" ht="18.75" customHeight="1" x14ac:dyDescent="0.25">
      <c r="A1075" s="61"/>
      <c r="B1075" s="303">
        <f>IF(P1075="",0,COUNTIF($P$7:P1075,P1075))</f>
        <v>0</v>
      </c>
      <c r="C1075" s="303" t="str">
        <f t="shared" si="122"/>
        <v>0</v>
      </c>
      <c r="D1075" s="303">
        <f>IF(S1075="",0,COUNTIF($S$7:S1075,S1075))</f>
        <v>0</v>
      </c>
      <c r="E1075" s="303" t="str">
        <f t="shared" si="123"/>
        <v>0</v>
      </c>
      <c r="F1075" s="303">
        <f>IF(T1075="",0,COUNTIF($T$7:T1075,T1075))</f>
        <v>0</v>
      </c>
      <c r="G1075" s="303" t="str">
        <f t="shared" si="124"/>
        <v>0</v>
      </c>
      <c r="H1075" s="303">
        <f>IF(R1075="",0,COUNTIF($R$7:R1075,R1075))</f>
        <v>0</v>
      </c>
      <c r="I1075" s="303" t="str">
        <f t="shared" si="125"/>
        <v>0</v>
      </c>
      <c r="J1075" s="306">
        <f t="shared" si="126"/>
        <v>44216</v>
      </c>
      <c r="K1075" s="303" t="str">
        <f t="shared" si="127"/>
        <v>KK 097</v>
      </c>
      <c r="L1075" s="61"/>
      <c r="M1075" s="271"/>
      <c r="N1075" s="6"/>
      <c r="O1075" s="10"/>
      <c r="P1075" s="6"/>
      <c r="Q1075" s="77" t="str">
        <f t="shared" si="128"/>
        <v/>
      </c>
      <c r="R1075" s="333"/>
      <c r="S1075" s="23"/>
      <c r="T1075" s="271"/>
      <c r="U1075" s="5"/>
      <c r="V1075" s="5"/>
      <c r="W1075" s="61"/>
      <c r="X1075" s="61"/>
    </row>
    <row r="1076" spans="1:24" ht="18.75" customHeight="1" x14ac:dyDescent="0.25">
      <c r="A1076" s="61"/>
      <c r="B1076" s="303">
        <f>IF(P1076="",0,COUNTIF($P$7:P1076,P1076))</f>
        <v>0</v>
      </c>
      <c r="C1076" s="303" t="str">
        <f t="shared" si="122"/>
        <v>0</v>
      </c>
      <c r="D1076" s="303">
        <f>IF(S1076="",0,COUNTIF($S$7:S1076,S1076))</f>
        <v>0</v>
      </c>
      <c r="E1076" s="303" t="str">
        <f t="shared" si="123"/>
        <v>0</v>
      </c>
      <c r="F1076" s="303">
        <f>IF(T1076="",0,COUNTIF($T$7:T1076,T1076))</f>
        <v>0</v>
      </c>
      <c r="G1076" s="303" t="str">
        <f t="shared" si="124"/>
        <v>0</v>
      </c>
      <c r="H1076" s="303">
        <f>IF(R1076="",0,COUNTIF($R$7:R1076,R1076))</f>
        <v>0</v>
      </c>
      <c r="I1076" s="303" t="str">
        <f t="shared" si="125"/>
        <v>0</v>
      </c>
      <c r="J1076" s="306">
        <f t="shared" si="126"/>
        <v>44216</v>
      </c>
      <c r="K1076" s="303" t="str">
        <f t="shared" si="127"/>
        <v>KK 097</v>
      </c>
      <c r="L1076" s="61"/>
      <c r="M1076" s="271"/>
      <c r="N1076" s="6"/>
      <c r="O1076" s="10"/>
      <c r="P1076" s="6"/>
      <c r="Q1076" s="77" t="str">
        <f t="shared" si="128"/>
        <v/>
      </c>
      <c r="R1076" s="333"/>
      <c r="S1076" s="23"/>
      <c r="T1076" s="271"/>
      <c r="U1076" s="5"/>
      <c r="V1076" s="5"/>
      <c r="W1076" s="61"/>
      <c r="X1076" s="61"/>
    </row>
    <row r="1077" spans="1:24" ht="18.75" customHeight="1" x14ac:dyDescent="0.25">
      <c r="A1077" s="61"/>
      <c r="B1077" s="303">
        <f>IF(P1077="",0,COUNTIF($P$7:P1077,P1077))</f>
        <v>0</v>
      </c>
      <c r="C1077" s="303" t="str">
        <f t="shared" si="122"/>
        <v>0</v>
      </c>
      <c r="D1077" s="303">
        <f>IF(S1077="",0,COUNTIF($S$7:S1077,S1077))</f>
        <v>0</v>
      </c>
      <c r="E1077" s="303" t="str">
        <f t="shared" si="123"/>
        <v>0</v>
      </c>
      <c r="F1077" s="303">
        <f>IF(T1077="",0,COUNTIF($T$7:T1077,T1077))</f>
        <v>0</v>
      </c>
      <c r="G1077" s="303" t="str">
        <f t="shared" si="124"/>
        <v>0</v>
      </c>
      <c r="H1077" s="303">
        <f>IF(R1077="",0,COUNTIF($R$7:R1077,R1077))</f>
        <v>0</v>
      </c>
      <c r="I1077" s="303" t="str">
        <f t="shared" si="125"/>
        <v>0</v>
      </c>
      <c r="J1077" s="306">
        <f t="shared" si="126"/>
        <v>44216</v>
      </c>
      <c r="K1077" s="303" t="str">
        <f t="shared" si="127"/>
        <v>KK 097</v>
      </c>
      <c r="L1077" s="61"/>
      <c r="M1077" s="271"/>
      <c r="N1077" s="6"/>
      <c r="O1077" s="10"/>
      <c r="P1077" s="6"/>
      <c r="Q1077" s="77" t="str">
        <f t="shared" si="128"/>
        <v/>
      </c>
      <c r="R1077" s="333"/>
      <c r="S1077" s="23"/>
      <c r="T1077" s="271"/>
      <c r="U1077" s="5"/>
      <c r="V1077" s="5"/>
      <c r="W1077" s="61"/>
      <c r="X1077" s="61"/>
    </row>
    <row r="1078" spans="1:24" ht="18.75" customHeight="1" x14ac:dyDescent="0.25">
      <c r="A1078" s="61"/>
      <c r="B1078" s="303">
        <f>IF(P1078="",0,COUNTIF($P$7:P1078,P1078))</f>
        <v>0</v>
      </c>
      <c r="C1078" s="303" t="str">
        <f t="shared" si="122"/>
        <v>0</v>
      </c>
      <c r="D1078" s="303">
        <f>IF(S1078="",0,COUNTIF($S$7:S1078,S1078))</f>
        <v>0</v>
      </c>
      <c r="E1078" s="303" t="str">
        <f t="shared" si="123"/>
        <v>0</v>
      </c>
      <c r="F1078" s="303">
        <f>IF(T1078="",0,COUNTIF($T$7:T1078,T1078))</f>
        <v>0</v>
      </c>
      <c r="G1078" s="303" t="str">
        <f t="shared" si="124"/>
        <v>0</v>
      </c>
      <c r="H1078" s="303">
        <f>IF(R1078="",0,COUNTIF($R$7:R1078,R1078))</f>
        <v>0</v>
      </c>
      <c r="I1078" s="303" t="str">
        <f t="shared" si="125"/>
        <v>0</v>
      </c>
      <c r="J1078" s="306">
        <f t="shared" si="126"/>
        <v>44216</v>
      </c>
      <c r="K1078" s="303" t="str">
        <f t="shared" si="127"/>
        <v>KK 097</v>
      </c>
      <c r="L1078" s="61"/>
      <c r="M1078" s="271"/>
      <c r="N1078" s="6"/>
      <c r="O1078" s="10"/>
      <c r="P1078" s="6"/>
      <c r="Q1078" s="77" t="str">
        <f t="shared" si="128"/>
        <v/>
      </c>
      <c r="R1078" s="333"/>
      <c r="S1078" s="23"/>
      <c r="T1078" s="271"/>
      <c r="U1078" s="5"/>
      <c r="V1078" s="5"/>
      <c r="W1078" s="61"/>
      <c r="X1078" s="61"/>
    </row>
    <row r="1079" spans="1:24" ht="18.75" customHeight="1" x14ac:dyDescent="0.25">
      <c r="A1079" s="61"/>
      <c r="B1079" s="303">
        <f>IF(P1079="",0,COUNTIF($P$7:P1079,P1079))</f>
        <v>0</v>
      </c>
      <c r="C1079" s="303" t="str">
        <f t="shared" si="122"/>
        <v>0</v>
      </c>
      <c r="D1079" s="303">
        <f>IF(S1079="",0,COUNTIF($S$7:S1079,S1079))</f>
        <v>0</v>
      </c>
      <c r="E1079" s="303" t="str">
        <f t="shared" si="123"/>
        <v>0</v>
      </c>
      <c r="F1079" s="303">
        <f>IF(T1079="",0,COUNTIF($T$7:T1079,T1079))</f>
        <v>0</v>
      </c>
      <c r="G1079" s="303" t="str">
        <f t="shared" si="124"/>
        <v>0</v>
      </c>
      <c r="H1079" s="303">
        <f>IF(R1079="",0,COUNTIF($R$7:R1079,R1079))</f>
        <v>0</v>
      </c>
      <c r="I1079" s="303" t="str">
        <f t="shared" si="125"/>
        <v>0</v>
      </c>
      <c r="J1079" s="306">
        <f t="shared" si="126"/>
        <v>44216</v>
      </c>
      <c r="K1079" s="303" t="str">
        <f t="shared" si="127"/>
        <v>KK 097</v>
      </c>
      <c r="L1079" s="61"/>
      <c r="M1079" s="271"/>
      <c r="N1079" s="6"/>
      <c r="O1079" s="10"/>
      <c r="P1079" s="6"/>
      <c r="Q1079" s="77" t="str">
        <f t="shared" si="128"/>
        <v/>
      </c>
      <c r="R1079" s="333"/>
      <c r="S1079" s="23"/>
      <c r="T1079" s="271"/>
      <c r="U1079" s="5"/>
      <c r="V1079" s="5"/>
      <c r="W1079" s="61"/>
      <c r="X1079" s="61"/>
    </row>
    <row r="1080" spans="1:24" ht="18.75" customHeight="1" x14ac:dyDescent="0.25">
      <c r="A1080" s="61"/>
      <c r="B1080" s="303">
        <f>IF(P1080="",0,COUNTIF($P$7:P1080,P1080))</f>
        <v>0</v>
      </c>
      <c r="C1080" s="303" t="str">
        <f t="shared" si="122"/>
        <v>0</v>
      </c>
      <c r="D1080" s="303">
        <f>IF(S1080="",0,COUNTIF($S$7:S1080,S1080))</f>
        <v>0</v>
      </c>
      <c r="E1080" s="303" t="str">
        <f t="shared" si="123"/>
        <v>0</v>
      </c>
      <c r="F1080" s="303">
        <f>IF(T1080="",0,COUNTIF($T$7:T1080,T1080))</f>
        <v>0</v>
      </c>
      <c r="G1080" s="303" t="str">
        <f t="shared" si="124"/>
        <v>0</v>
      </c>
      <c r="H1080" s="303">
        <f>IF(R1080="",0,COUNTIF($R$7:R1080,R1080))</f>
        <v>0</v>
      </c>
      <c r="I1080" s="303" t="str">
        <f t="shared" si="125"/>
        <v>0</v>
      </c>
      <c r="J1080" s="306">
        <f t="shared" si="126"/>
        <v>44216</v>
      </c>
      <c r="K1080" s="303" t="str">
        <f t="shared" si="127"/>
        <v>KK 097</v>
      </c>
      <c r="L1080" s="61"/>
      <c r="M1080" s="271"/>
      <c r="N1080" s="6"/>
      <c r="O1080" s="10"/>
      <c r="P1080" s="6"/>
      <c r="Q1080" s="77" t="str">
        <f t="shared" si="128"/>
        <v/>
      </c>
      <c r="R1080" s="333"/>
      <c r="S1080" s="23"/>
      <c r="T1080" s="271"/>
      <c r="U1080" s="5"/>
      <c r="V1080" s="5"/>
      <c r="W1080" s="61"/>
      <c r="X1080" s="61"/>
    </row>
    <row r="1081" spans="1:24" ht="18.75" customHeight="1" x14ac:dyDescent="0.25">
      <c r="A1081" s="61"/>
      <c r="B1081" s="303">
        <f>IF(P1081="",0,COUNTIF($P$7:P1081,P1081))</f>
        <v>0</v>
      </c>
      <c r="C1081" s="303" t="str">
        <f t="shared" si="122"/>
        <v>0</v>
      </c>
      <c r="D1081" s="303">
        <f>IF(S1081="",0,COUNTIF($S$7:S1081,S1081))</f>
        <v>0</v>
      </c>
      <c r="E1081" s="303" t="str">
        <f t="shared" si="123"/>
        <v>0</v>
      </c>
      <c r="F1081" s="303">
        <f>IF(T1081="",0,COUNTIF($T$7:T1081,T1081))</f>
        <v>0</v>
      </c>
      <c r="G1081" s="303" t="str">
        <f t="shared" si="124"/>
        <v>0</v>
      </c>
      <c r="H1081" s="303">
        <f>IF(R1081="",0,COUNTIF($R$7:R1081,R1081))</f>
        <v>0</v>
      </c>
      <c r="I1081" s="303" t="str">
        <f t="shared" si="125"/>
        <v>0</v>
      </c>
      <c r="J1081" s="306">
        <f t="shared" si="126"/>
        <v>44216</v>
      </c>
      <c r="K1081" s="303" t="str">
        <f t="shared" si="127"/>
        <v>KK 097</v>
      </c>
      <c r="L1081" s="61"/>
      <c r="M1081" s="271"/>
      <c r="N1081" s="6"/>
      <c r="O1081" s="10"/>
      <c r="P1081" s="6"/>
      <c r="Q1081" s="77" t="str">
        <f t="shared" si="128"/>
        <v/>
      </c>
      <c r="R1081" s="333"/>
      <c r="S1081" s="23"/>
      <c r="T1081" s="271"/>
      <c r="U1081" s="5"/>
      <c r="V1081" s="5"/>
      <c r="W1081" s="61"/>
      <c r="X1081" s="61"/>
    </row>
    <row r="1082" spans="1:24" ht="18.75" customHeight="1" x14ac:dyDescent="0.25">
      <c r="A1082" s="61"/>
      <c r="B1082" s="303">
        <f>IF(P1082="",0,COUNTIF($P$7:P1082,P1082))</f>
        <v>0</v>
      </c>
      <c r="C1082" s="303" t="str">
        <f t="shared" si="122"/>
        <v>0</v>
      </c>
      <c r="D1082" s="303">
        <f>IF(S1082="",0,COUNTIF($S$7:S1082,S1082))</f>
        <v>0</v>
      </c>
      <c r="E1082" s="303" t="str">
        <f t="shared" si="123"/>
        <v>0</v>
      </c>
      <c r="F1082" s="303">
        <f>IF(T1082="",0,COUNTIF($T$7:T1082,T1082))</f>
        <v>0</v>
      </c>
      <c r="G1082" s="303" t="str">
        <f t="shared" si="124"/>
        <v>0</v>
      </c>
      <c r="H1082" s="303">
        <f>IF(R1082="",0,COUNTIF($R$7:R1082,R1082))</f>
        <v>0</v>
      </c>
      <c r="I1082" s="303" t="str">
        <f t="shared" si="125"/>
        <v>0</v>
      </c>
      <c r="J1082" s="306">
        <f t="shared" si="126"/>
        <v>44216</v>
      </c>
      <c r="K1082" s="303" t="str">
        <f t="shared" si="127"/>
        <v>KK 097</v>
      </c>
      <c r="L1082" s="61"/>
      <c r="M1082" s="271"/>
      <c r="N1082" s="6"/>
      <c r="O1082" s="10"/>
      <c r="P1082" s="6"/>
      <c r="Q1082" s="77" t="str">
        <f t="shared" si="128"/>
        <v/>
      </c>
      <c r="R1082" s="333"/>
      <c r="S1082" s="23"/>
      <c r="T1082" s="271"/>
      <c r="U1082" s="5"/>
      <c r="V1082" s="5"/>
      <c r="W1082" s="61"/>
      <c r="X1082" s="61"/>
    </row>
    <row r="1083" spans="1:24" ht="18.75" customHeight="1" x14ac:dyDescent="0.25">
      <c r="A1083" s="61"/>
      <c r="B1083" s="303">
        <f>IF(P1083="",0,COUNTIF($P$7:P1083,P1083))</f>
        <v>0</v>
      </c>
      <c r="C1083" s="303" t="str">
        <f t="shared" si="122"/>
        <v>0</v>
      </c>
      <c r="D1083" s="303">
        <f>IF(S1083="",0,COUNTIF($S$7:S1083,S1083))</f>
        <v>0</v>
      </c>
      <c r="E1083" s="303" t="str">
        <f t="shared" si="123"/>
        <v>0</v>
      </c>
      <c r="F1083" s="303">
        <f>IF(T1083="",0,COUNTIF($T$7:T1083,T1083))</f>
        <v>0</v>
      </c>
      <c r="G1083" s="303" t="str">
        <f t="shared" si="124"/>
        <v>0</v>
      </c>
      <c r="H1083" s="303">
        <f>IF(R1083="",0,COUNTIF($R$7:R1083,R1083))</f>
        <v>0</v>
      </c>
      <c r="I1083" s="303" t="str">
        <f t="shared" si="125"/>
        <v>0</v>
      </c>
      <c r="J1083" s="306">
        <f t="shared" si="126"/>
        <v>44216</v>
      </c>
      <c r="K1083" s="303" t="str">
        <f t="shared" si="127"/>
        <v>KK 097</v>
      </c>
      <c r="L1083" s="61"/>
      <c r="M1083" s="271"/>
      <c r="N1083" s="6"/>
      <c r="O1083" s="10"/>
      <c r="P1083" s="6"/>
      <c r="Q1083" s="77" t="str">
        <f t="shared" si="128"/>
        <v/>
      </c>
      <c r="R1083" s="333"/>
      <c r="S1083" s="23"/>
      <c r="T1083" s="271"/>
      <c r="U1083" s="5"/>
      <c r="V1083" s="5"/>
      <c r="W1083" s="61"/>
      <c r="X1083" s="61"/>
    </row>
    <row r="1084" spans="1:24" ht="18.75" customHeight="1" x14ac:dyDescent="0.25">
      <c r="A1084" s="61"/>
      <c r="B1084" s="303">
        <f>IF(P1084="",0,COUNTIF($P$7:P1084,P1084))</f>
        <v>0</v>
      </c>
      <c r="C1084" s="303" t="str">
        <f t="shared" si="122"/>
        <v>0</v>
      </c>
      <c r="D1084" s="303">
        <f>IF(S1084="",0,COUNTIF($S$7:S1084,S1084))</f>
        <v>0</v>
      </c>
      <c r="E1084" s="303" t="str">
        <f t="shared" si="123"/>
        <v>0</v>
      </c>
      <c r="F1084" s="303">
        <f>IF(T1084="",0,COUNTIF($T$7:T1084,T1084))</f>
        <v>0</v>
      </c>
      <c r="G1084" s="303" t="str">
        <f t="shared" si="124"/>
        <v>0</v>
      </c>
      <c r="H1084" s="303">
        <f>IF(R1084="",0,COUNTIF($R$7:R1084,R1084))</f>
        <v>0</v>
      </c>
      <c r="I1084" s="303" t="str">
        <f t="shared" si="125"/>
        <v>0</v>
      </c>
      <c r="J1084" s="306">
        <f t="shared" si="126"/>
        <v>44216</v>
      </c>
      <c r="K1084" s="303" t="str">
        <f t="shared" si="127"/>
        <v>KK 097</v>
      </c>
      <c r="L1084" s="61"/>
      <c r="M1084" s="271"/>
      <c r="N1084" s="6"/>
      <c r="O1084" s="10"/>
      <c r="P1084" s="6"/>
      <c r="Q1084" s="77" t="str">
        <f t="shared" si="128"/>
        <v/>
      </c>
      <c r="R1084" s="333"/>
      <c r="S1084" s="23"/>
      <c r="T1084" s="271"/>
      <c r="U1084" s="5"/>
      <c r="V1084" s="5"/>
      <c r="W1084" s="61"/>
      <c r="X1084" s="61"/>
    </row>
    <row r="1085" spans="1:24" ht="18.75" customHeight="1" x14ac:dyDescent="0.25">
      <c r="A1085" s="61"/>
      <c r="B1085" s="303">
        <f>IF(P1085="",0,COUNTIF($P$7:P1085,P1085))</f>
        <v>0</v>
      </c>
      <c r="C1085" s="303" t="str">
        <f t="shared" si="122"/>
        <v>0</v>
      </c>
      <c r="D1085" s="303">
        <f>IF(S1085="",0,COUNTIF($S$7:S1085,S1085))</f>
        <v>0</v>
      </c>
      <c r="E1085" s="303" t="str">
        <f t="shared" si="123"/>
        <v>0</v>
      </c>
      <c r="F1085" s="303">
        <f>IF(T1085="",0,COUNTIF($T$7:T1085,T1085))</f>
        <v>0</v>
      </c>
      <c r="G1085" s="303" t="str">
        <f t="shared" si="124"/>
        <v>0</v>
      </c>
      <c r="H1085" s="303">
        <f>IF(R1085="",0,COUNTIF($R$7:R1085,R1085))</f>
        <v>0</v>
      </c>
      <c r="I1085" s="303" t="str">
        <f t="shared" si="125"/>
        <v>0</v>
      </c>
      <c r="J1085" s="306">
        <f t="shared" si="126"/>
        <v>44216</v>
      </c>
      <c r="K1085" s="303" t="str">
        <f t="shared" si="127"/>
        <v>KK 097</v>
      </c>
      <c r="L1085" s="61"/>
      <c r="M1085" s="271"/>
      <c r="N1085" s="6"/>
      <c r="O1085" s="10"/>
      <c r="P1085" s="6"/>
      <c r="Q1085" s="77" t="str">
        <f t="shared" si="128"/>
        <v/>
      </c>
      <c r="R1085" s="333"/>
      <c r="S1085" s="23"/>
      <c r="T1085" s="271"/>
      <c r="U1085" s="5"/>
      <c r="V1085" s="5"/>
      <c r="W1085" s="61"/>
      <c r="X1085" s="61"/>
    </row>
    <row r="1086" spans="1:24" ht="18.75" customHeight="1" x14ac:dyDescent="0.25">
      <c r="A1086" s="61"/>
      <c r="B1086" s="303">
        <f>IF(P1086="",0,COUNTIF($P$7:P1086,P1086))</f>
        <v>0</v>
      </c>
      <c r="C1086" s="303" t="str">
        <f t="shared" si="122"/>
        <v>0</v>
      </c>
      <c r="D1086" s="303">
        <f>IF(S1086="",0,COUNTIF($S$7:S1086,S1086))</f>
        <v>0</v>
      </c>
      <c r="E1086" s="303" t="str">
        <f t="shared" si="123"/>
        <v>0</v>
      </c>
      <c r="F1086" s="303">
        <f>IF(T1086="",0,COUNTIF($T$7:T1086,T1086))</f>
        <v>0</v>
      </c>
      <c r="G1086" s="303" t="str">
        <f t="shared" si="124"/>
        <v>0</v>
      </c>
      <c r="H1086" s="303">
        <f>IF(R1086="",0,COUNTIF($R$7:R1086,R1086))</f>
        <v>0</v>
      </c>
      <c r="I1086" s="303" t="str">
        <f t="shared" si="125"/>
        <v>0</v>
      </c>
      <c r="J1086" s="306">
        <f t="shared" si="126"/>
        <v>44216</v>
      </c>
      <c r="K1086" s="303" t="str">
        <f t="shared" si="127"/>
        <v>KK 097</v>
      </c>
      <c r="L1086" s="61"/>
      <c r="M1086" s="271"/>
      <c r="N1086" s="6"/>
      <c r="O1086" s="10"/>
      <c r="P1086" s="6"/>
      <c r="Q1086" s="77" t="str">
        <f t="shared" si="128"/>
        <v/>
      </c>
      <c r="R1086" s="333"/>
      <c r="S1086" s="23"/>
      <c r="T1086" s="271"/>
      <c r="U1086" s="5"/>
      <c r="V1086" s="5"/>
      <c r="W1086" s="61"/>
      <c r="X1086" s="61"/>
    </row>
    <row r="1087" spans="1:24" ht="18.75" customHeight="1" x14ac:dyDescent="0.25">
      <c r="A1087" s="61"/>
      <c r="B1087" s="303">
        <f>IF(P1087="",0,COUNTIF($P$7:P1087,P1087))</f>
        <v>0</v>
      </c>
      <c r="C1087" s="303" t="str">
        <f t="shared" si="122"/>
        <v>0</v>
      </c>
      <c r="D1087" s="303">
        <f>IF(S1087="",0,COUNTIF($S$7:S1087,S1087))</f>
        <v>0</v>
      </c>
      <c r="E1087" s="303" t="str">
        <f t="shared" si="123"/>
        <v>0</v>
      </c>
      <c r="F1087" s="303">
        <f>IF(T1087="",0,COUNTIF($T$7:T1087,T1087))</f>
        <v>0</v>
      </c>
      <c r="G1087" s="303" t="str">
        <f t="shared" si="124"/>
        <v>0</v>
      </c>
      <c r="H1087" s="303">
        <f>IF(R1087="",0,COUNTIF($R$7:R1087,R1087))</f>
        <v>0</v>
      </c>
      <c r="I1087" s="303" t="str">
        <f t="shared" si="125"/>
        <v>0</v>
      </c>
      <c r="J1087" s="306">
        <f t="shared" si="126"/>
        <v>44216</v>
      </c>
      <c r="K1087" s="303" t="str">
        <f t="shared" si="127"/>
        <v>KK 097</v>
      </c>
      <c r="L1087" s="61"/>
      <c r="M1087" s="271"/>
      <c r="N1087" s="6"/>
      <c r="O1087" s="10"/>
      <c r="P1087" s="6"/>
      <c r="Q1087" s="77" t="str">
        <f t="shared" si="128"/>
        <v/>
      </c>
      <c r="R1087" s="333"/>
      <c r="S1087" s="23"/>
      <c r="T1087" s="271"/>
      <c r="U1087" s="5"/>
      <c r="V1087" s="5"/>
      <c r="W1087" s="61"/>
      <c r="X1087" s="61"/>
    </row>
    <row r="1088" spans="1:24" ht="18.75" customHeight="1" x14ac:dyDescent="0.25">
      <c r="A1088" s="61"/>
      <c r="B1088" s="303">
        <f>IF(P1088="",0,COUNTIF($P$7:P1088,P1088))</f>
        <v>0</v>
      </c>
      <c r="C1088" s="303" t="str">
        <f t="shared" si="122"/>
        <v>0</v>
      </c>
      <c r="D1088" s="303">
        <f>IF(S1088="",0,COUNTIF($S$7:S1088,S1088))</f>
        <v>0</v>
      </c>
      <c r="E1088" s="303" t="str">
        <f t="shared" si="123"/>
        <v>0</v>
      </c>
      <c r="F1088" s="303">
        <f>IF(T1088="",0,COUNTIF($T$7:T1088,T1088))</f>
        <v>0</v>
      </c>
      <c r="G1088" s="303" t="str">
        <f t="shared" si="124"/>
        <v>0</v>
      </c>
      <c r="H1088" s="303">
        <f>IF(R1088="",0,COUNTIF($R$7:R1088,R1088))</f>
        <v>0</v>
      </c>
      <c r="I1088" s="303" t="str">
        <f t="shared" si="125"/>
        <v>0</v>
      </c>
      <c r="J1088" s="306">
        <f t="shared" si="126"/>
        <v>44216</v>
      </c>
      <c r="K1088" s="303" t="str">
        <f t="shared" si="127"/>
        <v>KK 097</v>
      </c>
      <c r="L1088" s="61"/>
      <c r="M1088" s="271"/>
      <c r="N1088" s="6"/>
      <c r="O1088" s="10"/>
      <c r="P1088" s="6"/>
      <c r="Q1088" s="77" t="str">
        <f t="shared" si="128"/>
        <v/>
      </c>
      <c r="R1088" s="333"/>
      <c r="S1088" s="23"/>
      <c r="T1088" s="271"/>
      <c r="U1088" s="5"/>
      <c r="V1088" s="5"/>
      <c r="W1088" s="61"/>
      <c r="X1088" s="61"/>
    </row>
    <row r="1089" spans="1:24" ht="18.75" customHeight="1" x14ac:dyDescent="0.25">
      <c r="A1089" s="61"/>
      <c r="B1089" s="303">
        <f>IF(P1089="",0,COUNTIF($P$7:P1089,P1089))</f>
        <v>0</v>
      </c>
      <c r="C1089" s="303" t="str">
        <f t="shared" si="122"/>
        <v>0</v>
      </c>
      <c r="D1089" s="303">
        <f>IF(S1089="",0,COUNTIF($S$7:S1089,S1089))</f>
        <v>0</v>
      </c>
      <c r="E1089" s="303" t="str">
        <f t="shared" si="123"/>
        <v>0</v>
      </c>
      <c r="F1089" s="303">
        <f>IF(T1089="",0,COUNTIF($T$7:T1089,T1089))</f>
        <v>0</v>
      </c>
      <c r="G1089" s="303" t="str">
        <f t="shared" si="124"/>
        <v>0</v>
      </c>
      <c r="H1089" s="303">
        <f>IF(R1089="",0,COUNTIF($R$7:R1089,R1089))</f>
        <v>0</v>
      </c>
      <c r="I1089" s="303" t="str">
        <f t="shared" si="125"/>
        <v>0</v>
      </c>
      <c r="J1089" s="306">
        <f t="shared" si="126"/>
        <v>44216</v>
      </c>
      <c r="K1089" s="303" t="str">
        <f t="shared" si="127"/>
        <v>KK 097</v>
      </c>
      <c r="L1089" s="61"/>
      <c r="M1089" s="271"/>
      <c r="N1089" s="6"/>
      <c r="O1089" s="10"/>
      <c r="P1089" s="6"/>
      <c r="Q1089" s="77" t="str">
        <f t="shared" si="128"/>
        <v/>
      </c>
      <c r="R1089" s="333"/>
      <c r="S1089" s="23"/>
      <c r="T1089" s="271"/>
      <c r="U1089" s="5"/>
      <c r="V1089" s="5"/>
      <c r="W1089" s="61"/>
      <c r="X1089" s="61"/>
    </row>
    <row r="1090" spans="1:24" ht="18.75" customHeight="1" x14ac:dyDescent="0.25">
      <c r="A1090" s="61"/>
      <c r="B1090" s="303">
        <f>IF(P1090="",0,COUNTIF($P$7:P1090,P1090))</f>
        <v>0</v>
      </c>
      <c r="C1090" s="303" t="str">
        <f t="shared" si="122"/>
        <v>0</v>
      </c>
      <c r="D1090" s="303">
        <f>IF(S1090="",0,COUNTIF($S$7:S1090,S1090))</f>
        <v>0</v>
      </c>
      <c r="E1090" s="303" t="str">
        <f t="shared" si="123"/>
        <v>0</v>
      </c>
      <c r="F1090" s="303">
        <f>IF(T1090="",0,COUNTIF($T$7:T1090,T1090))</f>
        <v>0</v>
      </c>
      <c r="G1090" s="303" t="str">
        <f t="shared" si="124"/>
        <v>0</v>
      </c>
      <c r="H1090" s="303">
        <f>IF(R1090="",0,COUNTIF($R$7:R1090,R1090))</f>
        <v>0</v>
      </c>
      <c r="I1090" s="303" t="str">
        <f t="shared" si="125"/>
        <v>0</v>
      </c>
      <c r="J1090" s="306">
        <f t="shared" si="126"/>
        <v>44216</v>
      </c>
      <c r="K1090" s="303" t="str">
        <f t="shared" si="127"/>
        <v>KK 097</v>
      </c>
      <c r="L1090" s="61"/>
      <c r="M1090" s="271"/>
      <c r="N1090" s="6"/>
      <c r="O1090" s="10"/>
      <c r="P1090" s="6"/>
      <c r="Q1090" s="77" t="str">
        <f t="shared" si="128"/>
        <v/>
      </c>
      <c r="R1090" s="333"/>
      <c r="S1090" s="23"/>
      <c r="T1090" s="271"/>
      <c r="U1090" s="5"/>
      <c r="V1090" s="5"/>
      <c r="W1090" s="61"/>
      <c r="X1090" s="61"/>
    </row>
    <row r="1091" spans="1:24" ht="18.75" customHeight="1" x14ac:dyDescent="0.25">
      <c r="A1091" s="61"/>
      <c r="B1091" s="303">
        <f>IF(P1091="",0,COUNTIF($P$7:P1091,P1091))</f>
        <v>0</v>
      </c>
      <c r="C1091" s="303" t="str">
        <f t="shared" si="122"/>
        <v>0</v>
      </c>
      <c r="D1091" s="303">
        <f>IF(S1091="",0,COUNTIF($S$7:S1091,S1091))</f>
        <v>0</v>
      </c>
      <c r="E1091" s="303" t="str">
        <f t="shared" si="123"/>
        <v>0</v>
      </c>
      <c r="F1091" s="303">
        <f>IF(T1091="",0,COUNTIF($T$7:T1091,T1091))</f>
        <v>0</v>
      </c>
      <c r="G1091" s="303" t="str">
        <f t="shared" si="124"/>
        <v>0</v>
      </c>
      <c r="H1091" s="303">
        <f>IF(R1091="",0,COUNTIF($R$7:R1091,R1091))</f>
        <v>0</v>
      </c>
      <c r="I1091" s="303" t="str">
        <f t="shared" si="125"/>
        <v>0</v>
      </c>
      <c r="J1091" s="306">
        <f t="shared" si="126"/>
        <v>44216</v>
      </c>
      <c r="K1091" s="303" t="str">
        <f t="shared" si="127"/>
        <v>KK 097</v>
      </c>
      <c r="L1091" s="61"/>
      <c r="M1091" s="271"/>
      <c r="N1091" s="6"/>
      <c r="O1091" s="10"/>
      <c r="P1091" s="6"/>
      <c r="Q1091" s="77" t="str">
        <f t="shared" si="128"/>
        <v/>
      </c>
      <c r="R1091" s="333"/>
      <c r="S1091" s="23"/>
      <c r="T1091" s="271"/>
      <c r="U1091" s="5"/>
      <c r="V1091" s="5"/>
      <c r="W1091" s="61"/>
      <c r="X1091" s="61"/>
    </row>
    <row r="1092" spans="1:24" ht="18.75" customHeight="1" x14ac:dyDescent="0.25">
      <c r="A1092" s="61"/>
      <c r="B1092" s="303">
        <f>IF(P1092="",0,COUNTIF($P$7:P1092,P1092))</f>
        <v>0</v>
      </c>
      <c r="C1092" s="303" t="str">
        <f t="shared" si="122"/>
        <v>0</v>
      </c>
      <c r="D1092" s="303">
        <f>IF(S1092="",0,COUNTIF($S$7:S1092,S1092))</f>
        <v>0</v>
      </c>
      <c r="E1092" s="303" t="str">
        <f t="shared" si="123"/>
        <v>0</v>
      </c>
      <c r="F1092" s="303">
        <f>IF(T1092="",0,COUNTIF($T$7:T1092,T1092))</f>
        <v>0</v>
      </c>
      <c r="G1092" s="303" t="str">
        <f t="shared" si="124"/>
        <v>0</v>
      </c>
      <c r="H1092" s="303">
        <f>IF(R1092="",0,COUNTIF($R$7:R1092,R1092))</f>
        <v>0</v>
      </c>
      <c r="I1092" s="303" t="str">
        <f t="shared" si="125"/>
        <v>0</v>
      </c>
      <c r="J1092" s="306">
        <f t="shared" si="126"/>
        <v>44216</v>
      </c>
      <c r="K1092" s="303" t="str">
        <f t="shared" si="127"/>
        <v>KK 097</v>
      </c>
      <c r="L1092" s="61"/>
      <c r="M1092" s="271"/>
      <c r="N1092" s="6"/>
      <c r="O1092" s="10"/>
      <c r="P1092" s="6"/>
      <c r="Q1092" s="77" t="str">
        <f t="shared" si="128"/>
        <v/>
      </c>
      <c r="R1092" s="333"/>
      <c r="S1092" s="23"/>
      <c r="T1092" s="271"/>
      <c r="U1092" s="5"/>
      <c r="V1092" s="5"/>
      <c r="W1092" s="61"/>
      <c r="X1092" s="61"/>
    </row>
    <row r="1093" spans="1:24" ht="18.75" customHeight="1" x14ac:dyDescent="0.25">
      <c r="A1093" s="61"/>
      <c r="B1093" s="303">
        <f>IF(P1093="",0,COUNTIF($P$7:P1093,P1093))</f>
        <v>0</v>
      </c>
      <c r="C1093" s="303" t="str">
        <f t="shared" si="122"/>
        <v>0</v>
      </c>
      <c r="D1093" s="303">
        <f>IF(S1093="",0,COUNTIF($S$7:S1093,S1093))</f>
        <v>0</v>
      </c>
      <c r="E1093" s="303" t="str">
        <f t="shared" si="123"/>
        <v>0</v>
      </c>
      <c r="F1093" s="303">
        <f>IF(T1093="",0,COUNTIF($T$7:T1093,T1093))</f>
        <v>0</v>
      </c>
      <c r="G1093" s="303" t="str">
        <f t="shared" si="124"/>
        <v>0</v>
      </c>
      <c r="H1093" s="303">
        <f>IF(R1093="",0,COUNTIF($R$7:R1093,R1093))</f>
        <v>0</v>
      </c>
      <c r="I1093" s="303" t="str">
        <f t="shared" si="125"/>
        <v>0</v>
      </c>
      <c r="J1093" s="306">
        <f t="shared" si="126"/>
        <v>44216</v>
      </c>
      <c r="K1093" s="303" t="str">
        <f t="shared" si="127"/>
        <v>KK 097</v>
      </c>
      <c r="L1093" s="61"/>
      <c r="M1093" s="271"/>
      <c r="N1093" s="6"/>
      <c r="O1093" s="10"/>
      <c r="P1093" s="6"/>
      <c r="Q1093" s="77" t="str">
        <f t="shared" si="128"/>
        <v/>
      </c>
      <c r="R1093" s="333"/>
      <c r="S1093" s="23"/>
      <c r="T1093" s="271"/>
      <c r="U1093" s="5"/>
      <c r="V1093" s="5"/>
      <c r="W1093" s="61"/>
      <c r="X1093" s="61"/>
    </row>
    <row r="1094" spans="1:24" ht="18.75" customHeight="1" x14ac:dyDescent="0.25">
      <c r="A1094" s="61"/>
      <c r="B1094" s="303">
        <f>IF(P1094="",0,COUNTIF($P$7:P1094,P1094))</f>
        <v>0</v>
      </c>
      <c r="C1094" s="303" t="str">
        <f t="shared" si="122"/>
        <v>0</v>
      </c>
      <c r="D1094" s="303">
        <f>IF(S1094="",0,COUNTIF($S$7:S1094,S1094))</f>
        <v>0</v>
      </c>
      <c r="E1094" s="303" t="str">
        <f t="shared" si="123"/>
        <v>0</v>
      </c>
      <c r="F1094" s="303">
        <f>IF(T1094="",0,COUNTIF($T$7:T1094,T1094))</f>
        <v>0</v>
      </c>
      <c r="G1094" s="303" t="str">
        <f t="shared" si="124"/>
        <v>0</v>
      </c>
      <c r="H1094" s="303">
        <f>IF(R1094="",0,COUNTIF($R$7:R1094,R1094))</f>
        <v>0</v>
      </c>
      <c r="I1094" s="303" t="str">
        <f t="shared" si="125"/>
        <v>0</v>
      </c>
      <c r="J1094" s="306">
        <f t="shared" si="126"/>
        <v>44216</v>
      </c>
      <c r="K1094" s="303" t="str">
        <f t="shared" si="127"/>
        <v>KK 097</v>
      </c>
      <c r="L1094" s="61"/>
      <c r="M1094" s="271"/>
      <c r="N1094" s="6"/>
      <c r="O1094" s="10"/>
      <c r="P1094" s="6"/>
      <c r="Q1094" s="77" t="str">
        <f t="shared" si="128"/>
        <v/>
      </c>
      <c r="R1094" s="333"/>
      <c r="S1094" s="23"/>
      <c r="T1094" s="271"/>
      <c r="U1094" s="5"/>
      <c r="V1094" s="5"/>
      <c r="W1094" s="61"/>
      <c r="X1094" s="61"/>
    </row>
    <row r="1095" spans="1:24" ht="18.75" customHeight="1" x14ac:dyDescent="0.25">
      <c r="A1095" s="61"/>
      <c r="B1095" s="303">
        <f>IF(P1095="",0,COUNTIF($P$7:P1095,P1095))</f>
        <v>0</v>
      </c>
      <c r="C1095" s="303" t="str">
        <f t="shared" si="122"/>
        <v>0</v>
      </c>
      <c r="D1095" s="303">
        <f>IF(S1095="",0,COUNTIF($S$7:S1095,S1095))</f>
        <v>0</v>
      </c>
      <c r="E1095" s="303" t="str">
        <f t="shared" si="123"/>
        <v>0</v>
      </c>
      <c r="F1095" s="303">
        <f>IF(T1095="",0,COUNTIF($T$7:T1095,T1095))</f>
        <v>0</v>
      </c>
      <c r="G1095" s="303" t="str">
        <f t="shared" si="124"/>
        <v>0</v>
      </c>
      <c r="H1095" s="303">
        <f>IF(R1095="",0,COUNTIF($R$7:R1095,R1095))</f>
        <v>0</v>
      </c>
      <c r="I1095" s="303" t="str">
        <f t="shared" si="125"/>
        <v>0</v>
      </c>
      <c r="J1095" s="306">
        <f t="shared" si="126"/>
        <v>44216</v>
      </c>
      <c r="K1095" s="303" t="str">
        <f t="shared" si="127"/>
        <v>KK 097</v>
      </c>
      <c r="L1095" s="61"/>
      <c r="M1095" s="271"/>
      <c r="N1095" s="6"/>
      <c r="O1095" s="10"/>
      <c r="P1095" s="6"/>
      <c r="Q1095" s="77" t="str">
        <f t="shared" si="128"/>
        <v/>
      </c>
      <c r="R1095" s="333"/>
      <c r="S1095" s="23"/>
      <c r="T1095" s="271"/>
      <c r="U1095" s="5"/>
      <c r="V1095" s="5"/>
      <c r="W1095" s="61"/>
      <c r="X1095" s="61"/>
    </row>
    <row r="1096" spans="1:24" ht="18.75" customHeight="1" x14ac:dyDescent="0.25">
      <c r="A1096" s="61"/>
      <c r="B1096" s="303">
        <f>IF(P1096="",0,COUNTIF($P$7:P1096,P1096))</f>
        <v>0</v>
      </c>
      <c r="C1096" s="303" t="str">
        <f t="shared" si="122"/>
        <v>0</v>
      </c>
      <c r="D1096" s="303">
        <f>IF(S1096="",0,COUNTIF($S$7:S1096,S1096))</f>
        <v>0</v>
      </c>
      <c r="E1096" s="303" t="str">
        <f t="shared" si="123"/>
        <v>0</v>
      </c>
      <c r="F1096" s="303">
        <f>IF(T1096="",0,COUNTIF($T$7:T1096,T1096))</f>
        <v>0</v>
      </c>
      <c r="G1096" s="303" t="str">
        <f t="shared" si="124"/>
        <v>0</v>
      </c>
      <c r="H1096" s="303">
        <f>IF(R1096="",0,COUNTIF($R$7:R1096,R1096))</f>
        <v>0</v>
      </c>
      <c r="I1096" s="303" t="str">
        <f t="shared" si="125"/>
        <v>0</v>
      </c>
      <c r="J1096" s="306">
        <f t="shared" si="126"/>
        <v>44216</v>
      </c>
      <c r="K1096" s="303" t="str">
        <f t="shared" si="127"/>
        <v>KK 097</v>
      </c>
      <c r="L1096" s="61"/>
      <c r="M1096" s="271"/>
      <c r="N1096" s="6"/>
      <c r="O1096" s="10"/>
      <c r="P1096" s="6"/>
      <c r="Q1096" s="77" t="str">
        <f t="shared" si="128"/>
        <v/>
      </c>
      <c r="R1096" s="333"/>
      <c r="S1096" s="23"/>
      <c r="T1096" s="271"/>
      <c r="U1096" s="5"/>
      <c r="V1096" s="5"/>
      <c r="W1096" s="61"/>
      <c r="X1096" s="61"/>
    </row>
    <row r="1097" spans="1:24" ht="18.75" customHeight="1" x14ac:dyDescent="0.25">
      <c r="A1097" s="61"/>
      <c r="B1097" s="303">
        <f>IF(P1097="",0,COUNTIF($P$7:P1097,P1097))</f>
        <v>0</v>
      </c>
      <c r="C1097" s="303" t="str">
        <f t="shared" si="122"/>
        <v>0</v>
      </c>
      <c r="D1097" s="303">
        <f>IF(S1097="",0,COUNTIF($S$7:S1097,S1097))</f>
        <v>0</v>
      </c>
      <c r="E1097" s="303" t="str">
        <f t="shared" si="123"/>
        <v>0</v>
      </c>
      <c r="F1097" s="303">
        <f>IF(T1097="",0,COUNTIF($T$7:T1097,T1097))</f>
        <v>0</v>
      </c>
      <c r="G1097" s="303" t="str">
        <f t="shared" si="124"/>
        <v>0</v>
      </c>
      <c r="H1097" s="303">
        <f>IF(R1097="",0,COUNTIF($R$7:R1097,R1097))</f>
        <v>0</v>
      </c>
      <c r="I1097" s="303" t="str">
        <f t="shared" si="125"/>
        <v>0</v>
      </c>
      <c r="J1097" s="306">
        <f t="shared" si="126"/>
        <v>44216</v>
      </c>
      <c r="K1097" s="303" t="str">
        <f t="shared" si="127"/>
        <v>KK 097</v>
      </c>
      <c r="L1097" s="61"/>
      <c r="M1097" s="271"/>
      <c r="N1097" s="6"/>
      <c r="O1097" s="10"/>
      <c r="P1097" s="6"/>
      <c r="Q1097" s="77" t="str">
        <f t="shared" si="128"/>
        <v/>
      </c>
      <c r="R1097" s="333"/>
      <c r="S1097" s="23"/>
      <c r="T1097" s="271"/>
      <c r="U1097" s="5"/>
      <c r="V1097" s="5"/>
      <c r="W1097" s="61"/>
      <c r="X1097" s="61"/>
    </row>
    <row r="1098" spans="1:24" ht="18.75" customHeight="1" x14ac:dyDescent="0.25">
      <c r="A1098" s="61"/>
      <c r="B1098" s="303">
        <f>IF(P1098="",0,COUNTIF($P$7:P1098,P1098))</f>
        <v>0</v>
      </c>
      <c r="C1098" s="303" t="str">
        <f t="shared" si="122"/>
        <v>0</v>
      </c>
      <c r="D1098" s="303">
        <f>IF(S1098="",0,COUNTIF($S$7:S1098,S1098))</f>
        <v>0</v>
      </c>
      <c r="E1098" s="303" t="str">
        <f t="shared" si="123"/>
        <v>0</v>
      </c>
      <c r="F1098" s="303">
        <f>IF(T1098="",0,COUNTIF($T$7:T1098,T1098))</f>
        <v>0</v>
      </c>
      <c r="G1098" s="303" t="str">
        <f t="shared" si="124"/>
        <v>0</v>
      </c>
      <c r="H1098" s="303">
        <f>IF(R1098="",0,COUNTIF($R$7:R1098,R1098))</f>
        <v>0</v>
      </c>
      <c r="I1098" s="303" t="str">
        <f t="shared" si="125"/>
        <v>0</v>
      </c>
      <c r="J1098" s="306">
        <f t="shared" si="126"/>
        <v>44216</v>
      </c>
      <c r="K1098" s="303" t="str">
        <f t="shared" si="127"/>
        <v>KK 097</v>
      </c>
      <c r="L1098" s="61"/>
      <c r="M1098" s="271"/>
      <c r="N1098" s="6"/>
      <c r="O1098" s="10"/>
      <c r="P1098" s="6"/>
      <c r="Q1098" s="77" t="str">
        <f t="shared" si="128"/>
        <v/>
      </c>
      <c r="R1098" s="333"/>
      <c r="S1098" s="23"/>
      <c r="T1098" s="271"/>
      <c r="U1098" s="5"/>
      <c r="V1098" s="5"/>
      <c r="W1098" s="61"/>
      <c r="X1098" s="61"/>
    </row>
    <row r="1099" spans="1:24" ht="18.75" customHeight="1" x14ac:dyDescent="0.25">
      <c r="A1099" s="61"/>
      <c r="B1099" s="303">
        <f>IF(P1099="",0,COUNTIF($P$7:P1099,P1099))</f>
        <v>0</v>
      </c>
      <c r="C1099" s="303" t="str">
        <f t="shared" si="122"/>
        <v>0</v>
      </c>
      <c r="D1099" s="303">
        <f>IF(S1099="",0,COUNTIF($S$7:S1099,S1099))</f>
        <v>0</v>
      </c>
      <c r="E1099" s="303" t="str">
        <f t="shared" si="123"/>
        <v>0</v>
      </c>
      <c r="F1099" s="303">
        <f>IF(T1099="",0,COUNTIF($T$7:T1099,T1099))</f>
        <v>0</v>
      </c>
      <c r="G1099" s="303" t="str">
        <f t="shared" si="124"/>
        <v>0</v>
      </c>
      <c r="H1099" s="303">
        <f>IF(R1099="",0,COUNTIF($R$7:R1099,R1099))</f>
        <v>0</v>
      </c>
      <c r="I1099" s="303" t="str">
        <f t="shared" si="125"/>
        <v>0</v>
      </c>
      <c r="J1099" s="306">
        <f t="shared" si="126"/>
        <v>44216</v>
      </c>
      <c r="K1099" s="303" t="str">
        <f t="shared" si="127"/>
        <v>KK 097</v>
      </c>
      <c r="L1099" s="61"/>
      <c r="M1099" s="271"/>
      <c r="N1099" s="6"/>
      <c r="O1099" s="10"/>
      <c r="P1099" s="6"/>
      <c r="Q1099" s="77" t="str">
        <f t="shared" si="128"/>
        <v/>
      </c>
      <c r="R1099" s="333"/>
      <c r="S1099" s="23"/>
      <c r="T1099" s="271"/>
      <c r="U1099" s="5"/>
      <c r="V1099" s="5"/>
      <c r="W1099" s="61"/>
      <c r="X1099" s="61"/>
    </row>
    <row r="1100" spans="1:24" ht="18.75" customHeight="1" x14ac:dyDescent="0.25">
      <c r="A1100" s="61"/>
      <c r="B1100" s="303">
        <f>IF(P1100="",0,COUNTIF($P$7:P1100,P1100))</f>
        <v>0</v>
      </c>
      <c r="C1100" s="303" t="str">
        <f t="shared" si="122"/>
        <v>0</v>
      </c>
      <c r="D1100" s="303">
        <f>IF(S1100="",0,COUNTIF($S$7:S1100,S1100))</f>
        <v>0</v>
      </c>
      <c r="E1100" s="303" t="str">
        <f t="shared" si="123"/>
        <v>0</v>
      </c>
      <c r="F1100" s="303">
        <f>IF(T1100="",0,COUNTIF($T$7:T1100,T1100))</f>
        <v>0</v>
      </c>
      <c r="G1100" s="303" t="str">
        <f t="shared" si="124"/>
        <v>0</v>
      </c>
      <c r="H1100" s="303">
        <f>IF(R1100="",0,COUNTIF($R$7:R1100,R1100))</f>
        <v>0</v>
      </c>
      <c r="I1100" s="303" t="str">
        <f t="shared" si="125"/>
        <v>0</v>
      </c>
      <c r="J1100" s="306">
        <f t="shared" si="126"/>
        <v>44216</v>
      </c>
      <c r="K1100" s="303" t="str">
        <f t="shared" si="127"/>
        <v>KK 097</v>
      </c>
      <c r="L1100" s="61"/>
      <c r="M1100" s="271"/>
      <c r="N1100" s="6"/>
      <c r="O1100" s="10"/>
      <c r="P1100" s="6"/>
      <c r="Q1100" s="77" t="str">
        <f t="shared" si="128"/>
        <v/>
      </c>
      <c r="R1100" s="333"/>
      <c r="S1100" s="23"/>
      <c r="T1100" s="271"/>
      <c r="U1100" s="5"/>
      <c r="V1100" s="5"/>
      <c r="W1100" s="61"/>
      <c r="X1100" s="61"/>
    </row>
    <row r="1101" spans="1:24" ht="18.75" customHeight="1" x14ac:dyDescent="0.25">
      <c r="A1101" s="61"/>
      <c r="B1101" s="303">
        <f>IF(P1101="",0,COUNTIF($P$7:P1101,P1101))</f>
        <v>0</v>
      </c>
      <c r="C1101" s="303" t="str">
        <f t="shared" si="122"/>
        <v>0</v>
      </c>
      <c r="D1101" s="303">
        <f>IF(S1101="",0,COUNTIF($S$7:S1101,S1101))</f>
        <v>0</v>
      </c>
      <c r="E1101" s="303" t="str">
        <f t="shared" si="123"/>
        <v>0</v>
      </c>
      <c r="F1101" s="303">
        <f>IF(T1101="",0,COUNTIF($T$7:T1101,T1101))</f>
        <v>0</v>
      </c>
      <c r="G1101" s="303" t="str">
        <f t="shared" si="124"/>
        <v>0</v>
      </c>
      <c r="H1101" s="303">
        <f>IF(R1101="",0,COUNTIF($R$7:R1101,R1101))</f>
        <v>0</v>
      </c>
      <c r="I1101" s="303" t="str">
        <f t="shared" si="125"/>
        <v>0</v>
      </c>
      <c r="J1101" s="306">
        <f t="shared" si="126"/>
        <v>44216</v>
      </c>
      <c r="K1101" s="303" t="str">
        <f t="shared" si="127"/>
        <v>KK 097</v>
      </c>
      <c r="L1101" s="61"/>
      <c r="M1101" s="271"/>
      <c r="N1101" s="6"/>
      <c r="O1101" s="10"/>
      <c r="P1101" s="6"/>
      <c r="Q1101" s="77" t="str">
        <f t="shared" si="128"/>
        <v/>
      </c>
      <c r="R1101" s="333"/>
      <c r="S1101" s="23"/>
      <c r="T1101" s="271"/>
      <c r="U1101" s="5"/>
      <c r="V1101" s="5"/>
      <c r="W1101" s="61"/>
      <c r="X1101" s="61"/>
    </row>
    <row r="1102" spans="1:24" ht="18.75" customHeight="1" x14ac:dyDescent="0.25">
      <c r="A1102" s="61"/>
      <c r="B1102" s="303">
        <f>IF(P1102="",0,COUNTIF($P$7:P1102,P1102))</f>
        <v>0</v>
      </c>
      <c r="C1102" s="303" t="str">
        <f t="shared" si="122"/>
        <v>0</v>
      </c>
      <c r="D1102" s="303">
        <f>IF(S1102="",0,COUNTIF($S$7:S1102,S1102))</f>
        <v>0</v>
      </c>
      <c r="E1102" s="303" t="str">
        <f t="shared" si="123"/>
        <v>0</v>
      </c>
      <c r="F1102" s="303">
        <f>IF(T1102="",0,COUNTIF($T$7:T1102,T1102))</f>
        <v>0</v>
      </c>
      <c r="G1102" s="303" t="str">
        <f t="shared" si="124"/>
        <v>0</v>
      </c>
      <c r="H1102" s="303">
        <f>IF(R1102="",0,COUNTIF($R$7:R1102,R1102))</f>
        <v>0</v>
      </c>
      <c r="I1102" s="303" t="str">
        <f t="shared" si="125"/>
        <v>0</v>
      </c>
      <c r="J1102" s="306">
        <f t="shared" si="126"/>
        <v>44216</v>
      </c>
      <c r="K1102" s="303" t="str">
        <f t="shared" si="127"/>
        <v>KK 097</v>
      </c>
      <c r="L1102" s="61"/>
      <c r="M1102" s="271"/>
      <c r="N1102" s="6"/>
      <c r="O1102" s="10"/>
      <c r="P1102" s="6"/>
      <c r="Q1102" s="77" t="str">
        <f t="shared" si="128"/>
        <v/>
      </c>
      <c r="R1102" s="333"/>
      <c r="S1102" s="23"/>
      <c r="T1102" s="271"/>
      <c r="U1102" s="5"/>
      <c r="V1102" s="5"/>
      <c r="W1102" s="61"/>
      <c r="X1102" s="61"/>
    </row>
    <row r="1103" spans="1:24" ht="18.75" customHeight="1" x14ac:dyDescent="0.25">
      <c r="A1103" s="61"/>
      <c r="B1103" s="303">
        <f>IF(P1103="",0,COUNTIF($P$7:P1103,P1103))</f>
        <v>0</v>
      </c>
      <c r="C1103" s="303" t="str">
        <f t="shared" si="122"/>
        <v>0</v>
      </c>
      <c r="D1103" s="303">
        <f>IF(S1103="",0,COUNTIF($S$7:S1103,S1103))</f>
        <v>0</v>
      </c>
      <c r="E1103" s="303" t="str">
        <f t="shared" si="123"/>
        <v>0</v>
      </c>
      <c r="F1103" s="303">
        <f>IF(T1103="",0,COUNTIF($T$7:T1103,T1103))</f>
        <v>0</v>
      </c>
      <c r="G1103" s="303" t="str">
        <f t="shared" si="124"/>
        <v>0</v>
      </c>
      <c r="H1103" s="303">
        <f>IF(R1103="",0,COUNTIF($R$7:R1103,R1103))</f>
        <v>0</v>
      </c>
      <c r="I1103" s="303" t="str">
        <f t="shared" si="125"/>
        <v>0</v>
      </c>
      <c r="J1103" s="306">
        <f t="shared" si="126"/>
        <v>44216</v>
      </c>
      <c r="K1103" s="303" t="str">
        <f t="shared" si="127"/>
        <v>KK 097</v>
      </c>
      <c r="L1103" s="61"/>
      <c r="M1103" s="271"/>
      <c r="N1103" s="6"/>
      <c r="O1103" s="10"/>
      <c r="P1103" s="6"/>
      <c r="Q1103" s="77" t="str">
        <f t="shared" si="128"/>
        <v/>
      </c>
      <c r="R1103" s="333"/>
      <c r="S1103" s="23"/>
      <c r="T1103" s="271"/>
      <c r="U1103" s="5"/>
      <c r="V1103" s="5"/>
      <c r="W1103" s="61"/>
      <c r="X1103" s="61"/>
    </row>
    <row r="1104" spans="1:24" ht="18.75" customHeight="1" x14ac:dyDescent="0.25">
      <c r="A1104" s="61"/>
      <c r="B1104" s="303">
        <f>IF(P1104="",0,COUNTIF($P$7:P1104,P1104))</f>
        <v>0</v>
      </c>
      <c r="C1104" s="303" t="str">
        <f t="shared" si="122"/>
        <v>0</v>
      </c>
      <c r="D1104" s="303">
        <f>IF(S1104="",0,COUNTIF($S$7:S1104,S1104))</f>
        <v>0</v>
      </c>
      <c r="E1104" s="303" t="str">
        <f t="shared" si="123"/>
        <v>0</v>
      </c>
      <c r="F1104" s="303">
        <f>IF(T1104="",0,COUNTIF($T$7:T1104,T1104))</f>
        <v>0</v>
      </c>
      <c r="G1104" s="303" t="str">
        <f t="shared" si="124"/>
        <v>0</v>
      </c>
      <c r="H1104" s="303">
        <f>IF(R1104="",0,COUNTIF($R$7:R1104,R1104))</f>
        <v>0</v>
      </c>
      <c r="I1104" s="303" t="str">
        <f t="shared" si="125"/>
        <v>0</v>
      </c>
      <c r="J1104" s="306">
        <f t="shared" si="126"/>
        <v>44216</v>
      </c>
      <c r="K1104" s="303" t="str">
        <f t="shared" si="127"/>
        <v>KK 097</v>
      </c>
      <c r="L1104" s="61"/>
      <c r="M1104" s="271"/>
      <c r="N1104" s="6"/>
      <c r="O1104" s="10"/>
      <c r="P1104" s="6"/>
      <c r="Q1104" s="77" t="str">
        <f t="shared" si="128"/>
        <v/>
      </c>
      <c r="R1104" s="333"/>
      <c r="S1104" s="23"/>
      <c r="T1104" s="271"/>
      <c r="U1104" s="5"/>
      <c r="V1104" s="5"/>
      <c r="W1104" s="61"/>
      <c r="X1104" s="61"/>
    </row>
    <row r="1105" spans="1:24" ht="18.75" customHeight="1" x14ac:dyDescent="0.25">
      <c r="A1105" s="61"/>
      <c r="B1105" s="303">
        <f>IF(P1105="",0,COUNTIF($P$7:P1105,P1105))</f>
        <v>0</v>
      </c>
      <c r="C1105" s="303" t="str">
        <f t="shared" si="122"/>
        <v>0</v>
      </c>
      <c r="D1105" s="303">
        <f>IF(S1105="",0,COUNTIF($S$7:S1105,S1105))</f>
        <v>0</v>
      </c>
      <c r="E1105" s="303" t="str">
        <f t="shared" si="123"/>
        <v>0</v>
      </c>
      <c r="F1105" s="303">
        <f>IF(T1105="",0,COUNTIF($T$7:T1105,T1105))</f>
        <v>0</v>
      </c>
      <c r="G1105" s="303" t="str">
        <f t="shared" si="124"/>
        <v>0</v>
      </c>
      <c r="H1105" s="303">
        <f>IF(R1105="",0,COUNTIF($R$7:R1105,R1105))</f>
        <v>0</v>
      </c>
      <c r="I1105" s="303" t="str">
        <f t="shared" si="125"/>
        <v>0</v>
      </c>
      <c r="J1105" s="306">
        <f t="shared" si="126"/>
        <v>44216</v>
      </c>
      <c r="K1105" s="303" t="str">
        <f t="shared" si="127"/>
        <v>KK 097</v>
      </c>
      <c r="L1105" s="61"/>
      <c r="M1105" s="271"/>
      <c r="N1105" s="6"/>
      <c r="O1105" s="10"/>
      <c r="P1105" s="6"/>
      <c r="Q1105" s="77" t="str">
        <f t="shared" si="128"/>
        <v/>
      </c>
      <c r="R1105" s="333"/>
      <c r="S1105" s="23"/>
      <c r="T1105" s="271"/>
      <c r="U1105" s="5"/>
      <c r="V1105" s="5"/>
      <c r="W1105" s="61"/>
      <c r="X1105" s="61"/>
    </row>
    <row r="1106" spans="1:24" ht="18.75" customHeight="1" x14ac:dyDescent="0.25">
      <c r="A1106" s="61"/>
      <c r="B1106" s="303">
        <f>IF(P1106="",0,COUNTIF($P$7:P1106,P1106))</f>
        <v>0</v>
      </c>
      <c r="C1106" s="303" t="str">
        <f t="shared" si="122"/>
        <v>0</v>
      </c>
      <c r="D1106" s="303">
        <f>IF(S1106="",0,COUNTIF($S$7:S1106,S1106))</f>
        <v>0</v>
      </c>
      <c r="E1106" s="303" t="str">
        <f t="shared" si="123"/>
        <v>0</v>
      </c>
      <c r="F1106" s="303">
        <f>IF(T1106="",0,COUNTIF($T$7:T1106,T1106))</f>
        <v>0</v>
      </c>
      <c r="G1106" s="303" t="str">
        <f t="shared" si="124"/>
        <v>0</v>
      </c>
      <c r="H1106" s="303">
        <f>IF(R1106="",0,COUNTIF($R$7:R1106,R1106))</f>
        <v>0</v>
      </c>
      <c r="I1106" s="303" t="str">
        <f t="shared" si="125"/>
        <v>0</v>
      </c>
      <c r="J1106" s="306">
        <f t="shared" si="126"/>
        <v>44216</v>
      </c>
      <c r="K1106" s="303" t="str">
        <f t="shared" si="127"/>
        <v>KK 097</v>
      </c>
      <c r="L1106" s="61"/>
      <c r="M1106" s="271"/>
      <c r="N1106" s="6"/>
      <c r="O1106" s="10"/>
      <c r="P1106" s="6"/>
      <c r="Q1106" s="77" t="str">
        <f t="shared" si="128"/>
        <v/>
      </c>
      <c r="R1106" s="333"/>
      <c r="S1106" s="23"/>
      <c r="T1106" s="271"/>
      <c r="U1106" s="5"/>
      <c r="V1106" s="5"/>
      <c r="W1106" s="61"/>
      <c r="X1106" s="61"/>
    </row>
    <row r="1107" spans="1:24" ht="18.75" customHeight="1" x14ac:dyDescent="0.25">
      <c r="A1107" s="61"/>
      <c r="B1107" s="303">
        <f>IF(P1107="",0,COUNTIF($P$7:P1107,P1107))</f>
        <v>0</v>
      </c>
      <c r="C1107" s="303" t="str">
        <f t="shared" si="122"/>
        <v>0</v>
      </c>
      <c r="D1107" s="303">
        <f>IF(S1107="",0,COUNTIF($S$7:S1107,S1107))</f>
        <v>0</v>
      </c>
      <c r="E1107" s="303" t="str">
        <f t="shared" si="123"/>
        <v>0</v>
      </c>
      <c r="F1107" s="303">
        <f>IF(T1107="",0,COUNTIF($T$7:T1107,T1107))</f>
        <v>0</v>
      </c>
      <c r="G1107" s="303" t="str">
        <f t="shared" si="124"/>
        <v>0</v>
      </c>
      <c r="H1107" s="303">
        <f>IF(R1107="",0,COUNTIF($R$7:R1107,R1107))</f>
        <v>0</v>
      </c>
      <c r="I1107" s="303" t="str">
        <f t="shared" si="125"/>
        <v>0</v>
      </c>
      <c r="J1107" s="306">
        <f t="shared" si="126"/>
        <v>44216</v>
      </c>
      <c r="K1107" s="303" t="str">
        <f t="shared" si="127"/>
        <v>KK 097</v>
      </c>
      <c r="L1107" s="61"/>
      <c r="M1107" s="271"/>
      <c r="N1107" s="6"/>
      <c r="O1107" s="10"/>
      <c r="P1107" s="6"/>
      <c r="Q1107" s="77" t="str">
        <f t="shared" si="128"/>
        <v/>
      </c>
      <c r="R1107" s="333"/>
      <c r="S1107" s="23"/>
      <c r="T1107" s="271"/>
      <c r="U1107" s="5"/>
      <c r="V1107" s="5"/>
      <c r="W1107" s="61"/>
      <c r="X1107" s="61"/>
    </row>
    <row r="1108" spans="1:24" ht="18.75" customHeight="1" x14ac:dyDescent="0.25">
      <c r="A1108" s="61"/>
      <c r="B1108" s="303">
        <f>IF(P1108="",0,COUNTIF($P$7:P1108,P1108))</f>
        <v>0</v>
      </c>
      <c r="C1108" s="303" t="str">
        <f t="shared" si="122"/>
        <v>0</v>
      </c>
      <c r="D1108" s="303">
        <f>IF(S1108="",0,COUNTIF($S$7:S1108,S1108))</f>
        <v>0</v>
      </c>
      <c r="E1108" s="303" t="str">
        <f t="shared" si="123"/>
        <v>0</v>
      </c>
      <c r="F1108" s="303">
        <f>IF(T1108="",0,COUNTIF($T$7:T1108,T1108))</f>
        <v>0</v>
      </c>
      <c r="G1108" s="303" t="str">
        <f t="shared" si="124"/>
        <v>0</v>
      </c>
      <c r="H1108" s="303">
        <f>IF(R1108="",0,COUNTIF($R$7:R1108,R1108))</f>
        <v>0</v>
      </c>
      <c r="I1108" s="303" t="str">
        <f t="shared" si="125"/>
        <v>0</v>
      </c>
      <c r="J1108" s="306">
        <f t="shared" si="126"/>
        <v>44216</v>
      </c>
      <c r="K1108" s="303" t="str">
        <f t="shared" si="127"/>
        <v>KK 097</v>
      </c>
      <c r="L1108" s="61"/>
      <c r="M1108" s="271"/>
      <c r="N1108" s="6"/>
      <c r="O1108" s="10"/>
      <c r="P1108" s="6"/>
      <c r="Q1108" s="77" t="str">
        <f t="shared" si="128"/>
        <v/>
      </c>
      <c r="R1108" s="333"/>
      <c r="S1108" s="23"/>
      <c r="T1108" s="271"/>
      <c r="U1108" s="5"/>
      <c r="V1108" s="5"/>
      <c r="W1108" s="61"/>
      <c r="X1108" s="61"/>
    </row>
    <row r="1109" spans="1:24" ht="18.75" customHeight="1" x14ac:dyDescent="0.25">
      <c r="A1109" s="61"/>
      <c r="B1109" s="303">
        <f>IF(P1109="",0,COUNTIF($P$7:P1109,P1109))</f>
        <v>0</v>
      </c>
      <c r="C1109" s="303" t="str">
        <f t="shared" si="122"/>
        <v>0</v>
      </c>
      <c r="D1109" s="303">
        <f>IF(S1109="",0,COUNTIF($S$7:S1109,S1109))</f>
        <v>0</v>
      </c>
      <c r="E1109" s="303" t="str">
        <f t="shared" si="123"/>
        <v>0</v>
      </c>
      <c r="F1109" s="303">
        <f>IF(T1109="",0,COUNTIF($T$7:T1109,T1109))</f>
        <v>0</v>
      </c>
      <c r="G1109" s="303" t="str">
        <f t="shared" si="124"/>
        <v>0</v>
      </c>
      <c r="H1109" s="303">
        <f>IF(R1109="",0,COUNTIF($R$7:R1109,R1109))</f>
        <v>0</v>
      </c>
      <c r="I1109" s="303" t="str">
        <f t="shared" si="125"/>
        <v>0</v>
      </c>
      <c r="J1109" s="306">
        <f t="shared" si="126"/>
        <v>44216</v>
      </c>
      <c r="K1109" s="303" t="str">
        <f t="shared" si="127"/>
        <v>KK 097</v>
      </c>
      <c r="L1109" s="61"/>
      <c r="M1109" s="271"/>
      <c r="N1109" s="6"/>
      <c r="O1109" s="10"/>
      <c r="P1109" s="6"/>
      <c r="Q1109" s="77" t="str">
        <f t="shared" si="128"/>
        <v/>
      </c>
      <c r="R1109" s="333"/>
      <c r="S1109" s="23"/>
      <c r="T1109" s="271"/>
      <c r="U1109" s="5"/>
      <c r="V1109" s="5"/>
      <c r="W1109" s="61"/>
      <c r="X1109" s="61"/>
    </row>
    <row r="1110" spans="1:24" ht="18.75" customHeight="1" x14ac:dyDescent="0.25">
      <c r="A1110" s="61"/>
      <c r="B1110" s="303">
        <f>IF(P1110="",0,COUNTIF($P$7:P1110,P1110))</f>
        <v>0</v>
      </c>
      <c r="C1110" s="303" t="str">
        <f t="shared" si="122"/>
        <v>0</v>
      </c>
      <c r="D1110" s="303">
        <f>IF(S1110="",0,COUNTIF($S$7:S1110,S1110))</f>
        <v>0</v>
      </c>
      <c r="E1110" s="303" t="str">
        <f t="shared" si="123"/>
        <v>0</v>
      </c>
      <c r="F1110" s="303">
        <f>IF(T1110="",0,COUNTIF($T$7:T1110,T1110))</f>
        <v>0</v>
      </c>
      <c r="G1110" s="303" t="str">
        <f t="shared" si="124"/>
        <v>0</v>
      </c>
      <c r="H1110" s="303">
        <f>IF(R1110="",0,COUNTIF($R$7:R1110,R1110))</f>
        <v>0</v>
      </c>
      <c r="I1110" s="303" t="str">
        <f t="shared" si="125"/>
        <v>0</v>
      </c>
      <c r="J1110" s="306">
        <f t="shared" si="126"/>
        <v>44216</v>
      </c>
      <c r="K1110" s="303" t="str">
        <f t="shared" si="127"/>
        <v>KK 097</v>
      </c>
      <c r="L1110" s="61"/>
      <c r="M1110" s="271"/>
      <c r="N1110" s="6"/>
      <c r="O1110" s="10"/>
      <c r="P1110" s="6"/>
      <c r="Q1110" s="77" t="str">
        <f t="shared" si="128"/>
        <v/>
      </c>
      <c r="R1110" s="333"/>
      <c r="S1110" s="23"/>
      <c r="T1110" s="271"/>
      <c r="U1110" s="5"/>
      <c r="V1110" s="5"/>
      <c r="W1110" s="61"/>
      <c r="X1110" s="61"/>
    </row>
    <row r="1111" spans="1:24" ht="18.75" customHeight="1" x14ac:dyDescent="0.25">
      <c r="A1111" s="61"/>
      <c r="B1111" s="303">
        <f>IF(P1111="",0,COUNTIF($P$7:P1111,P1111))</f>
        <v>0</v>
      </c>
      <c r="C1111" s="303" t="str">
        <f t="shared" si="122"/>
        <v>0</v>
      </c>
      <c r="D1111" s="303">
        <f>IF(S1111="",0,COUNTIF($S$7:S1111,S1111))</f>
        <v>0</v>
      </c>
      <c r="E1111" s="303" t="str">
        <f t="shared" si="123"/>
        <v>0</v>
      </c>
      <c r="F1111" s="303">
        <f>IF(T1111="",0,COUNTIF($T$7:T1111,T1111))</f>
        <v>0</v>
      </c>
      <c r="G1111" s="303" t="str">
        <f t="shared" si="124"/>
        <v>0</v>
      </c>
      <c r="H1111" s="303">
        <f>IF(R1111="",0,COUNTIF($R$7:R1111,R1111))</f>
        <v>0</v>
      </c>
      <c r="I1111" s="303" t="str">
        <f t="shared" si="125"/>
        <v>0</v>
      </c>
      <c r="J1111" s="306">
        <f t="shared" si="126"/>
        <v>44216</v>
      </c>
      <c r="K1111" s="303" t="str">
        <f t="shared" si="127"/>
        <v>KK 097</v>
      </c>
      <c r="L1111" s="61"/>
      <c r="M1111" s="271"/>
      <c r="N1111" s="6"/>
      <c r="O1111" s="10"/>
      <c r="P1111" s="6"/>
      <c r="Q1111" s="77" t="str">
        <f t="shared" si="128"/>
        <v/>
      </c>
      <c r="R1111" s="333"/>
      <c r="S1111" s="23"/>
      <c r="T1111" s="271"/>
      <c r="U1111" s="5"/>
      <c r="V1111" s="5"/>
      <c r="W1111" s="61"/>
      <c r="X1111" s="61"/>
    </row>
    <row r="1112" spans="1:24" ht="18.75" customHeight="1" x14ac:dyDescent="0.25">
      <c r="A1112" s="61"/>
      <c r="B1112" s="303">
        <f>IF(P1112="",0,COUNTIF($P$7:P1112,P1112))</f>
        <v>0</v>
      </c>
      <c r="C1112" s="303" t="str">
        <f t="shared" si="122"/>
        <v>0</v>
      </c>
      <c r="D1112" s="303">
        <f>IF(S1112="",0,COUNTIF($S$7:S1112,S1112))</f>
        <v>0</v>
      </c>
      <c r="E1112" s="303" t="str">
        <f t="shared" si="123"/>
        <v>0</v>
      </c>
      <c r="F1112" s="303">
        <f>IF(T1112="",0,COUNTIF($T$7:T1112,T1112))</f>
        <v>0</v>
      </c>
      <c r="G1112" s="303" t="str">
        <f t="shared" si="124"/>
        <v>0</v>
      </c>
      <c r="H1112" s="303">
        <f>IF(R1112="",0,COUNTIF($R$7:R1112,R1112))</f>
        <v>0</v>
      </c>
      <c r="I1112" s="303" t="str">
        <f t="shared" si="125"/>
        <v>0</v>
      </c>
      <c r="J1112" s="306">
        <f t="shared" si="126"/>
        <v>44216</v>
      </c>
      <c r="K1112" s="303" t="str">
        <f t="shared" si="127"/>
        <v>KK 097</v>
      </c>
      <c r="L1112" s="61"/>
      <c r="M1112" s="271"/>
      <c r="N1112" s="6"/>
      <c r="O1112" s="10"/>
      <c r="P1112" s="6"/>
      <c r="Q1112" s="77" t="str">
        <f t="shared" si="128"/>
        <v/>
      </c>
      <c r="R1112" s="333"/>
      <c r="S1112" s="23"/>
      <c r="T1112" s="271"/>
      <c r="U1112" s="5"/>
      <c r="V1112" s="5"/>
      <c r="W1112" s="61"/>
      <c r="X1112" s="61"/>
    </row>
    <row r="1113" spans="1:24" ht="18.75" customHeight="1" x14ac:dyDescent="0.25">
      <c r="A1113" s="61"/>
      <c r="B1113" s="303">
        <f>IF(P1113="",0,COUNTIF($P$7:P1113,P1113))</f>
        <v>0</v>
      </c>
      <c r="C1113" s="303" t="str">
        <f t="shared" si="122"/>
        <v>0</v>
      </c>
      <c r="D1113" s="303">
        <f>IF(S1113="",0,COUNTIF($S$7:S1113,S1113))</f>
        <v>0</v>
      </c>
      <c r="E1113" s="303" t="str">
        <f t="shared" si="123"/>
        <v>0</v>
      </c>
      <c r="F1113" s="303">
        <f>IF(T1113="",0,COUNTIF($T$7:T1113,T1113))</f>
        <v>0</v>
      </c>
      <c r="G1113" s="303" t="str">
        <f t="shared" si="124"/>
        <v>0</v>
      </c>
      <c r="H1113" s="303">
        <f>IF(R1113="",0,COUNTIF($R$7:R1113,R1113))</f>
        <v>0</v>
      </c>
      <c r="I1113" s="303" t="str">
        <f t="shared" si="125"/>
        <v>0</v>
      </c>
      <c r="J1113" s="306">
        <f t="shared" si="126"/>
        <v>44216</v>
      </c>
      <c r="K1113" s="303" t="str">
        <f t="shared" si="127"/>
        <v>KK 097</v>
      </c>
      <c r="L1113" s="61"/>
      <c r="M1113" s="271"/>
      <c r="N1113" s="6"/>
      <c r="O1113" s="10"/>
      <c r="P1113" s="6"/>
      <c r="Q1113" s="77" t="str">
        <f t="shared" si="128"/>
        <v/>
      </c>
      <c r="R1113" s="333"/>
      <c r="S1113" s="23"/>
      <c r="T1113" s="271"/>
      <c r="U1113" s="5"/>
      <c r="V1113" s="5"/>
      <c r="W1113" s="61"/>
      <c r="X1113" s="61"/>
    </row>
    <row r="1114" spans="1:24" ht="18.75" customHeight="1" x14ac:dyDescent="0.25">
      <c r="A1114" s="61"/>
      <c r="B1114" s="303">
        <f>IF(P1114="",0,COUNTIF($P$7:P1114,P1114))</f>
        <v>0</v>
      </c>
      <c r="C1114" s="303" t="str">
        <f t="shared" si="122"/>
        <v>0</v>
      </c>
      <c r="D1114" s="303">
        <f>IF(S1114="",0,COUNTIF($S$7:S1114,S1114))</f>
        <v>0</v>
      </c>
      <c r="E1114" s="303" t="str">
        <f t="shared" si="123"/>
        <v>0</v>
      </c>
      <c r="F1114" s="303">
        <f>IF(T1114="",0,COUNTIF($T$7:T1114,T1114))</f>
        <v>0</v>
      </c>
      <c r="G1114" s="303" t="str">
        <f t="shared" si="124"/>
        <v>0</v>
      </c>
      <c r="H1114" s="303">
        <f>IF(R1114="",0,COUNTIF($R$7:R1114,R1114))</f>
        <v>0</v>
      </c>
      <c r="I1114" s="303" t="str">
        <f t="shared" si="125"/>
        <v>0</v>
      </c>
      <c r="J1114" s="306">
        <f t="shared" si="126"/>
        <v>44216</v>
      </c>
      <c r="K1114" s="303" t="str">
        <f t="shared" si="127"/>
        <v>KK 097</v>
      </c>
      <c r="L1114" s="61"/>
      <c r="M1114" s="271"/>
      <c r="N1114" s="6"/>
      <c r="O1114" s="10"/>
      <c r="P1114" s="6"/>
      <c r="Q1114" s="77" t="str">
        <f t="shared" si="128"/>
        <v/>
      </c>
      <c r="R1114" s="333"/>
      <c r="S1114" s="23"/>
      <c r="T1114" s="271"/>
      <c r="U1114" s="5"/>
      <c r="V1114" s="5"/>
      <c r="W1114" s="61"/>
      <c r="X1114" s="61"/>
    </row>
    <row r="1115" spans="1:24" ht="18.75" customHeight="1" x14ac:dyDescent="0.25">
      <c r="A1115" s="61"/>
      <c r="B1115" s="303">
        <f>IF(P1115="",0,COUNTIF($P$7:P1115,P1115))</f>
        <v>0</v>
      </c>
      <c r="C1115" s="303" t="str">
        <f t="shared" si="122"/>
        <v>0</v>
      </c>
      <c r="D1115" s="303">
        <f>IF(S1115="",0,COUNTIF($S$7:S1115,S1115))</f>
        <v>0</v>
      </c>
      <c r="E1115" s="303" t="str">
        <f t="shared" si="123"/>
        <v>0</v>
      </c>
      <c r="F1115" s="303">
        <f>IF(T1115="",0,COUNTIF($T$7:T1115,T1115))</f>
        <v>0</v>
      </c>
      <c r="G1115" s="303" t="str">
        <f t="shared" si="124"/>
        <v>0</v>
      </c>
      <c r="H1115" s="303">
        <f>IF(R1115="",0,COUNTIF($R$7:R1115,R1115))</f>
        <v>0</v>
      </c>
      <c r="I1115" s="303" t="str">
        <f t="shared" si="125"/>
        <v>0</v>
      </c>
      <c r="J1115" s="306">
        <f t="shared" si="126"/>
        <v>44216</v>
      </c>
      <c r="K1115" s="303" t="str">
        <f t="shared" si="127"/>
        <v>KK 097</v>
      </c>
      <c r="L1115" s="61"/>
      <c r="M1115" s="271"/>
      <c r="N1115" s="6"/>
      <c r="O1115" s="10"/>
      <c r="P1115" s="6"/>
      <c r="Q1115" s="77" t="str">
        <f t="shared" si="128"/>
        <v/>
      </c>
      <c r="R1115" s="333"/>
      <c r="S1115" s="23"/>
      <c r="T1115" s="271"/>
      <c r="U1115" s="5"/>
      <c r="V1115" s="5"/>
      <c r="W1115" s="61"/>
      <c r="X1115" s="61"/>
    </row>
    <row r="1116" spans="1:24" ht="18.75" customHeight="1" x14ac:dyDescent="0.25">
      <c r="A1116" s="61"/>
      <c r="B1116" s="303">
        <f>IF(P1116="",0,COUNTIF($P$7:P1116,P1116))</f>
        <v>0</v>
      </c>
      <c r="C1116" s="303" t="str">
        <f t="shared" si="122"/>
        <v>0</v>
      </c>
      <c r="D1116" s="303">
        <f>IF(S1116="",0,COUNTIF($S$7:S1116,S1116))</f>
        <v>0</v>
      </c>
      <c r="E1116" s="303" t="str">
        <f t="shared" si="123"/>
        <v>0</v>
      </c>
      <c r="F1116" s="303">
        <f>IF(T1116="",0,COUNTIF($T$7:T1116,T1116))</f>
        <v>0</v>
      </c>
      <c r="G1116" s="303" t="str">
        <f t="shared" si="124"/>
        <v>0</v>
      </c>
      <c r="H1116" s="303">
        <f>IF(R1116="",0,COUNTIF($R$7:R1116,R1116))</f>
        <v>0</v>
      </c>
      <c r="I1116" s="303" t="str">
        <f t="shared" si="125"/>
        <v>0</v>
      </c>
      <c r="J1116" s="306">
        <f t="shared" si="126"/>
        <v>44216</v>
      </c>
      <c r="K1116" s="303" t="str">
        <f t="shared" si="127"/>
        <v>KK 097</v>
      </c>
      <c r="L1116" s="61"/>
      <c r="M1116" s="271"/>
      <c r="N1116" s="6"/>
      <c r="O1116" s="10"/>
      <c r="P1116" s="6"/>
      <c r="Q1116" s="77" t="str">
        <f t="shared" si="128"/>
        <v/>
      </c>
      <c r="R1116" s="333"/>
      <c r="S1116" s="23"/>
      <c r="T1116" s="271"/>
      <c r="U1116" s="5"/>
      <c r="V1116" s="5"/>
      <c r="W1116" s="61"/>
      <c r="X1116" s="61"/>
    </row>
    <row r="1117" spans="1:24" ht="18.75" customHeight="1" x14ac:dyDescent="0.25">
      <c r="A1117" s="61"/>
      <c r="B1117" s="303">
        <f>IF(P1117="",0,COUNTIF($P$7:P1117,P1117))</f>
        <v>0</v>
      </c>
      <c r="C1117" s="303" t="str">
        <f t="shared" si="122"/>
        <v>0</v>
      </c>
      <c r="D1117" s="303">
        <f>IF(S1117="",0,COUNTIF($S$7:S1117,S1117))</f>
        <v>0</v>
      </c>
      <c r="E1117" s="303" t="str">
        <f t="shared" si="123"/>
        <v>0</v>
      </c>
      <c r="F1117" s="303">
        <f>IF(T1117="",0,COUNTIF($T$7:T1117,T1117))</f>
        <v>0</v>
      </c>
      <c r="G1117" s="303" t="str">
        <f t="shared" si="124"/>
        <v>0</v>
      </c>
      <c r="H1117" s="303">
        <f>IF(R1117="",0,COUNTIF($R$7:R1117,R1117))</f>
        <v>0</v>
      </c>
      <c r="I1117" s="303" t="str">
        <f t="shared" si="125"/>
        <v>0</v>
      </c>
      <c r="J1117" s="306">
        <f t="shared" si="126"/>
        <v>44216</v>
      </c>
      <c r="K1117" s="303" t="str">
        <f t="shared" si="127"/>
        <v>KK 097</v>
      </c>
      <c r="L1117" s="61"/>
      <c r="M1117" s="271"/>
      <c r="N1117" s="6"/>
      <c r="O1117" s="10"/>
      <c r="P1117" s="6"/>
      <c r="Q1117" s="77" t="str">
        <f t="shared" si="128"/>
        <v/>
      </c>
      <c r="R1117" s="333"/>
      <c r="S1117" s="23"/>
      <c r="T1117" s="271"/>
      <c r="U1117" s="5"/>
      <c r="V1117" s="5"/>
      <c r="W1117" s="61"/>
      <c r="X1117" s="61"/>
    </row>
    <row r="1118" spans="1:24" ht="18.75" customHeight="1" x14ac:dyDescent="0.25">
      <c r="A1118" s="61"/>
      <c r="B1118" s="303">
        <f>IF(P1118="",0,COUNTIF($P$7:P1118,P1118))</f>
        <v>0</v>
      </c>
      <c r="C1118" s="303" t="str">
        <f t="shared" si="122"/>
        <v>0</v>
      </c>
      <c r="D1118" s="303">
        <f>IF(S1118="",0,COUNTIF($S$7:S1118,S1118))</f>
        <v>0</v>
      </c>
      <c r="E1118" s="303" t="str">
        <f t="shared" si="123"/>
        <v>0</v>
      </c>
      <c r="F1118" s="303">
        <f>IF(T1118="",0,COUNTIF($T$7:T1118,T1118))</f>
        <v>0</v>
      </c>
      <c r="G1118" s="303" t="str">
        <f t="shared" si="124"/>
        <v>0</v>
      </c>
      <c r="H1118" s="303">
        <f>IF(R1118="",0,COUNTIF($R$7:R1118,R1118))</f>
        <v>0</v>
      </c>
      <c r="I1118" s="303" t="str">
        <f t="shared" si="125"/>
        <v>0</v>
      </c>
      <c r="J1118" s="306">
        <f t="shared" si="126"/>
        <v>44216</v>
      </c>
      <c r="K1118" s="303" t="str">
        <f t="shared" si="127"/>
        <v>KK 097</v>
      </c>
      <c r="L1118" s="61"/>
      <c r="M1118" s="271"/>
      <c r="N1118" s="6"/>
      <c r="O1118" s="10"/>
      <c r="P1118" s="6"/>
      <c r="Q1118" s="77" t="str">
        <f t="shared" si="128"/>
        <v/>
      </c>
      <c r="R1118" s="333"/>
      <c r="S1118" s="23"/>
      <c r="T1118" s="271"/>
      <c r="U1118" s="5"/>
      <c r="V1118" s="5"/>
      <c r="W1118" s="61"/>
      <c r="X1118" s="61"/>
    </row>
    <row r="1119" spans="1:24" ht="18.75" customHeight="1" x14ac:dyDescent="0.25">
      <c r="A1119" s="61"/>
      <c r="B1119" s="303">
        <f>IF(P1119="",0,COUNTIF($P$7:P1119,P1119))</f>
        <v>0</v>
      </c>
      <c r="C1119" s="303" t="str">
        <f t="shared" si="122"/>
        <v>0</v>
      </c>
      <c r="D1119" s="303">
        <f>IF(S1119="",0,COUNTIF($S$7:S1119,S1119))</f>
        <v>0</v>
      </c>
      <c r="E1119" s="303" t="str">
        <f t="shared" si="123"/>
        <v>0</v>
      </c>
      <c r="F1119" s="303">
        <f>IF(T1119="",0,COUNTIF($T$7:T1119,T1119))</f>
        <v>0</v>
      </c>
      <c r="G1119" s="303" t="str">
        <f t="shared" si="124"/>
        <v>0</v>
      </c>
      <c r="H1119" s="303">
        <f>IF(R1119="",0,COUNTIF($R$7:R1119,R1119))</f>
        <v>0</v>
      </c>
      <c r="I1119" s="303" t="str">
        <f t="shared" si="125"/>
        <v>0</v>
      </c>
      <c r="J1119" s="306">
        <f t="shared" si="126"/>
        <v>44216</v>
      </c>
      <c r="K1119" s="303" t="str">
        <f t="shared" si="127"/>
        <v>KK 097</v>
      </c>
      <c r="L1119" s="61"/>
      <c r="M1119" s="271"/>
      <c r="N1119" s="6"/>
      <c r="O1119" s="10"/>
      <c r="P1119" s="6"/>
      <c r="Q1119" s="77" t="str">
        <f t="shared" si="128"/>
        <v/>
      </c>
      <c r="R1119" s="333"/>
      <c r="S1119" s="23"/>
      <c r="T1119" s="271"/>
      <c r="U1119" s="5"/>
      <c r="V1119" s="5"/>
      <c r="W1119" s="61"/>
      <c r="X1119" s="61"/>
    </row>
    <row r="1120" spans="1:24" ht="18.75" customHeight="1" x14ac:dyDescent="0.25">
      <c r="A1120" s="61"/>
      <c r="B1120" s="303">
        <f>IF(P1120="",0,COUNTIF($P$7:P1120,P1120))</f>
        <v>0</v>
      </c>
      <c r="C1120" s="303" t="str">
        <f t="shared" si="122"/>
        <v>0</v>
      </c>
      <c r="D1120" s="303">
        <f>IF(S1120="",0,COUNTIF($S$7:S1120,S1120))</f>
        <v>0</v>
      </c>
      <c r="E1120" s="303" t="str">
        <f t="shared" si="123"/>
        <v>0</v>
      </c>
      <c r="F1120" s="303">
        <f>IF(T1120="",0,COUNTIF($T$7:T1120,T1120))</f>
        <v>0</v>
      </c>
      <c r="G1120" s="303" t="str">
        <f t="shared" si="124"/>
        <v>0</v>
      </c>
      <c r="H1120" s="303">
        <f>IF(R1120="",0,COUNTIF($R$7:R1120,R1120))</f>
        <v>0</v>
      </c>
      <c r="I1120" s="303" t="str">
        <f t="shared" si="125"/>
        <v>0</v>
      </c>
      <c r="J1120" s="306">
        <f t="shared" si="126"/>
        <v>44216</v>
      </c>
      <c r="K1120" s="303" t="str">
        <f t="shared" si="127"/>
        <v>KK 097</v>
      </c>
      <c r="L1120" s="61"/>
      <c r="M1120" s="271"/>
      <c r="N1120" s="6"/>
      <c r="O1120" s="10"/>
      <c r="P1120" s="6"/>
      <c r="Q1120" s="77" t="str">
        <f t="shared" si="128"/>
        <v/>
      </c>
      <c r="R1120" s="333"/>
      <c r="S1120" s="23"/>
      <c r="T1120" s="271"/>
      <c r="U1120" s="5"/>
      <c r="V1120" s="5"/>
      <c r="W1120" s="61"/>
      <c r="X1120" s="61"/>
    </row>
    <row r="1121" spans="1:24" ht="18.75" customHeight="1" x14ac:dyDescent="0.25">
      <c r="A1121" s="61"/>
      <c r="B1121" s="303">
        <f>IF(P1121="",0,COUNTIF($P$7:P1121,P1121))</f>
        <v>0</v>
      </c>
      <c r="C1121" s="303" t="str">
        <f t="shared" si="122"/>
        <v>0</v>
      </c>
      <c r="D1121" s="303">
        <f>IF(S1121="",0,COUNTIF($S$7:S1121,S1121))</f>
        <v>0</v>
      </c>
      <c r="E1121" s="303" t="str">
        <f t="shared" si="123"/>
        <v>0</v>
      </c>
      <c r="F1121" s="303">
        <f>IF(T1121="",0,COUNTIF($T$7:T1121,T1121))</f>
        <v>0</v>
      </c>
      <c r="G1121" s="303" t="str">
        <f t="shared" si="124"/>
        <v>0</v>
      </c>
      <c r="H1121" s="303">
        <f>IF(R1121="",0,COUNTIF($R$7:R1121,R1121))</f>
        <v>0</v>
      </c>
      <c r="I1121" s="303" t="str">
        <f t="shared" si="125"/>
        <v>0</v>
      </c>
      <c r="J1121" s="306">
        <f t="shared" si="126"/>
        <v>44216</v>
      </c>
      <c r="K1121" s="303" t="str">
        <f t="shared" si="127"/>
        <v>KK 097</v>
      </c>
      <c r="L1121" s="61"/>
      <c r="M1121" s="271"/>
      <c r="N1121" s="6"/>
      <c r="O1121" s="10"/>
      <c r="P1121" s="6"/>
      <c r="Q1121" s="77" t="str">
        <f t="shared" si="128"/>
        <v/>
      </c>
      <c r="R1121" s="333"/>
      <c r="S1121" s="23"/>
      <c r="T1121" s="271"/>
      <c r="U1121" s="5"/>
      <c r="V1121" s="5"/>
      <c r="W1121" s="61"/>
      <c r="X1121" s="61"/>
    </row>
    <row r="1122" spans="1:24" ht="18.75" customHeight="1" x14ac:dyDescent="0.25">
      <c r="A1122" s="61"/>
      <c r="B1122" s="303">
        <f>IF(P1122="",0,COUNTIF($P$7:P1122,P1122))</f>
        <v>0</v>
      </c>
      <c r="C1122" s="303" t="str">
        <f t="shared" si="122"/>
        <v>0</v>
      </c>
      <c r="D1122" s="303">
        <f>IF(S1122="",0,COUNTIF($S$7:S1122,S1122))</f>
        <v>0</v>
      </c>
      <c r="E1122" s="303" t="str">
        <f t="shared" si="123"/>
        <v>0</v>
      </c>
      <c r="F1122" s="303">
        <f>IF(T1122="",0,COUNTIF($T$7:T1122,T1122))</f>
        <v>0</v>
      </c>
      <c r="G1122" s="303" t="str">
        <f t="shared" si="124"/>
        <v>0</v>
      </c>
      <c r="H1122" s="303">
        <f>IF(R1122="",0,COUNTIF($R$7:R1122,R1122))</f>
        <v>0</v>
      </c>
      <c r="I1122" s="303" t="str">
        <f t="shared" si="125"/>
        <v>0</v>
      </c>
      <c r="J1122" s="306">
        <f t="shared" si="126"/>
        <v>44216</v>
      </c>
      <c r="K1122" s="303" t="str">
        <f t="shared" si="127"/>
        <v>KK 097</v>
      </c>
      <c r="L1122" s="61"/>
      <c r="M1122" s="271"/>
      <c r="N1122" s="6"/>
      <c r="O1122" s="10"/>
      <c r="P1122" s="6"/>
      <c r="Q1122" s="77" t="str">
        <f t="shared" si="128"/>
        <v/>
      </c>
      <c r="R1122" s="333"/>
      <c r="S1122" s="23"/>
      <c r="T1122" s="271"/>
      <c r="U1122" s="5"/>
      <c r="V1122" s="5"/>
      <c r="W1122" s="61"/>
      <c r="X1122" s="61"/>
    </row>
    <row r="1123" spans="1:24" ht="18.75" customHeight="1" x14ac:dyDescent="0.25">
      <c r="A1123" s="61"/>
      <c r="B1123" s="303">
        <f>IF(P1123="",0,COUNTIF($P$7:P1123,P1123))</f>
        <v>0</v>
      </c>
      <c r="C1123" s="303" t="str">
        <f t="shared" si="122"/>
        <v>0</v>
      </c>
      <c r="D1123" s="303">
        <f>IF(S1123="",0,COUNTIF($S$7:S1123,S1123))</f>
        <v>0</v>
      </c>
      <c r="E1123" s="303" t="str">
        <f t="shared" si="123"/>
        <v>0</v>
      </c>
      <c r="F1123" s="303">
        <f>IF(T1123="",0,COUNTIF($T$7:T1123,T1123))</f>
        <v>0</v>
      </c>
      <c r="G1123" s="303" t="str">
        <f t="shared" si="124"/>
        <v>0</v>
      </c>
      <c r="H1123" s="303">
        <f>IF(R1123="",0,COUNTIF($R$7:R1123,R1123))</f>
        <v>0</v>
      </c>
      <c r="I1123" s="303" t="str">
        <f t="shared" si="125"/>
        <v>0</v>
      </c>
      <c r="J1123" s="306">
        <f t="shared" si="126"/>
        <v>44216</v>
      </c>
      <c r="K1123" s="303" t="str">
        <f t="shared" si="127"/>
        <v>KK 097</v>
      </c>
      <c r="L1123" s="61"/>
      <c r="M1123" s="271"/>
      <c r="N1123" s="6"/>
      <c r="O1123" s="10"/>
      <c r="P1123" s="6"/>
      <c r="Q1123" s="77" t="str">
        <f t="shared" si="128"/>
        <v/>
      </c>
      <c r="R1123" s="333"/>
      <c r="S1123" s="23"/>
      <c r="T1123" s="271"/>
      <c r="U1123" s="5"/>
      <c r="V1123" s="5"/>
      <c r="W1123" s="61"/>
      <c r="X1123" s="61"/>
    </row>
    <row r="1124" spans="1:24" ht="18.75" customHeight="1" x14ac:dyDescent="0.25">
      <c r="A1124" s="61"/>
      <c r="B1124" s="303">
        <f>IF(P1124="",0,COUNTIF($P$7:P1124,P1124))</f>
        <v>0</v>
      </c>
      <c r="C1124" s="303" t="str">
        <f t="shared" si="122"/>
        <v>0</v>
      </c>
      <c r="D1124" s="303">
        <f>IF(S1124="",0,COUNTIF($S$7:S1124,S1124))</f>
        <v>0</v>
      </c>
      <c r="E1124" s="303" t="str">
        <f t="shared" si="123"/>
        <v>0</v>
      </c>
      <c r="F1124" s="303">
        <f>IF(T1124="",0,COUNTIF($T$7:T1124,T1124))</f>
        <v>0</v>
      </c>
      <c r="G1124" s="303" t="str">
        <f t="shared" si="124"/>
        <v>0</v>
      </c>
      <c r="H1124" s="303">
        <f>IF(R1124="",0,COUNTIF($R$7:R1124,R1124))</f>
        <v>0</v>
      </c>
      <c r="I1124" s="303" t="str">
        <f t="shared" si="125"/>
        <v>0</v>
      </c>
      <c r="J1124" s="306">
        <f t="shared" si="126"/>
        <v>44216</v>
      </c>
      <c r="K1124" s="303" t="str">
        <f t="shared" si="127"/>
        <v>KK 097</v>
      </c>
      <c r="L1124" s="61"/>
      <c r="M1124" s="271"/>
      <c r="N1124" s="6"/>
      <c r="O1124" s="10"/>
      <c r="P1124" s="6"/>
      <c r="Q1124" s="77" t="str">
        <f t="shared" si="128"/>
        <v/>
      </c>
      <c r="R1124" s="333"/>
      <c r="S1124" s="23"/>
      <c r="T1124" s="271"/>
      <c r="U1124" s="5"/>
      <c r="V1124" s="5"/>
      <c r="W1124" s="61"/>
      <c r="X1124" s="61"/>
    </row>
    <row r="1125" spans="1:24" ht="18.75" customHeight="1" x14ac:dyDescent="0.25">
      <c r="A1125" s="61"/>
      <c r="B1125" s="303">
        <f>IF(P1125="",0,COUNTIF($P$7:P1125,P1125))</f>
        <v>0</v>
      </c>
      <c r="C1125" s="303" t="str">
        <f t="shared" si="122"/>
        <v>0</v>
      </c>
      <c r="D1125" s="303">
        <f>IF(S1125="",0,COUNTIF($S$7:S1125,S1125))</f>
        <v>0</v>
      </c>
      <c r="E1125" s="303" t="str">
        <f t="shared" si="123"/>
        <v>0</v>
      </c>
      <c r="F1125" s="303">
        <f>IF(T1125="",0,COUNTIF($T$7:T1125,T1125))</f>
        <v>0</v>
      </c>
      <c r="G1125" s="303" t="str">
        <f t="shared" si="124"/>
        <v>0</v>
      </c>
      <c r="H1125" s="303">
        <f>IF(R1125="",0,COUNTIF($R$7:R1125,R1125))</f>
        <v>0</v>
      </c>
      <c r="I1125" s="303" t="str">
        <f t="shared" si="125"/>
        <v>0</v>
      </c>
      <c r="J1125" s="306">
        <f t="shared" si="126"/>
        <v>44216</v>
      </c>
      <c r="K1125" s="303" t="str">
        <f t="shared" si="127"/>
        <v>KK 097</v>
      </c>
      <c r="L1125" s="61"/>
      <c r="M1125" s="271"/>
      <c r="N1125" s="6"/>
      <c r="O1125" s="10"/>
      <c r="P1125" s="6"/>
      <c r="Q1125" s="77" t="str">
        <f t="shared" si="128"/>
        <v/>
      </c>
      <c r="R1125" s="333"/>
      <c r="S1125" s="23"/>
      <c r="T1125" s="271"/>
      <c r="U1125" s="5"/>
      <c r="V1125" s="5"/>
      <c r="W1125" s="61"/>
      <c r="X1125" s="61"/>
    </row>
    <row r="1126" spans="1:24" ht="18.75" customHeight="1" x14ac:dyDescent="0.25">
      <c r="A1126" s="61"/>
      <c r="B1126" s="303">
        <f>IF(P1126="",0,COUNTIF($P$7:P1126,P1126))</f>
        <v>0</v>
      </c>
      <c r="C1126" s="303" t="str">
        <f t="shared" si="122"/>
        <v>0</v>
      </c>
      <c r="D1126" s="303">
        <f>IF(S1126="",0,COUNTIF($S$7:S1126,S1126))</f>
        <v>0</v>
      </c>
      <c r="E1126" s="303" t="str">
        <f t="shared" si="123"/>
        <v>0</v>
      </c>
      <c r="F1126" s="303">
        <f>IF(T1126="",0,COUNTIF($T$7:T1126,T1126))</f>
        <v>0</v>
      </c>
      <c r="G1126" s="303" t="str">
        <f t="shared" si="124"/>
        <v>0</v>
      </c>
      <c r="H1126" s="303">
        <f>IF(R1126="",0,COUNTIF($R$7:R1126,R1126))</f>
        <v>0</v>
      </c>
      <c r="I1126" s="303" t="str">
        <f t="shared" si="125"/>
        <v>0</v>
      </c>
      <c r="J1126" s="306">
        <f t="shared" si="126"/>
        <v>44216</v>
      </c>
      <c r="K1126" s="303" t="str">
        <f t="shared" si="127"/>
        <v>KK 097</v>
      </c>
      <c r="L1126" s="61"/>
      <c r="M1126" s="271"/>
      <c r="N1126" s="6"/>
      <c r="O1126" s="10"/>
      <c r="P1126" s="6"/>
      <c r="Q1126" s="77" t="str">
        <f t="shared" si="128"/>
        <v/>
      </c>
      <c r="R1126" s="333"/>
      <c r="S1126" s="23"/>
      <c r="T1126" s="271"/>
      <c r="U1126" s="5"/>
      <c r="V1126" s="5"/>
      <c r="W1126" s="61"/>
      <c r="X1126" s="61"/>
    </row>
    <row r="1127" spans="1:24" ht="18.75" customHeight="1" x14ac:dyDescent="0.25">
      <c r="A1127" s="61"/>
      <c r="B1127" s="303">
        <f>IF(P1127="",0,COUNTIF($P$7:P1127,P1127))</f>
        <v>0</v>
      </c>
      <c r="C1127" s="303" t="str">
        <f t="shared" si="122"/>
        <v>0</v>
      </c>
      <c r="D1127" s="303">
        <f>IF(S1127="",0,COUNTIF($S$7:S1127,S1127))</f>
        <v>0</v>
      </c>
      <c r="E1127" s="303" t="str">
        <f t="shared" si="123"/>
        <v>0</v>
      </c>
      <c r="F1127" s="303">
        <f>IF(T1127="",0,COUNTIF($T$7:T1127,T1127))</f>
        <v>0</v>
      </c>
      <c r="G1127" s="303" t="str">
        <f t="shared" si="124"/>
        <v>0</v>
      </c>
      <c r="H1127" s="303">
        <f>IF(R1127="",0,COUNTIF($R$7:R1127,R1127))</f>
        <v>0</v>
      </c>
      <c r="I1127" s="303" t="str">
        <f t="shared" si="125"/>
        <v>0</v>
      </c>
      <c r="J1127" s="306">
        <f t="shared" si="126"/>
        <v>44216</v>
      </c>
      <c r="K1127" s="303" t="str">
        <f t="shared" si="127"/>
        <v>KK 097</v>
      </c>
      <c r="L1127" s="61"/>
      <c r="M1127" s="271"/>
      <c r="N1127" s="6"/>
      <c r="O1127" s="10"/>
      <c r="P1127" s="6"/>
      <c r="Q1127" s="77" t="str">
        <f t="shared" si="128"/>
        <v/>
      </c>
      <c r="R1127" s="333"/>
      <c r="S1127" s="23"/>
      <c r="T1127" s="271"/>
      <c r="U1127" s="5"/>
      <c r="V1127" s="5"/>
      <c r="W1127" s="61"/>
      <c r="X1127" s="61"/>
    </row>
    <row r="1128" spans="1:24" ht="18.75" customHeight="1" x14ac:dyDescent="0.25">
      <c r="A1128" s="61"/>
      <c r="B1128" s="303">
        <f>IF(P1128="",0,COUNTIF($P$7:P1128,P1128))</f>
        <v>0</v>
      </c>
      <c r="C1128" s="303" t="str">
        <f t="shared" si="122"/>
        <v>0</v>
      </c>
      <c r="D1128" s="303">
        <f>IF(S1128="",0,COUNTIF($S$7:S1128,S1128))</f>
        <v>0</v>
      </c>
      <c r="E1128" s="303" t="str">
        <f t="shared" si="123"/>
        <v>0</v>
      </c>
      <c r="F1128" s="303">
        <f>IF(T1128="",0,COUNTIF($T$7:T1128,T1128))</f>
        <v>0</v>
      </c>
      <c r="G1128" s="303" t="str">
        <f t="shared" si="124"/>
        <v>0</v>
      </c>
      <c r="H1128" s="303">
        <f>IF(R1128="",0,COUNTIF($R$7:R1128,R1128))</f>
        <v>0</v>
      </c>
      <c r="I1128" s="303" t="str">
        <f t="shared" si="125"/>
        <v>0</v>
      </c>
      <c r="J1128" s="306">
        <f t="shared" si="126"/>
        <v>44216</v>
      </c>
      <c r="K1128" s="303" t="str">
        <f t="shared" si="127"/>
        <v>KK 097</v>
      </c>
      <c r="L1128" s="61"/>
      <c r="M1128" s="271"/>
      <c r="N1128" s="6"/>
      <c r="O1128" s="10"/>
      <c r="P1128" s="6"/>
      <c r="Q1128" s="77" t="str">
        <f t="shared" si="128"/>
        <v/>
      </c>
      <c r="R1128" s="333"/>
      <c r="S1128" s="23"/>
      <c r="T1128" s="271"/>
      <c r="U1128" s="5"/>
      <c r="V1128" s="5"/>
      <c r="W1128" s="61"/>
      <c r="X1128" s="61"/>
    </row>
    <row r="1129" spans="1:24" ht="18.75" customHeight="1" x14ac:dyDescent="0.25">
      <c r="A1129" s="61"/>
      <c r="B1129" s="303">
        <f>IF(P1129="",0,COUNTIF($P$7:P1129,P1129))</f>
        <v>0</v>
      </c>
      <c r="C1129" s="303" t="str">
        <f t="shared" si="122"/>
        <v>0</v>
      </c>
      <c r="D1129" s="303">
        <f>IF(S1129="",0,COUNTIF($S$7:S1129,S1129))</f>
        <v>0</v>
      </c>
      <c r="E1129" s="303" t="str">
        <f t="shared" si="123"/>
        <v>0</v>
      </c>
      <c r="F1129" s="303">
        <f>IF(T1129="",0,COUNTIF($T$7:T1129,T1129))</f>
        <v>0</v>
      </c>
      <c r="G1129" s="303" t="str">
        <f t="shared" si="124"/>
        <v>0</v>
      </c>
      <c r="H1129" s="303">
        <f>IF(R1129="",0,COUNTIF($R$7:R1129,R1129))</f>
        <v>0</v>
      </c>
      <c r="I1129" s="303" t="str">
        <f t="shared" si="125"/>
        <v>0</v>
      </c>
      <c r="J1129" s="306">
        <f t="shared" si="126"/>
        <v>44216</v>
      </c>
      <c r="K1129" s="303" t="str">
        <f t="shared" si="127"/>
        <v>KK 097</v>
      </c>
      <c r="L1129" s="61"/>
      <c r="M1129" s="271"/>
      <c r="N1129" s="6"/>
      <c r="O1129" s="10"/>
      <c r="P1129" s="6"/>
      <c r="Q1129" s="77" t="str">
        <f t="shared" si="128"/>
        <v/>
      </c>
      <c r="R1129" s="333"/>
      <c r="S1129" s="23"/>
      <c r="T1129" s="271"/>
      <c r="U1129" s="5"/>
      <c r="V1129" s="5"/>
      <c r="W1129" s="61"/>
      <c r="X1129" s="61"/>
    </row>
    <row r="1130" spans="1:24" ht="18.75" customHeight="1" x14ac:dyDescent="0.25">
      <c r="A1130" s="61"/>
      <c r="B1130" s="303">
        <f>IF(P1130="",0,COUNTIF($P$7:P1130,P1130))</f>
        <v>0</v>
      </c>
      <c r="C1130" s="303" t="str">
        <f t="shared" si="122"/>
        <v>0</v>
      </c>
      <c r="D1130" s="303">
        <f>IF(S1130="",0,COUNTIF($S$7:S1130,S1130))</f>
        <v>0</v>
      </c>
      <c r="E1130" s="303" t="str">
        <f t="shared" si="123"/>
        <v>0</v>
      </c>
      <c r="F1130" s="303">
        <f>IF(T1130="",0,COUNTIF($T$7:T1130,T1130))</f>
        <v>0</v>
      </c>
      <c r="G1130" s="303" t="str">
        <f t="shared" si="124"/>
        <v>0</v>
      </c>
      <c r="H1130" s="303">
        <f>IF(R1130="",0,COUNTIF($R$7:R1130,R1130))</f>
        <v>0</v>
      </c>
      <c r="I1130" s="303" t="str">
        <f t="shared" si="125"/>
        <v>0</v>
      </c>
      <c r="J1130" s="306">
        <f t="shared" si="126"/>
        <v>44216</v>
      </c>
      <c r="K1130" s="303" t="str">
        <f t="shared" si="127"/>
        <v>KK 097</v>
      </c>
      <c r="L1130" s="61"/>
      <c r="M1130" s="271"/>
      <c r="N1130" s="6"/>
      <c r="O1130" s="10"/>
      <c r="P1130" s="6"/>
      <c r="Q1130" s="77" t="str">
        <f t="shared" si="128"/>
        <v/>
      </c>
      <c r="R1130" s="333"/>
      <c r="S1130" s="23"/>
      <c r="T1130" s="271"/>
      <c r="U1130" s="5"/>
      <c r="V1130" s="5"/>
      <c r="W1130" s="61"/>
      <c r="X1130" s="61"/>
    </row>
    <row r="1131" spans="1:24" ht="18.75" customHeight="1" x14ac:dyDescent="0.25">
      <c r="A1131" s="61"/>
      <c r="B1131" s="303">
        <f>IF(P1131="",0,COUNTIF($P$7:P1131,P1131))</f>
        <v>0</v>
      </c>
      <c r="C1131" s="303" t="str">
        <f t="shared" si="122"/>
        <v>0</v>
      </c>
      <c r="D1131" s="303">
        <f>IF(S1131="",0,COUNTIF($S$7:S1131,S1131))</f>
        <v>0</v>
      </c>
      <c r="E1131" s="303" t="str">
        <f t="shared" si="123"/>
        <v>0</v>
      </c>
      <c r="F1131" s="303">
        <f>IF(T1131="",0,COUNTIF($T$7:T1131,T1131))</f>
        <v>0</v>
      </c>
      <c r="G1131" s="303" t="str">
        <f t="shared" si="124"/>
        <v>0</v>
      </c>
      <c r="H1131" s="303">
        <f>IF(R1131="",0,COUNTIF($R$7:R1131,R1131))</f>
        <v>0</v>
      </c>
      <c r="I1131" s="303" t="str">
        <f t="shared" si="125"/>
        <v>0</v>
      </c>
      <c r="J1131" s="306">
        <f t="shared" si="126"/>
        <v>44216</v>
      </c>
      <c r="K1131" s="303" t="str">
        <f t="shared" si="127"/>
        <v>KK 097</v>
      </c>
      <c r="L1131" s="61"/>
      <c r="M1131" s="271"/>
      <c r="N1131" s="6"/>
      <c r="O1131" s="10"/>
      <c r="P1131" s="6"/>
      <c r="Q1131" s="77" t="str">
        <f t="shared" si="128"/>
        <v/>
      </c>
      <c r="R1131" s="333"/>
      <c r="S1131" s="23"/>
      <c r="T1131" s="271"/>
      <c r="U1131" s="5"/>
      <c r="V1131" s="5"/>
      <c r="W1131" s="61"/>
      <c r="X1131" s="61"/>
    </row>
    <row r="1132" spans="1:24" ht="18.75" customHeight="1" x14ac:dyDescent="0.25">
      <c r="A1132" s="61"/>
      <c r="B1132" s="303">
        <f>IF(P1132="",0,COUNTIF($P$7:P1132,P1132))</f>
        <v>0</v>
      </c>
      <c r="C1132" s="303" t="str">
        <f t="shared" si="122"/>
        <v>0</v>
      </c>
      <c r="D1132" s="303">
        <f>IF(S1132="",0,COUNTIF($S$7:S1132,S1132))</f>
        <v>0</v>
      </c>
      <c r="E1132" s="303" t="str">
        <f t="shared" si="123"/>
        <v>0</v>
      </c>
      <c r="F1132" s="303">
        <f>IF(T1132="",0,COUNTIF($T$7:T1132,T1132))</f>
        <v>0</v>
      </c>
      <c r="G1132" s="303" t="str">
        <f t="shared" si="124"/>
        <v>0</v>
      </c>
      <c r="H1132" s="303">
        <f>IF(R1132="",0,COUNTIF($R$7:R1132,R1132))</f>
        <v>0</v>
      </c>
      <c r="I1132" s="303" t="str">
        <f t="shared" si="125"/>
        <v>0</v>
      </c>
      <c r="J1132" s="306">
        <f t="shared" si="126"/>
        <v>44216</v>
      </c>
      <c r="K1132" s="303" t="str">
        <f t="shared" si="127"/>
        <v>KK 097</v>
      </c>
      <c r="L1132" s="61"/>
      <c r="M1132" s="271"/>
      <c r="N1132" s="6"/>
      <c r="O1132" s="10"/>
      <c r="P1132" s="6"/>
      <c r="Q1132" s="77" t="str">
        <f t="shared" si="128"/>
        <v/>
      </c>
      <c r="R1132" s="333"/>
      <c r="S1132" s="23"/>
      <c r="T1132" s="271"/>
      <c r="U1132" s="5"/>
      <c r="V1132" s="5"/>
      <c r="W1132" s="61"/>
      <c r="X1132" s="61"/>
    </row>
    <row r="1133" spans="1:24" ht="18.75" customHeight="1" x14ac:dyDescent="0.25">
      <c r="A1133" s="61"/>
      <c r="B1133" s="303">
        <f>IF(P1133="",0,COUNTIF($P$7:P1133,P1133))</f>
        <v>0</v>
      </c>
      <c r="C1133" s="303" t="str">
        <f t="shared" si="122"/>
        <v>0</v>
      </c>
      <c r="D1133" s="303">
        <f>IF(S1133="",0,COUNTIF($S$7:S1133,S1133))</f>
        <v>0</v>
      </c>
      <c r="E1133" s="303" t="str">
        <f t="shared" si="123"/>
        <v>0</v>
      </c>
      <c r="F1133" s="303">
        <f>IF(T1133="",0,COUNTIF($T$7:T1133,T1133))</f>
        <v>0</v>
      </c>
      <c r="G1133" s="303" t="str">
        <f t="shared" si="124"/>
        <v>0</v>
      </c>
      <c r="H1133" s="303">
        <f>IF(R1133="",0,COUNTIF($R$7:R1133,R1133))</f>
        <v>0</v>
      </c>
      <c r="I1133" s="303" t="str">
        <f t="shared" si="125"/>
        <v>0</v>
      </c>
      <c r="J1133" s="306">
        <f t="shared" si="126"/>
        <v>44216</v>
      </c>
      <c r="K1133" s="303" t="str">
        <f t="shared" si="127"/>
        <v>KK 097</v>
      </c>
      <c r="L1133" s="61"/>
      <c r="M1133" s="271"/>
      <c r="N1133" s="6"/>
      <c r="O1133" s="10"/>
      <c r="P1133" s="6"/>
      <c r="Q1133" s="77" t="str">
        <f t="shared" si="128"/>
        <v/>
      </c>
      <c r="R1133" s="333"/>
      <c r="S1133" s="23"/>
      <c r="T1133" s="271"/>
      <c r="U1133" s="5"/>
      <c r="V1133" s="5"/>
      <c r="W1133" s="61"/>
      <c r="X1133" s="61"/>
    </row>
    <row r="1134" spans="1:24" ht="18.75" customHeight="1" x14ac:dyDescent="0.25">
      <c r="A1134" s="61"/>
      <c r="B1134" s="303">
        <f>IF(P1134="",0,COUNTIF($P$7:P1134,P1134))</f>
        <v>0</v>
      </c>
      <c r="C1134" s="303" t="str">
        <f t="shared" si="122"/>
        <v>0</v>
      </c>
      <c r="D1134" s="303">
        <f>IF(S1134="",0,COUNTIF($S$7:S1134,S1134))</f>
        <v>0</v>
      </c>
      <c r="E1134" s="303" t="str">
        <f t="shared" si="123"/>
        <v>0</v>
      </c>
      <c r="F1134" s="303">
        <f>IF(T1134="",0,COUNTIF($T$7:T1134,T1134))</f>
        <v>0</v>
      </c>
      <c r="G1134" s="303" t="str">
        <f t="shared" si="124"/>
        <v>0</v>
      </c>
      <c r="H1134" s="303">
        <f>IF(R1134="",0,COUNTIF($R$7:R1134,R1134))</f>
        <v>0</v>
      </c>
      <c r="I1134" s="303" t="str">
        <f t="shared" si="125"/>
        <v>0</v>
      </c>
      <c r="J1134" s="306">
        <f t="shared" si="126"/>
        <v>44216</v>
      </c>
      <c r="K1134" s="303" t="str">
        <f t="shared" si="127"/>
        <v>KK 097</v>
      </c>
      <c r="L1134" s="61"/>
      <c r="M1134" s="271"/>
      <c r="N1134" s="6"/>
      <c r="O1134" s="10"/>
      <c r="P1134" s="6"/>
      <c r="Q1134" s="77" t="str">
        <f t="shared" si="128"/>
        <v/>
      </c>
      <c r="R1134" s="333"/>
      <c r="S1134" s="23"/>
      <c r="T1134" s="271"/>
      <c r="U1134" s="5"/>
      <c r="V1134" s="5"/>
      <c r="W1134" s="61"/>
      <c r="X1134" s="61"/>
    </row>
    <row r="1135" spans="1:24" ht="18.75" customHeight="1" x14ac:dyDescent="0.25">
      <c r="A1135" s="61"/>
      <c r="B1135" s="303">
        <f>IF(P1135="",0,COUNTIF($P$7:P1135,P1135))</f>
        <v>0</v>
      </c>
      <c r="C1135" s="303" t="str">
        <f t="shared" si="122"/>
        <v>0</v>
      </c>
      <c r="D1135" s="303">
        <f>IF(S1135="",0,COUNTIF($S$7:S1135,S1135))</f>
        <v>0</v>
      </c>
      <c r="E1135" s="303" t="str">
        <f t="shared" si="123"/>
        <v>0</v>
      </c>
      <c r="F1135" s="303">
        <f>IF(T1135="",0,COUNTIF($T$7:T1135,T1135))</f>
        <v>0</v>
      </c>
      <c r="G1135" s="303" t="str">
        <f t="shared" si="124"/>
        <v>0</v>
      </c>
      <c r="H1135" s="303">
        <f>IF(R1135="",0,COUNTIF($R$7:R1135,R1135))</f>
        <v>0</v>
      </c>
      <c r="I1135" s="303" t="str">
        <f t="shared" si="125"/>
        <v>0</v>
      </c>
      <c r="J1135" s="306">
        <f t="shared" si="126"/>
        <v>44216</v>
      </c>
      <c r="K1135" s="303" t="str">
        <f t="shared" si="127"/>
        <v>KK 097</v>
      </c>
      <c r="L1135" s="61"/>
      <c r="M1135" s="271"/>
      <c r="N1135" s="6"/>
      <c r="O1135" s="10"/>
      <c r="P1135" s="6"/>
      <c r="Q1135" s="77" t="str">
        <f t="shared" si="128"/>
        <v/>
      </c>
      <c r="R1135" s="333"/>
      <c r="S1135" s="23"/>
      <c r="T1135" s="271"/>
      <c r="U1135" s="5"/>
      <c r="V1135" s="5"/>
      <c r="W1135" s="61"/>
      <c r="X1135" s="61"/>
    </row>
    <row r="1136" spans="1:24" ht="18.75" customHeight="1" x14ac:dyDescent="0.25">
      <c r="A1136" s="61"/>
      <c r="B1136" s="303">
        <f>IF(P1136="",0,COUNTIF($P$7:P1136,P1136))</f>
        <v>0</v>
      </c>
      <c r="C1136" s="303" t="str">
        <f t="shared" si="122"/>
        <v>0</v>
      </c>
      <c r="D1136" s="303">
        <f>IF(S1136="",0,COUNTIF($S$7:S1136,S1136))</f>
        <v>0</v>
      </c>
      <c r="E1136" s="303" t="str">
        <f t="shared" si="123"/>
        <v>0</v>
      </c>
      <c r="F1136" s="303">
        <f>IF(T1136="",0,COUNTIF($T$7:T1136,T1136))</f>
        <v>0</v>
      </c>
      <c r="G1136" s="303" t="str">
        <f t="shared" si="124"/>
        <v>0</v>
      </c>
      <c r="H1136" s="303">
        <f>IF(R1136="",0,COUNTIF($R$7:R1136,R1136))</f>
        <v>0</v>
      </c>
      <c r="I1136" s="303" t="str">
        <f t="shared" si="125"/>
        <v>0</v>
      </c>
      <c r="J1136" s="306">
        <f t="shared" si="126"/>
        <v>44216</v>
      </c>
      <c r="K1136" s="303" t="str">
        <f t="shared" si="127"/>
        <v>KK 097</v>
      </c>
      <c r="L1136" s="61"/>
      <c r="M1136" s="271"/>
      <c r="N1136" s="6"/>
      <c r="O1136" s="10"/>
      <c r="P1136" s="6"/>
      <c r="Q1136" s="77" t="str">
        <f t="shared" si="128"/>
        <v/>
      </c>
      <c r="R1136" s="333"/>
      <c r="S1136" s="23"/>
      <c r="T1136" s="271"/>
      <c r="U1136" s="5"/>
      <c r="V1136" s="5"/>
      <c r="W1136" s="61"/>
      <c r="X1136" s="61"/>
    </row>
    <row r="1137" spans="1:24" ht="18.75" customHeight="1" x14ac:dyDescent="0.25">
      <c r="A1137" s="61"/>
      <c r="B1137" s="303">
        <f>IF(P1137="",0,COUNTIF($P$7:P1137,P1137))</f>
        <v>0</v>
      </c>
      <c r="C1137" s="303" t="str">
        <f t="shared" ref="C1137:C1200" si="129">B1137&amp;P1137</f>
        <v>0</v>
      </c>
      <c r="D1137" s="303">
        <f>IF(S1137="",0,COUNTIF($S$7:S1137,S1137))</f>
        <v>0</v>
      </c>
      <c r="E1137" s="303" t="str">
        <f t="shared" ref="E1137:E1200" si="130">D1137&amp;S1137</f>
        <v>0</v>
      </c>
      <c r="F1137" s="303">
        <f>IF(T1137="",0,COUNTIF($T$7:T1137,T1137))</f>
        <v>0</v>
      </c>
      <c r="G1137" s="303" t="str">
        <f t="shared" ref="G1137:G1200" si="131">F1137&amp;T1137</f>
        <v>0</v>
      </c>
      <c r="H1137" s="303">
        <f>IF(R1137="",0,COUNTIF($R$7:R1137,R1137))</f>
        <v>0</v>
      </c>
      <c r="I1137" s="303" t="str">
        <f t="shared" ref="I1137:I1200" si="132">H1137&amp;R1137</f>
        <v>0</v>
      </c>
      <c r="J1137" s="306">
        <f t="shared" ref="J1137:J1200" si="133">IF(M1137&lt;&gt;"",M1137,J1136)</f>
        <v>44216</v>
      </c>
      <c r="K1137" s="303" t="str">
        <f t="shared" ref="K1137:K1200" si="134">IF(N1137&lt;&gt;"",N1137,K1136)</f>
        <v>KK 097</v>
      </c>
      <c r="L1137" s="61"/>
      <c r="M1137" s="271"/>
      <c r="N1137" s="6"/>
      <c r="O1137" s="10"/>
      <c r="P1137" s="6"/>
      <c r="Q1137" s="77" t="str">
        <f t="shared" ref="Q1137:Q1200" si="135">IF(P1137&lt;&gt;"",VLOOKUP(P1137,DA,2,FALSE),"")</f>
        <v/>
      </c>
      <c r="R1137" s="333"/>
      <c r="S1137" s="23"/>
      <c r="T1137" s="271"/>
      <c r="U1137" s="5"/>
      <c r="V1137" s="5"/>
      <c r="W1137" s="61"/>
      <c r="X1137" s="61"/>
    </row>
    <row r="1138" spans="1:24" ht="18.75" customHeight="1" x14ac:dyDescent="0.25">
      <c r="A1138" s="61"/>
      <c r="B1138" s="303">
        <f>IF(P1138="",0,COUNTIF($P$7:P1138,P1138))</f>
        <v>0</v>
      </c>
      <c r="C1138" s="303" t="str">
        <f t="shared" si="129"/>
        <v>0</v>
      </c>
      <c r="D1138" s="303">
        <f>IF(S1138="",0,COUNTIF($S$7:S1138,S1138))</f>
        <v>0</v>
      </c>
      <c r="E1138" s="303" t="str">
        <f t="shared" si="130"/>
        <v>0</v>
      </c>
      <c r="F1138" s="303">
        <f>IF(T1138="",0,COUNTIF($T$7:T1138,T1138))</f>
        <v>0</v>
      </c>
      <c r="G1138" s="303" t="str">
        <f t="shared" si="131"/>
        <v>0</v>
      </c>
      <c r="H1138" s="303">
        <f>IF(R1138="",0,COUNTIF($R$7:R1138,R1138))</f>
        <v>0</v>
      </c>
      <c r="I1138" s="303" t="str">
        <f t="shared" si="132"/>
        <v>0</v>
      </c>
      <c r="J1138" s="306">
        <f t="shared" si="133"/>
        <v>44216</v>
      </c>
      <c r="K1138" s="303" t="str">
        <f t="shared" si="134"/>
        <v>KK 097</v>
      </c>
      <c r="L1138" s="61"/>
      <c r="M1138" s="271"/>
      <c r="N1138" s="6"/>
      <c r="O1138" s="10"/>
      <c r="P1138" s="6"/>
      <c r="Q1138" s="77" t="str">
        <f t="shared" si="135"/>
        <v/>
      </c>
      <c r="R1138" s="333"/>
      <c r="S1138" s="23"/>
      <c r="T1138" s="271"/>
      <c r="U1138" s="5"/>
      <c r="V1138" s="5"/>
      <c r="W1138" s="61"/>
      <c r="X1138" s="61"/>
    </row>
    <row r="1139" spans="1:24" ht="18.75" customHeight="1" x14ac:dyDescent="0.25">
      <c r="A1139" s="61"/>
      <c r="B1139" s="303">
        <f>IF(P1139="",0,COUNTIF($P$7:P1139,P1139))</f>
        <v>0</v>
      </c>
      <c r="C1139" s="303" t="str">
        <f t="shared" si="129"/>
        <v>0</v>
      </c>
      <c r="D1139" s="303">
        <f>IF(S1139="",0,COUNTIF($S$7:S1139,S1139))</f>
        <v>0</v>
      </c>
      <c r="E1139" s="303" t="str">
        <f t="shared" si="130"/>
        <v>0</v>
      </c>
      <c r="F1139" s="303">
        <f>IF(T1139="",0,COUNTIF($T$7:T1139,T1139))</f>
        <v>0</v>
      </c>
      <c r="G1139" s="303" t="str">
        <f t="shared" si="131"/>
        <v>0</v>
      </c>
      <c r="H1139" s="303">
        <f>IF(R1139="",0,COUNTIF($R$7:R1139,R1139))</f>
        <v>0</v>
      </c>
      <c r="I1139" s="303" t="str">
        <f t="shared" si="132"/>
        <v>0</v>
      </c>
      <c r="J1139" s="306">
        <f t="shared" si="133"/>
        <v>44216</v>
      </c>
      <c r="K1139" s="303" t="str">
        <f t="shared" si="134"/>
        <v>KK 097</v>
      </c>
      <c r="L1139" s="61"/>
      <c r="M1139" s="271"/>
      <c r="N1139" s="6"/>
      <c r="O1139" s="10"/>
      <c r="P1139" s="6"/>
      <c r="Q1139" s="77" t="str">
        <f t="shared" si="135"/>
        <v/>
      </c>
      <c r="R1139" s="333"/>
      <c r="S1139" s="23"/>
      <c r="T1139" s="271"/>
      <c r="U1139" s="5"/>
      <c r="V1139" s="5"/>
      <c r="W1139" s="61"/>
      <c r="X1139" s="61"/>
    </row>
    <row r="1140" spans="1:24" ht="18.75" customHeight="1" x14ac:dyDescent="0.25">
      <c r="A1140" s="61"/>
      <c r="B1140" s="303">
        <f>IF(P1140="",0,COUNTIF($P$7:P1140,P1140))</f>
        <v>0</v>
      </c>
      <c r="C1140" s="303" t="str">
        <f t="shared" si="129"/>
        <v>0</v>
      </c>
      <c r="D1140" s="303">
        <f>IF(S1140="",0,COUNTIF($S$7:S1140,S1140))</f>
        <v>0</v>
      </c>
      <c r="E1140" s="303" t="str">
        <f t="shared" si="130"/>
        <v>0</v>
      </c>
      <c r="F1140" s="303">
        <f>IF(T1140="",0,COUNTIF($T$7:T1140,T1140))</f>
        <v>0</v>
      </c>
      <c r="G1140" s="303" t="str">
        <f t="shared" si="131"/>
        <v>0</v>
      </c>
      <c r="H1140" s="303">
        <f>IF(R1140="",0,COUNTIF($R$7:R1140,R1140))</f>
        <v>0</v>
      </c>
      <c r="I1140" s="303" t="str">
        <f t="shared" si="132"/>
        <v>0</v>
      </c>
      <c r="J1140" s="306">
        <f t="shared" si="133"/>
        <v>44216</v>
      </c>
      <c r="K1140" s="303" t="str">
        <f t="shared" si="134"/>
        <v>KK 097</v>
      </c>
      <c r="L1140" s="61"/>
      <c r="M1140" s="271"/>
      <c r="N1140" s="6"/>
      <c r="O1140" s="10"/>
      <c r="P1140" s="6"/>
      <c r="Q1140" s="77" t="str">
        <f t="shared" si="135"/>
        <v/>
      </c>
      <c r="R1140" s="333"/>
      <c r="S1140" s="23"/>
      <c r="T1140" s="271"/>
      <c r="U1140" s="5"/>
      <c r="V1140" s="5"/>
      <c r="W1140" s="61"/>
      <c r="X1140" s="61"/>
    </row>
    <row r="1141" spans="1:24" ht="18.75" customHeight="1" x14ac:dyDescent="0.25">
      <c r="A1141" s="61"/>
      <c r="B1141" s="303">
        <f>IF(P1141="",0,COUNTIF($P$7:P1141,P1141))</f>
        <v>0</v>
      </c>
      <c r="C1141" s="303" t="str">
        <f t="shared" si="129"/>
        <v>0</v>
      </c>
      <c r="D1141" s="303">
        <f>IF(S1141="",0,COUNTIF($S$7:S1141,S1141))</f>
        <v>0</v>
      </c>
      <c r="E1141" s="303" t="str">
        <f t="shared" si="130"/>
        <v>0</v>
      </c>
      <c r="F1141" s="303">
        <f>IF(T1141="",0,COUNTIF($T$7:T1141,T1141))</f>
        <v>0</v>
      </c>
      <c r="G1141" s="303" t="str">
        <f t="shared" si="131"/>
        <v>0</v>
      </c>
      <c r="H1141" s="303">
        <f>IF(R1141="",0,COUNTIF($R$7:R1141,R1141))</f>
        <v>0</v>
      </c>
      <c r="I1141" s="303" t="str">
        <f t="shared" si="132"/>
        <v>0</v>
      </c>
      <c r="J1141" s="306">
        <f t="shared" si="133"/>
        <v>44216</v>
      </c>
      <c r="K1141" s="303" t="str">
        <f t="shared" si="134"/>
        <v>KK 097</v>
      </c>
      <c r="L1141" s="61"/>
      <c r="M1141" s="271"/>
      <c r="N1141" s="6"/>
      <c r="O1141" s="10"/>
      <c r="P1141" s="6"/>
      <c r="Q1141" s="77" t="str">
        <f t="shared" si="135"/>
        <v/>
      </c>
      <c r="R1141" s="333"/>
      <c r="S1141" s="23"/>
      <c r="T1141" s="271"/>
      <c r="U1141" s="5"/>
      <c r="V1141" s="5"/>
      <c r="W1141" s="61"/>
      <c r="X1141" s="61"/>
    </row>
    <row r="1142" spans="1:24" ht="18.75" customHeight="1" x14ac:dyDescent="0.25">
      <c r="A1142" s="61"/>
      <c r="B1142" s="303">
        <f>IF(P1142="",0,COUNTIF($P$7:P1142,P1142))</f>
        <v>0</v>
      </c>
      <c r="C1142" s="303" t="str">
        <f t="shared" si="129"/>
        <v>0</v>
      </c>
      <c r="D1142" s="303">
        <f>IF(S1142="",0,COUNTIF($S$7:S1142,S1142))</f>
        <v>0</v>
      </c>
      <c r="E1142" s="303" t="str">
        <f t="shared" si="130"/>
        <v>0</v>
      </c>
      <c r="F1142" s="303">
        <f>IF(T1142="",0,COUNTIF($T$7:T1142,T1142))</f>
        <v>0</v>
      </c>
      <c r="G1142" s="303" t="str">
        <f t="shared" si="131"/>
        <v>0</v>
      </c>
      <c r="H1142" s="303">
        <f>IF(R1142="",0,COUNTIF($R$7:R1142,R1142))</f>
        <v>0</v>
      </c>
      <c r="I1142" s="303" t="str">
        <f t="shared" si="132"/>
        <v>0</v>
      </c>
      <c r="J1142" s="306">
        <f t="shared" si="133"/>
        <v>44216</v>
      </c>
      <c r="K1142" s="303" t="str">
        <f t="shared" si="134"/>
        <v>KK 097</v>
      </c>
      <c r="L1142" s="61"/>
      <c r="M1142" s="271"/>
      <c r="N1142" s="6"/>
      <c r="O1142" s="10"/>
      <c r="P1142" s="6"/>
      <c r="Q1142" s="77" t="str">
        <f t="shared" si="135"/>
        <v/>
      </c>
      <c r="R1142" s="333"/>
      <c r="S1142" s="23"/>
      <c r="T1142" s="271"/>
      <c r="U1142" s="5"/>
      <c r="V1142" s="5"/>
      <c r="W1142" s="61"/>
      <c r="X1142" s="61"/>
    </row>
    <row r="1143" spans="1:24" ht="18.75" customHeight="1" x14ac:dyDescent="0.25">
      <c r="A1143" s="61"/>
      <c r="B1143" s="303">
        <f>IF(P1143="",0,COUNTIF($P$7:P1143,P1143))</f>
        <v>0</v>
      </c>
      <c r="C1143" s="303" t="str">
        <f t="shared" si="129"/>
        <v>0</v>
      </c>
      <c r="D1143" s="303">
        <f>IF(S1143="",0,COUNTIF($S$7:S1143,S1143))</f>
        <v>0</v>
      </c>
      <c r="E1143" s="303" t="str">
        <f t="shared" si="130"/>
        <v>0</v>
      </c>
      <c r="F1143" s="303">
        <f>IF(T1143="",0,COUNTIF($T$7:T1143,T1143))</f>
        <v>0</v>
      </c>
      <c r="G1143" s="303" t="str">
        <f t="shared" si="131"/>
        <v>0</v>
      </c>
      <c r="H1143" s="303">
        <f>IF(R1143="",0,COUNTIF($R$7:R1143,R1143))</f>
        <v>0</v>
      </c>
      <c r="I1143" s="303" t="str">
        <f t="shared" si="132"/>
        <v>0</v>
      </c>
      <c r="J1143" s="306">
        <f t="shared" si="133"/>
        <v>44216</v>
      </c>
      <c r="K1143" s="303" t="str">
        <f t="shared" si="134"/>
        <v>KK 097</v>
      </c>
      <c r="L1143" s="61"/>
      <c r="M1143" s="271"/>
      <c r="N1143" s="6"/>
      <c r="O1143" s="10"/>
      <c r="P1143" s="6"/>
      <c r="Q1143" s="77" t="str">
        <f t="shared" si="135"/>
        <v/>
      </c>
      <c r="R1143" s="333"/>
      <c r="S1143" s="23"/>
      <c r="T1143" s="271"/>
      <c r="U1143" s="5"/>
      <c r="V1143" s="5"/>
      <c r="W1143" s="61"/>
      <c r="X1143" s="61"/>
    </row>
    <row r="1144" spans="1:24" ht="18.75" customHeight="1" x14ac:dyDescent="0.25">
      <c r="A1144" s="61"/>
      <c r="B1144" s="303">
        <f>IF(P1144="",0,COUNTIF($P$7:P1144,P1144))</f>
        <v>0</v>
      </c>
      <c r="C1144" s="303" t="str">
        <f t="shared" si="129"/>
        <v>0</v>
      </c>
      <c r="D1144" s="303">
        <f>IF(S1144="",0,COUNTIF($S$7:S1144,S1144))</f>
        <v>0</v>
      </c>
      <c r="E1144" s="303" t="str">
        <f t="shared" si="130"/>
        <v>0</v>
      </c>
      <c r="F1144" s="303">
        <f>IF(T1144="",0,COUNTIF($T$7:T1144,T1144))</f>
        <v>0</v>
      </c>
      <c r="G1144" s="303" t="str">
        <f t="shared" si="131"/>
        <v>0</v>
      </c>
      <c r="H1144" s="303">
        <f>IF(R1144="",0,COUNTIF($R$7:R1144,R1144))</f>
        <v>0</v>
      </c>
      <c r="I1144" s="303" t="str">
        <f t="shared" si="132"/>
        <v>0</v>
      </c>
      <c r="J1144" s="306">
        <f t="shared" si="133"/>
        <v>44216</v>
      </c>
      <c r="K1144" s="303" t="str">
        <f t="shared" si="134"/>
        <v>KK 097</v>
      </c>
      <c r="L1144" s="61"/>
      <c r="M1144" s="271"/>
      <c r="N1144" s="6"/>
      <c r="O1144" s="10"/>
      <c r="P1144" s="6"/>
      <c r="Q1144" s="77" t="str">
        <f t="shared" si="135"/>
        <v/>
      </c>
      <c r="R1144" s="333"/>
      <c r="S1144" s="23"/>
      <c r="T1144" s="271"/>
      <c r="U1144" s="5"/>
      <c r="V1144" s="5"/>
      <c r="W1144" s="61"/>
      <c r="X1144" s="61"/>
    </row>
    <row r="1145" spans="1:24" ht="18.75" customHeight="1" x14ac:dyDescent="0.25">
      <c r="A1145" s="61"/>
      <c r="B1145" s="303">
        <f>IF(P1145="",0,COUNTIF($P$7:P1145,P1145))</f>
        <v>0</v>
      </c>
      <c r="C1145" s="303" t="str">
        <f t="shared" si="129"/>
        <v>0</v>
      </c>
      <c r="D1145" s="303">
        <f>IF(S1145="",0,COUNTIF($S$7:S1145,S1145))</f>
        <v>0</v>
      </c>
      <c r="E1145" s="303" t="str">
        <f t="shared" si="130"/>
        <v>0</v>
      </c>
      <c r="F1145" s="303">
        <f>IF(T1145="",0,COUNTIF($T$7:T1145,T1145))</f>
        <v>0</v>
      </c>
      <c r="G1145" s="303" t="str">
        <f t="shared" si="131"/>
        <v>0</v>
      </c>
      <c r="H1145" s="303">
        <f>IF(R1145="",0,COUNTIF($R$7:R1145,R1145))</f>
        <v>0</v>
      </c>
      <c r="I1145" s="303" t="str">
        <f t="shared" si="132"/>
        <v>0</v>
      </c>
      <c r="J1145" s="306">
        <f t="shared" si="133"/>
        <v>44216</v>
      </c>
      <c r="K1145" s="303" t="str">
        <f t="shared" si="134"/>
        <v>KK 097</v>
      </c>
      <c r="L1145" s="61"/>
      <c r="M1145" s="271"/>
      <c r="N1145" s="6"/>
      <c r="O1145" s="10"/>
      <c r="P1145" s="6"/>
      <c r="Q1145" s="77" t="str">
        <f t="shared" si="135"/>
        <v/>
      </c>
      <c r="R1145" s="333"/>
      <c r="S1145" s="23"/>
      <c r="T1145" s="271"/>
      <c r="U1145" s="5"/>
      <c r="V1145" s="5"/>
      <c r="W1145" s="61"/>
      <c r="X1145" s="61"/>
    </row>
    <row r="1146" spans="1:24" ht="18.75" customHeight="1" x14ac:dyDescent="0.25">
      <c r="A1146" s="61"/>
      <c r="B1146" s="303">
        <f>IF(P1146="",0,COUNTIF($P$7:P1146,P1146))</f>
        <v>0</v>
      </c>
      <c r="C1146" s="303" t="str">
        <f t="shared" si="129"/>
        <v>0</v>
      </c>
      <c r="D1146" s="303">
        <f>IF(S1146="",0,COUNTIF($S$7:S1146,S1146))</f>
        <v>0</v>
      </c>
      <c r="E1146" s="303" t="str">
        <f t="shared" si="130"/>
        <v>0</v>
      </c>
      <c r="F1146" s="303">
        <f>IF(T1146="",0,COUNTIF($T$7:T1146,T1146))</f>
        <v>0</v>
      </c>
      <c r="G1146" s="303" t="str">
        <f t="shared" si="131"/>
        <v>0</v>
      </c>
      <c r="H1146" s="303">
        <f>IF(R1146="",0,COUNTIF($R$7:R1146,R1146))</f>
        <v>0</v>
      </c>
      <c r="I1146" s="303" t="str">
        <f t="shared" si="132"/>
        <v>0</v>
      </c>
      <c r="J1146" s="306">
        <f t="shared" si="133"/>
        <v>44216</v>
      </c>
      <c r="K1146" s="303" t="str">
        <f t="shared" si="134"/>
        <v>KK 097</v>
      </c>
      <c r="L1146" s="61"/>
      <c r="M1146" s="271"/>
      <c r="N1146" s="6"/>
      <c r="O1146" s="10"/>
      <c r="P1146" s="6"/>
      <c r="Q1146" s="77" t="str">
        <f t="shared" si="135"/>
        <v/>
      </c>
      <c r="R1146" s="333"/>
      <c r="S1146" s="23"/>
      <c r="T1146" s="271"/>
      <c r="U1146" s="5"/>
      <c r="V1146" s="5"/>
      <c r="W1146" s="61"/>
      <c r="X1146" s="61"/>
    </row>
    <row r="1147" spans="1:24" ht="18.75" customHeight="1" x14ac:dyDescent="0.25">
      <c r="A1147" s="61"/>
      <c r="B1147" s="303">
        <f>IF(P1147="",0,COUNTIF($P$7:P1147,P1147))</f>
        <v>0</v>
      </c>
      <c r="C1147" s="303" t="str">
        <f t="shared" si="129"/>
        <v>0</v>
      </c>
      <c r="D1147" s="303">
        <f>IF(S1147="",0,COUNTIF($S$7:S1147,S1147))</f>
        <v>0</v>
      </c>
      <c r="E1147" s="303" t="str">
        <f t="shared" si="130"/>
        <v>0</v>
      </c>
      <c r="F1147" s="303">
        <f>IF(T1147="",0,COUNTIF($T$7:T1147,T1147))</f>
        <v>0</v>
      </c>
      <c r="G1147" s="303" t="str">
        <f t="shared" si="131"/>
        <v>0</v>
      </c>
      <c r="H1147" s="303">
        <f>IF(R1147="",0,COUNTIF($R$7:R1147,R1147))</f>
        <v>0</v>
      </c>
      <c r="I1147" s="303" t="str">
        <f t="shared" si="132"/>
        <v>0</v>
      </c>
      <c r="J1147" s="306">
        <f t="shared" si="133"/>
        <v>44216</v>
      </c>
      <c r="K1147" s="303" t="str">
        <f t="shared" si="134"/>
        <v>KK 097</v>
      </c>
      <c r="L1147" s="61"/>
      <c r="M1147" s="271"/>
      <c r="N1147" s="6"/>
      <c r="O1147" s="10"/>
      <c r="P1147" s="6"/>
      <c r="Q1147" s="77" t="str">
        <f t="shared" si="135"/>
        <v/>
      </c>
      <c r="R1147" s="333"/>
      <c r="S1147" s="23"/>
      <c r="T1147" s="271"/>
      <c r="U1147" s="5"/>
      <c r="V1147" s="5"/>
      <c r="W1147" s="61"/>
      <c r="X1147" s="61"/>
    </row>
    <row r="1148" spans="1:24" ht="18.75" customHeight="1" x14ac:dyDescent="0.25">
      <c r="A1148" s="61"/>
      <c r="B1148" s="303">
        <f>IF(P1148="",0,COUNTIF($P$7:P1148,P1148))</f>
        <v>0</v>
      </c>
      <c r="C1148" s="303" t="str">
        <f t="shared" si="129"/>
        <v>0</v>
      </c>
      <c r="D1148" s="303">
        <f>IF(S1148="",0,COUNTIF($S$7:S1148,S1148))</f>
        <v>0</v>
      </c>
      <c r="E1148" s="303" t="str">
        <f t="shared" si="130"/>
        <v>0</v>
      </c>
      <c r="F1148" s="303">
        <f>IF(T1148="",0,COUNTIF($T$7:T1148,T1148))</f>
        <v>0</v>
      </c>
      <c r="G1148" s="303" t="str">
        <f t="shared" si="131"/>
        <v>0</v>
      </c>
      <c r="H1148" s="303">
        <f>IF(R1148="",0,COUNTIF($R$7:R1148,R1148))</f>
        <v>0</v>
      </c>
      <c r="I1148" s="303" t="str">
        <f t="shared" si="132"/>
        <v>0</v>
      </c>
      <c r="J1148" s="306">
        <f t="shared" si="133"/>
        <v>44216</v>
      </c>
      <c r="K1148" s="303" t="str">
        <f t="shared" si="134"/>
        <v>KK 097</v>
      </c>
      <c r="L1148" s="61"/>
      <c r="M1148" s="271"/>
      <c r="N1148" s="6"/>
      <c r="O1148" s="10"/>
      <c r="P1148" s="6"/>
      <c r="Q1148" s="77" t="str">
        <f t="shared" si="135"/>
        <v/>
      </c>
      <c r="R1148" s="333"/>
      <c r="S1148" s="23"/>
      <c r="T1148" s="271"/>
      <c r="U1148" s="5"/>
      <c r="V1148" s="5"/>
      <c r="W1148" s="61"/>
      <c r="X1148" s="61"/>
    </row>
    <row r="1149" spans="1:24" ht="18.75" customHeight="1" x14ac:dyDescent="0.25">
      <c r="A1149" s="61"/>
      <c r="B1149" s="303">
        <f>IF(P1149="",0,COUNTIF($P$7:P1149,P1149))</f>
        <v>0</v>
      </c>
      <c r="C1149" s="303" t="str">
        <f t="shared" si="129"/>
        <v>0</v>
      </c>
      <c r="D1149" s="303">
        <f>IF(S1149="",0,COUNTIF($S$7:S1149,S1149))</f>
        <v>0</v>
      </c>
      <c r="E1149" s="303" t="str">
        <f t="shared" si="130"/>
        <v>0</v>
      </c>
      <c r="F1149" s="303">
        <f>IF(T1149="",0,COUNTIF($T$7:T1149,T1149))</f>
        <v>0</v>
      </c>
      <c r="G1149" s="303" t="str">
        <f t="shared" si="131"/>
        <v>0</v>
      </c>
      <c r="H1149" s="303">
        <f>IF(R1149="",0,COUNTIF($R$7:R1149,R1149))</f>
        <v>0</v>
      </c>
      <c r="I1149" s="303" t="str">
        <f t="shared" si="132"/>
        <v>0</v>
      </c>
      <c r="J1149" s="306">
        <f t="shared" si="133"/>
        <v>44216</v>
      </c>
      <c r="K1149" s="303" t="str">
        <f t="shared" si="134"/>
        <v>KK 097</v>
      </c>
      <c r="L1149" s="61"/>
      <c r="M1149" s="271"/>
      <c r="N1149" s="6"/>
      <c r="O1149" s="10"/>
      <c r="P1149" s="6"/>
      <c r="Q1149" s="77" t="str">
        <f t="shared" si="135"/>
        <v/>
      </c>
      <c r="R1149" s="333"/>
      <c r="S1149" s="23"/>
      <c r="T1149" s="271"/>
      <c r="U1149" s="5"/>
      <c r="V1149" s="5"/>
      <c r="W1149" s="61"/>
      <c r="X1149" s="61"/>
    </row>
    <row r="1150" spans="1:24" ht="18.75" customHeight="1" x14ac:dyDescent="0.25">
      <c r="A1150" s="61"/>
      <c r="B1150" s="303">
        <f>IF(P1150="",0,COUNTIF($P$7:P1150,P1150))</f>
        <v>0</v>
      </c>
      <c r="C1150" s="303" t="str">
        <f t="shared" si="129"/>
        <v>0</v>
      </c>
      <c r="D1150" s="303">
        <f>IF(S1150="",0,COUNTIF($S$7:S1150,S1150))</f>
        <v>0</v>
      </c>
      <c r="E1150" s="303" t="str">
        <f t="shared" si="130"/>
        <v>0</v>
      </c>
      <c r="F1150" s="303">
        <f>IF(T1150="",0,COUNTIF($T$7:T1150,T1150))</f>
        <v>0</v>
      </c>
      <c r="G1150" s="303" t="str">
        <f t="shared" si="131"/>
        <v>0</v>
      </c>
      <c r="H1150" s="303">
        <f>IF(R1150="",0,COUNTIF($R$7:R1150,R1150))</f>
        <v>0</v>
      </c>
      <c r="I1150" s="303" t="str">
        <f t="shared" si="132"/>
        <v>0</v>
      </c>
      <c r="J1150" s="306">
        <f t="shared" si="133"/>
        <v>44216</v>
      </c>
      <c r="K1150" s="303" t="str">
        <f t="shared" si="134"/>
        <v>KK 097</v>
      </c>
      <c r="L1150" s="61"/>
      <c r="M1150" s="271"/>
      <c r="N1150" s="6"/>
      <c r="O1150" s="10"/>
      <c r="P1150" s="6"/>
      <c r="Q1150" s="77" t="str">
        <f t="shared" si="135"/>
        <v/>
      </c>
      <c r="R1150" s="333"/>
      <c r="S1150" s="23"/>
      <c r="T1150" s="271"/>
      <c r="U1150" s="5"/>
      <c r="V1150" s="5"/>
      <c r="W1150" s="61"/>
      <c r="X1150" s="61"/>
    </row>
    <row r="1151" spans="1:24" ht="18.75" customHeight="1" x14ac:dyDescent="0.25">
      <c r="A1151" s="61"/>
      <c r="B1151" s="303">
        <f>IF(P1151="",0,COUNTIF($P$7:P1151,P1151))</f>
        <v>0</v>
      </c>
      <c r="C1151" s="303" t="str">
        <f t="shared" si="129"/>
        <v>0</v>
      </c>
      <c r="D1151" s="303">
        <f>IF(S1151="",0,COUNTIF($S$7:S1151,S1151))</f>
        <v>0</v>
      </c>
      <c r="E1151" s="303" t="str">
        <f t="shared" si="130"/>
        <v>0</v>
      </c>
      <c r="F1151" s="303">
        <f>IF(T1151="",0,COUNTIF($T$7:T1151,T1151))</f>
        <v>0</v>
      </c>
      <c r="G1151" s="303" t="str">
        <f t="shared" si="131"/>
        <v>0</v>
      </c>
      <c r="H1151" s="303">
        <f>IF(R1151="",0,COUNTIF($R$7:R1151,R1151))</f>
        <v>0</v>
      </c>
      <c r="I1151" s="303" t="str">
        <f t="shared" si="132"/>
        <v>0</v>
      </c>
      <c r="J1151" s="306">
        <f t="shared" si="133"/>
        <v>44216</v>
      </c>
      <c r="K1151" s="303" t="str">
        <f t="shared" si="134"/>
        <v>KK 097</v>
      </c>
      <c r="L1151" s="61"/>
      <c r="M1151" s="271"/>
      <c r="N1151" s="6"/>
      <c r="O1151" s="10"/>
      <c r="P1151" s="6"/>
      <c r="Q1151" s="77" t="str">
        <f t="shared" si="135"/>
        <v/>
      </c>
      <c r="R1151" s="333"/>
      <c r="S1151" s="23"/>
      <c r="T1151" s="271"/>
      <c r="U1151" s="5"/>
      <c r="V1151" s="5"/>
      <c r="W1151" s="61"/>
      <c r="X1151" s="61"/>
    </row>
    <row r="1152" spans="1:24" ht="18.75" customHeight="1" x14ac:dyDescent="0.25">
      <c r="A1152" s="61"/>
      <c r="B1152" s="303">
        <f>IF(P1152="",0,COUNTIF($P$7:P1152,P1152))</f>
        <v>0</v>
      </c>
      <c r="C1152" s="303" t="str">
        <f t="shared" si="129"/>
        <v>0</v>
      </c>
      <c r="D1152" s="303">
        <f>IF(S1152="",0,COUNTIF($S$7:S1152,S1152))</f>
        <v>0</v>
      </c>
      <c r="E1152" s="303" t="str">
        <f t="shared" si="130"/>
        <v>0</v>
      </c>
      <c r="F1152" s="303">
        <f>IF(T1152="",0,COUNTIF($T$7:T1152,T1152))</f>
        <v>0</v>
      </c>
      <c r="G1152" s="303" t="str">
        <f t="shared" si="131"/>
        <v>0</v>
      </c>
      <c r="H1152" s="303">
        <f>IF(R1152="",0,COUNTIF($R$7:R1152,R1152))</f>
        <v>0</v>
      </c>
      <c r="I1152" s="303" t="str">
        <f t="shared" si="132"/>
        <v>0</v>
      </c>
      <c r="J1152" s="306">
        <f t="shared" si="133"/>
        <v>44216</v>
      </c>
      <c r="K1152" s="303" t="str">
        <f t="shared" si="134"/>
        <v>KK 097</v>
      </c>
      <c r="L1152" s="61"/>
      <c r="M1152" s="271"/>
      <c r="N1152" s="6"/>
      <c r="O1152" s="10"/>
      <c r="P1152" s="6"/>
      <c r="Q1152" s="77" t="str">
        <f t="shared" si="135"/>
        <v/>
      </c>
      <c r="R1152" s="333"/>
      <c r="S1152" s="23"/>
      <c r="T1152" s="271"/>
      <c r="U1152" s="5"/>
      <c r="V1152" s="5"/>
      <c r="W1152" s="61"/>
      <c r="X1152" s="61"/>
    </row>
    <row r="1153" spans="1:24" ht="18.75" customHeight="1" x14ac:dyDescent="0.25">
      <c r="A1153" s="61"/>
      <c r="B1153" s="303">
        <f>IF(P1153="",0,COUNTIF($P$7:P1153,P1153))</f>
        <v>0</v>
      </c>
      <c r="C1153" s="303" t="str">
        <f t="shared" si="129"/>
        <v>0</v>
      </c>
      <c r="D1153" s="303">
        <f>IF(S1153="",0,COUNTIF($S$7:S1153,S1153))</f>
        <v>0</v>
      </c>
      <c r="E1153" s="303" t="str">
        <f t="shared" si="130"/>
        <v>0</v>
      </c>
      <c r="F1153" s="303">
        <f>IF(T1153="",0,COUNTIF($T$7:T1153,T1153))</f>
        <v>0</v>
      </c>
      <c r="G1153" s="303" t="str">
        <f t="shared" si="131"/>
        <v>0</v>
      </c>
      <c r="H1153" s="303">
        <f>IF(R1153="",0,COUNTIF($R$7:R1153,R1153))</f>
        <v>0</v>
      </c>
      <c r="I1153" s="303" t="str">
        <f t="shared" si="132"/>
        <v>0</v>
      </c>
      <c r="J1153" s="306">
        <f t="shared" si="133"/>
        <v>44216</v>
      </c>
      <c r="K1153" s="303" t="str">
        <f t="shared" si="134"/>
        <v>KK 097</v>
      </c>
      <c r="L1153" s="61"/>
      <c r="M1153" s="271"/>
      <c r="N1153" s="6"/>
      <c r="O1153" s="10"/>
      <c r="P1153" s="6"/>
      <c r="Q1153" s="77" t="str">
        <f t="shared" si="135"/>
        <v/>
      </c>
      <c r="R1153" s="333"/>
      <c r="S1153" s="23"/>
      <c r="T1153" s="271"/>
      <c r="U1153" s="5"/>
      <c r="V1153" s="5"/>
      <c r="W1153" s="61"/>
      <c r="X1153" s="61"/>
    </row>
    <row r="1154" spans="1:24" ht="18.75" customHeight="1" x14ac:dyDescent="0.25">
      <c r="A1154" s="61"/>
      <c r="B1154" s="303">
        <f>IF(P1154="",0,COUNTIF($P$7:P1154,P1154))</f>
        <v>0</v>
      </c>
      <c r="C1154" s="303" t="str">
        <f t="shared" si="129"/>
        <v>0</v>
      </c>
      <c r="D1154" s="303">
        <f>IF(S1154="",0,COUNTIF($S$7:S1154,S1154))</f>
        <v>0</v>
      </c>
      <c r="E1154" s="303" t="str">
        <f t="shared" si="130"/>
        <v>0</v>
      </c>
      <c r="F1154" s="303">
        <f>IF(T1154="",0,COUNTIF($T$7:T1154,T1154))</f>
        <v>0</v>
      </c>
      <c r="G1154" s="303" t="str">
        <f t="shared" si="131"/>
        <v>0</v>
      </c>
      <c r="H1154" s="303">
        <f>IF(R1154="",0,COUNTIF($R$7:R1154,R1154))</f>
        <v>0</v>
      </c>
      <c r="I1154" s="303" t="str">
        <f t="shared" si="132"/>
        <v>0</v>
      </c>
      <c r="J1154" s="306">
        <f t="shared" si="133"/>
        <v>44216</v>
      </c>
      <c r="K1154" s="303" t="str">
        <f t="shared" si="134"/>
        <v>KK 097</v>
      </c>
      <c r="L1154" s="61"/>
      <c r="M1154" s="271"/>
      <c r="N1154" s="6"/>
      <c r="O1154" s="10"/>
      <c r="P1154" s="6"/>
      <c r="Q1154" s="77" t="str">
        <f t="shared" si="135"/>
        <v/>
      </c>
      <c r="R1154" s="333"/>
      <c r="S1154" s="23"/>
      <c r="T1154" s="271"/>
      <c r="U1154" s="5"/>
      <c r="V1154" s="5"/>
      <c r="W1154" s="61"/>
      <c r="X1154" s="61"/>
    </row>
    <row r="1155" spans="1:24" ht="18.75" customHeight="1" x14ac:dyDescent="0.25">
      <c r="A1155" s="61"/>
      <c r="B1155" s="303">
        <f>IF(P1155="",0,COUNTIF($P$7:P1155,P1155))</f>
        <v>0</v>
      </c>
      <c r="C1155" s="303" t="str">
        <f t="shared" si="129"/>
        <v>0</v>
      </c>
      <c r="D1155" s="303">
        <f>IF(S1155="",0,COUNTIF($S$7:S1155,S1155))</f>
        <v>0</v>
      </c>
      <c r="E1155" s="303" t="str">
        <f t="shared" si="130"/>
        <v>0</v>
      </c>
      <c r="F1155" s="303">
        <f>IF(T1155="",0,COUNTIF($T$7:T1155,T1155))</f>
        <v>0</v>
      </c>
      <c r="G1155" s="303" t="str">
        <f t="shared" si="131"/>
        <v>0</v>
      </c>
      <c r="H1155" s="303">
        <f>IF(R1155="",0,COUNTIF($R$7:R1155,R1155))</f>
        <v>0</v>
      </c>
      <c r="I1155" s="303" t="str">
        <f t="shared" si="132"/>
        <v>0</v>
      </c>
      <c r="J1155" s="306">
        <f t="shared" si="133"/>
        <v>44216</v>
      </c>
      <c r="K1155" s="303" t="str">
        <f t="shared" si="134"/>
        <v>KK 097</v>
      </c>
      <c r="L1155" s="61"/>
      <c r="M1155" s="271"/>
      <c r="N1155" s="6"/>
      <c r="O1155" s="10"/>
      <c r="P1155" s="6"/>
      <c r="Q1155" s="77" t="str">
        <f t="shared" si="135"/>
        <v/>
      </c>
      <c r="R1155" s="333"/>
      <c r="S1155" s="23"/>
      <c r="T1155" s="271"/>
      <c r="U1155" s="5"/>
      <c r="V1155" s="5"/>
      <c r="W1155" s="61"/>
      <c r="X1155" s="61"/>
    </row>
    <row r="1156" spans="1:24" ht="18.75" customHeight="1" x14ac:dyDescent="0.25">
      <c r="A1156" s="61"/>
      <c r="B1156" s="303">
        <f>IF(P1156="",0,COUNTIF($P$7:P1156,P1156))</f>
        <v>0</v>
      </c>
      <c r="C1156" s="303" t="str">
        <f t="shared" si="129"/>
        <v>0</v>
      </c>
      <c r="D1156" s="303">
        <f>IF(S1156="",0,COUNTIF($S$7:S1156,S1156))</f>
        <v>0</v>
      </c>
      <c r="E1156" s="303" t="str">
        <f t="shared" si="130"/>
        <v>0</v>
      </c>
      <c r="F1156" s="303">
        <f>IF(T1156="",0,COUNTIF($T$7:T1156,T1156))</f>
        <v>0</v>
      </c>
      <c r="G1156" s="303" t="str">
        <f t="shared" si="131"/>
        <v>0</v>
      </c>
      <c r="H1156" s="303">
        <f>IF(R1156="",0,COUNTIF($R$7:R1156,R1156))</f>
        <v>0</v>
      </c>
      <c r="I1156" s="303" t="str">
        <f t="shared" si="132"/>
        <v>0</v>
      </c>
      <c r="J1156" s="306">
        <f t="shared" si="133"/>
        <v>44216</v>
      </c>
      <c r="K1156" s="303" t="str">
        <f t="shared" si="134"/>
        <v>KK 097</v>
      </c>
      <c r="L1156" s="61"/>
      <c r="M1156" s="271"/>
      <c r="N1156" s="6"/>
      <c r="O1156" s="10"/>
      <c r="P1156" s="6"/>
      <c r="Q1156" s="77" t="str">
        <f t="shared" si="135"/>
        <v/>
      </c>
      <c r="R1156" s="333"/>
      <c r="S1156" s="23"/>
      <c r="T1156" s="271"/>
      <c r="U1156" s="5"/>
      <c r="V1156" s="5"/>
      <c r="W1156" s="61"/>
      <c r="X1156" s="61"/>
    </row>
    <row r="1157" spans="1:24" ht="18.75" customHeight="1" x14ac:dyDescent="0.25">
      <c r="A1157" s="61"/>
      <c r="B1157" s="303">
        <f>IF(P1157="",0,COUNTIF($P$7:P1157,P1157))</f>
        <v>0</v>
      </c>
      <c r="C1157" s="303" t="str">
        <f t="shared" si="129"/>
        <v>0</v>
      </c>
      <c r="D1157" s="303">
        <f>IF(S1157="",0,COUNTIF($S$7:S1157,S1157))</f>
        <v>0</v>
      </c>
      <c r="E1157" s="303" t="str">
        <f t="shared" si="130"/>
        <v>0</v>
      </c>
      <c r="F1157" s="303">
        <f>IF(T1157="",0,COUNTIF($T$7:T1157,T1157))</f>
        <v>0</v>
      </c>
      <c r="G1157" s="303" t="str">
        <f t="shared" si="131"/>
        <v>0</v>
      </c>
      <c r="H1157" s="303">
        <f>IF(R1157="",0,COUNTIF($R$7:R1157,R1157))</f>
        <v>0</v>
      </c>
      <c r="I1157" s="303" t="str">
        <f t="shared" si="132"/>
        <v>0</v>
      </c>
      <c r="J1157" s="306">
        <f t="shared" si="133"/>
        <v>44216</v>
      </c>
      <c r="K1157" s="303" t="str">
        <f t="shared" si="134"/>
        <v>KK 097</v>
      </c>
      <c r="L1157" s="61"/>
      <c r="M1157" s="271"/>
      <c r="N1157" s="6"/>
      <c r="O1157" s="10"/>
      <c r="P1157" s="6"/>
      <c r="Q1157" s="77" t="str">
        <f t="shared" si="135"/>
        <v/>
      </c>
      <c r="R1157" s="333"/>
      <c r="S1157" s="23"/>
      <c r="T1157" s="271"/>
      <c r="U1157" s="5"/>
      <c r="V1157" s="5"/>
      <c r="W1157" s="61"/>
      <c r="X1157" s="61"/>
    </row>
    <row r="1158" spans="1:24" ht="18.75" customHeight="1" x14ac:dyDescent="0.25">
      <c r="A1158" s="61"/>
      <c r="B1158" s="303">
        <f>IF(P1158="",0,COUNTIF($P$7:P1158,P1158))</f>
        <v>0</v>
      </c>
      <c r="C1158" s="303" t="str">
        <f t="shared" si="129"/>
        <v>0</v>
      </c>
      <c r="D1158" s="303">
        <f>IF(S1158="",0,COUNTIF($S$7:S1158,S1158))</f>
        <v>0</v>
      </c>
      <c r="E1158" s="303" t="str">
        <f t="shared" si="130"/>
        <v>0</v>
      </c>
      <c r="F1158" s="303">
        <f>IF(T1158="",0,COUNTIF($T$7:T1158,T1158))</f>
        <v>0</v>
      </c>
      <c r="G1158" s="303" t="str">
        <f t="shared" si="131"/>
        <v>0</v>
      </c>
      <c r="H1158" s="303">
        <f>IF(R1158="",0,COUNTIF($R$7:R1158,R1158))</f>
        <v>0</v>
      </c>
      <c r="I1158" s="303" t="str">
        <f t="shared" si="132"/>
        <v>0</v>
      </c>
      <c r="J1158" s="306">
        <f t="shared" si="133"/>
        <v>44216</v>
      </c>
      <c r="K1158" s="303" t="str">
        <f t="shared" si="134"/>
        <v>KK 097</v>
      </c>
      <c r="L1158" s="61"/>
      <c r="M1158" s="271"/>
      <c r="N1158" s="6"/>
      <c r="O1158" s="10"/>
      <c r="P1158" s="6"/>
      <c r="Q1158" s="77" t="str">
        <f t="shared" si="135"/>
        <v/>
      </c>
      <c r="R1158" s="333"/>
      <c r="S1158" s="23"/>
      <c r="T1158" s="271"/>
      <c r="U1158" s="5"/>
      <c r="V1158" s="5"/>
      <c r="W1158" s="61"/>
      <c r="X1158" s="61"/>
    </row>
    <row r="1159" spans="1:24" ht="18.75" customHeight="1" x14ac:dyDescent="0.25">
      <c r="A1159" s="61"/>
      <c r="B1159" s="303">
        <f>IF(P1159="",0,COUNTIF($P$7:P1159,P1159))</f>
        <v>0</v>
      </c>
      <c r="C1159" s="303" t="str">
        <f t="shared" si="129"/>
        <v>0</v>
      </c>
      <c r="D1159" s="303">
        <f>IF(S1159="",0,COUNTIF($S$7:S1159,S1159))</f>
        <v>0</v>
      </c>
      <c r="E1159" s="303" t="str">
        <f t="shared" si="130"/>
        <v>0</v>
      </c>
      <c r="F1159" s="303">
        <f>IF(T1159="",0,COUNTIF($T$7:T1159,T1159))</f>
        <v>0</v>
      </c>
      <c r="G1159" s="303" t="str">
        <f t="shared" si="131"/>
        <v>0</v>
      </c>
      <c r="H1159" s="303">
        <f>IF(R1159="",0,COUNTIF($R$7:R1159,R1159))</f>
        <v>0</v>
      </c>
      <c r="I1159" s="303" t="str">
        <f t="shared" si="132"/>
        <v>0</v>
      </c>
      <c r="J1159" s="306">
        <f t="shared" si="133"/>
        <v>44216</v>
      </c>
      <c r="K1159" s="303" t="str">
        <f t="shared" si="134"/>
        <v>KK 097</v>
      </c>
      <c r="L1159" s="61"/>
      <c r="M1159" s="271"/>
      <c r="N1159" s="6"/>
      <c r="O1159" s="10"/>
      <c r="P1159" s="6"/>
      <c r="Q1159" s="77" t="str">
        <f t="shared" si="135"/>
        <v/>
      </c>
      <c r="R1159" s="333"/>
      <c r="S1159" s="23"/>
      <c r="T1159" s="271"/>
      <c r="U1159" s="5"/>
      <c r="V1159" s="5"/>
      <c r="W1159" s="61"/>
      <c r="X1159" s="61"/>
    </row>
    <row r="1160" spans="1:24" ht="18.75" customHeight="1" x14ac:dyDescent="0.25">
      <c r="A1160" s="61"/>
      <c r="B1160" s="303">
        <f>IF(P1160="",0,COUNTIF($P$7:P1160,P1160))</f>
        <v>0</v>
      </c>
      <c r="C1160" s="303" t="str">
        <f t="shared" si="129"/>
        <v>0</v>
      </c>
      <c r="D1160" s="303">
        <f>IF(S1160="",0,COUNTIF($S$7:S1160,S1160))</f>
        <v>0</v>
      </c>
      <c r="E1160" s="303" t="str">
        <f t="shared" si="130"/>
        <v>0</v>
      </c>
      <c r="F1160" s="303">
        <f>IF(T1160="",0,COUNTIF($T$7:T1160,T1160))</f>
        <v>0</v>
      </c>
      <c r="G1160" s="303" t="str">
        <f t="shared" si="131"/>
        <v>0</v>
      </c>
      <c r="H1160" s="303">
        <f>IF(R1160="",0,COUNTIF($R$7:R1160,R1160))</f>
        <v>0</v>
      </c>
      <c r="I1160" s="303" t="str">
        <f t="shared" si="132"/>
        <v>0</v>
      </c>
      <c r="J1160" s="306">
        <f t="shared" si="133"/>
        <v>44216</v>
      </c>
      <c r="K1160" s="303" t="str">
        <f t="shared" si="134"/>
        <v>KK 097</v>
      </c>
      <c r="L1160" s="61"/>
      <c r="M1160" s="271"/>
      <c r="N1160" s="6"/>
      <c r="O1160" s="10"/>
      <c r="P1160" s="6"/>
      <c r="Q1160" s="77" t="str">
        <f t="shared" si="135"/>
        <v/>
      </c>
      <c r="R1160" s="333"/>
      <c r="S1160" s="23"/>
      <c r="T1160" s="271"/>
      <c r="U1160" s="5"/>
      <c r="V1160" s="5"/>
      <c r="W1160" s="61"/>
      <c r="X1160" s="61"/>
    </row>
    <row r="1161" spans="1:24" ht="18.75" customHeight="1" x14ac:dyDescent="0.25">
      <c r="A1161" s="61"/>
      <c r="B1161" s="303">
        <f>IF(P1161="",0,COUNTIF($P$7:P1161,P1161))</f>
        <v>0</v>
      </c>
      <c r="C1161" s="303" t="str">
        <f t="shared" si="129"/>
        <v>0</v>
      </c>
      <c r="D1161" s="303">
        <f>IF(S1161="",0,COUNTIF($S$7:S1161,S1161))</f>
        <v>0</v>
      </c>
      <c r="E1161" s="303" t="str">
        <f t="shared" si="130"/>
        <v>0</v>
      </c>
      <c r="F1161" s="303">
        <f>IF(T1161="",0,COUNTIF($T$7:T1161,T1161))</f>
        <v>0</v>
      </c>
      <c r="G1161" s="303" t="str">
        <f t="shared" si="131"/>
        <v>0</v>
      </c>
      <c r="H1161" s="303">
        <f>IF(R1161="",0,COUNTIF($R$7:R1161,R1161))</f>
        <v>0</v>
      </c>
      <c r="I1161" s="303" t="str">
        <f t="shared" si="132"/>
        <v>0</v>
      </c>
      <c r="J1161" s="306">
        <f t="shared" si="133"/>
        <v>44216</v>
      </c>
      <c r="K1161" s="303" t="str">
        <f t="shared" si="134"/>
        <v>KK 097</v>
      </c>
      <c r="L1161" s="61"/>
      <c r="M1161" s="271"/>
      <c r="N1161" s="6"/>
      <c r="O1161" s="10"/>
      <c r="P1161" s="6"/>
      <c r="Q1161" s="77" t="str">
        <f t="shared" si="135"/>
        <v/>
      </c>
      <c r="R1161" s="333"/>
      <c r="S1161" s="23"/>
      <c r="T1161" s="271"/>
      <c r="U1161" s="5"/>
      <c r="V1161" s="5"/>
      <c r="W1161" s="61"/>
      <c r="X1161" s="61"/>
    </row>
    <row r="1162" spans="1:24" ht="18.75" customHeight="1" x14ac:dyDescent="0.25">
      <c r="A1162" s="61"/>
      <c r="B1162" s="303">
        <f>IF(P1162="",0,COUNTIF($P$7:P1162,P1162))</f>
        <v>0</v>
      </c>
      <c r="C1162" s="303" t="str">
        <f t="shared" si="129"/>
        <v>0</v>
      </c>
      <c r="D1162" s="303">
        <f>IF(S1162="",0,COUNTIF($S$7:S1162,S1162))</f>
        <v>0</v>
      </c>
      <c r="E1162" s="303" t="str">
        <f t="shared" si="130"/>
        <v>0</v>
      </c>
      <c r="F1162" s="303">
        <f>IF(T1162="",0,COUNTIF($T$7:T1162,T1162))</f>
        <v>0</v>
      </c>
      <c r="G1162" s="303" t="str">
        <f t="shared" si="131"/>
        <v>0</v>
      </c>
      <c r="H1162" s="303">
        <f>IF(R1162="",0,COUNTIF($R$7:R1162,R1162))</f>
        <v>0</v>
      </c>
      <c r="I1162" s="303" t="str">
        <f t="shared" si="132"/>
        <v>0</v>
      </c>
      <c r="J1162" s="306">
        <f t="shared" si="133"/>
        <v>44216</v>
      </c>
      <c r="K1162" s="303" t="str">
        <f t="shared" si="134"/>
        <v>KK 097</v>
      </c>
      <c r="L1162" s="61"/>
      <c r="M1162" s="271"/>
      <c r="N1162" s="6"/>
      <c r="O1162" s="10"/>
      <c r="P1162" s="6"/>
      <c r="Q1162" s="77" t="str">
        <f t="shared" si="135"/>
        <v/>
      </c>
      <c r="R1162" s="333"/>
      <c r="S1162" s="23"/>
      <c r="T1162" s="271"/>
      <c r="U1162" s="5"/>
      <c r="V1162" s="5"/>
      <c r="W1162" s="61"/>
      <c r="X1162" s="61"/>
    </row>
    <row r="1163" spans="1:24" ht="18.75" customHeight="1" x14ac:dyDescent="0.25">
      <c r="A1163" s="61"/>
      <c r="B1163" s="303">
        <f>IF(P1163="",0,COUNTIF($P$7:P1163,P1163))</f>
        <v>0</v>
      </c>
      <c r="C1163" s="303" t="str">
        <f t="shared" si="129"/>
        <v>0</v>
      </c>
      <c r="D1163" s="303">
        <f>IF(S1163="",0,COUNTIF($S$7:S1163,S1163))</f>
        <v>0</v>
      </c>
      <c r="E1163" s="303" t="str">
        <f t="shared" si="130"/>
        <v>0</v>
      </c>
      <c r="F1163" s="303">
        <f>IF(T1163="",0,COUNTIF($T$7:T1163,T1163))</f>
        <v>0</v>
      </c>
      <c r="G1163" s="303" t="str">
        <f t="shared" si="131"/>
        <v>0</v>
      </c>
      <c r="H1163" s="303">
        <f>IF(R1163="",0,COUNTIF($R$7:R1163,R1163))</f>
        <v>0</v>
      </c>
      <c r="I1163" s="303" t="str">
        <f t="shared" si="132"/>
        <v>0</v>
      </c>
      <c r="J1163" s="306">
        <f t="shared" si="133"/>
        <v>44216</v>
      </c>
      <c r="K1163" s="303" t="str">
        <f t="shared" si="134"/>
        <v>KK 097</v>
      </c>
      <c r="L1163" s="61"/>
      <c r="M1163" s="271"/>
      <c r="N1163" s="6"/>
      <c r="O1163" s="10"/>
      <c r="P1163" s="6"/>
      <c r="Q1163" s="77" t="str">
        <f t="shared" si="135"/>
        <v/>
      </c>
      <c r="R1163" s="333"/>
      <c r="S1163" s="23"/>
      <c r="T1163" s="271"/>
      <c r="U1163" s="5"/>
      <c r="V1163" s="5"/>
      <c r="W1163" s="61"/>
      <c r="X1163" s="61"/>
    </row>
    <row r="1164" spans="1:24" ht="18.75" customHeight="1" x14ac:dyDescent="0.25">
      <c r="A1164" s="61"/>
      <c r="B1164" s="303">
        <f>IF(P1164="",0,COUNTIF($P$7:P1164,P1164))</f>
        <v>0</v>
      </c>
      <c r="C1164" s="303" t="str">
        <f t="shared" si="129"/>
        <v>0</v>
      </c>
      <c r="D1164" s="303">
        <f>IF(S1164="",0,COUNTIF($S$7:S1164,S1164))</f>
        <v>0</v>
      </c>
      <c r="E1164" s="303" t="str">
        <f t="shared" si="130"/>
        <v>0</v>
      </c>
      <c r="F1164" s="303">
        <f>IF(T1164="",0,COUNTIF($T$7:T1164,T1164))</f>
        <v>0</v>
      </c>
      <c r="G1164" s="303" t="str">
        <f t="shared" si="131"/>
        <v>0</v>
      </c>
      <c r="H1164" s="303">
        <f>IF(R1164="",0,COUNTIF($R$7:R1164,R1164))</f>
        <v>0</v>
      </c>
      <c r="I1164" s="303" t="str">
        <f t="shared" si="132"/>
        <v>0</v>
      </c>
      <c r="J1164" s="306">
        <f t="shared" si="133"/>
        <v>44216</v>
      </c>
      <c r="K1164" s="303" t="str">
        <f t="shared" si="134"/>
        <v>KK 097</v>
      </c>
      <c r="L1164" s="61"/>
      <c r="M1164" s="271"/>
      <c r="N1164" s="6"/>
      <c r="O1164" s="10"/>
      <c r="P1164" s="6"/>
      <c r="Q1164" s="77" t="str">
        <f t="shared" si="135"/>
        <v/>
      </c>
      <c r="R1164" s="333"/>
      <c r="S1164" s="23"/>
      <c r="T1164" s="271"/>
      <c r="U1164" s="5"/>
      <c r="V1164" s="5"/>
      <c r="W1164" s="61"/>
      <c r="X1164" s="61"/>
    </row>
    <row r="1165" spans="1:24" ht="18.75" customHeight="1" x14ac:dyDescent="0.25">
      <c r="A1165" s="61"/>
      <c r="B1165" s="303">
        <f>IF(P1165="",0,COUNTIF($P$7:P1165,P1165))</f>
        <v>0</v>
      </c>
      <c r="C1165" s="303" t="str">
        <f t="shared" si="129"/>
        <v>0</v>
      </c>
      <c r="D1165" s="303">
        <f>IF(S1165="",0,COUNTIF($S$7:S1165,S1165))</f>
        <v>0</v>
      </c>
      <c r="E1165" s="303" t="str">
        <f t="shared" si="130"/>
        <v>0</v>
      </c>
      <c r="F1165" s="303">
        <f>IF(T1165="",0,COUNTIF($T$7:T1165,T1165))</f>
        <v>0</v>
      </c>
      <c r="G1165" s="303" t="str">
        <f t="shared" si="131"/>
        <v>0</v>
      </c>
      <c r="H1165" s="303">
        <f>IF(R1165="",0,COUNTIF($R$7:R1165,R1165))</f>
        <v>0</v>
      </c>
      <c r="I1165" s="303" t="str">
        <f t="shared" si="132"/>
        <v>0</v>
      </c>
      <c r="J1165" s="306">
        <f t="shared" si="133"/>
        <v>44216</v>
      </c>
      <c r="K1165" s="303" t="str">
        <f t="shared" si="134"/>
        <v>KK 097</v>
      </c>
      <c r="L1165" s="61"/>
      <c r="M1165" s="271"/>
      <c r="N1165" s="6"/>
      <c r="O1165" s="10"/>
      <c r="P1165" s="6"/>
      <c r="Q1165" s="77" t="str">
        <f t="shared" si="135"/>
        <v/>
      </c>
      <c r="R1165" s="333"/>
      <c r="S1165" s="23"/>
      <c r="T1165" s="271"/>
      <c r="U1165" s="5"/>
      <c r="V1165" s="5"/>
      <c r="W1165" s="61"/>
      <c r="X1165" s="61"/>
    </row>
    <row r="1166" spans="1:24" ht="18.75" customHeight="1" x14ac:dyDescent="0.25">
      <c r="A1166" s="61"/>
      <c r="B1166" s="303">
        <f>IF(P1166="",0,COUNTIF($P$7:P1166,P1166))</f>
        <v>0</v>
      </c>
      <c r="C1166" s="303" t="str">
        <f t="shared" si="129"/>
        <v>0</v>
      </c>
      <c r="D1166" s="303">
        <f>IF(S1166="",0,COUNTIF($S$7:S1166,S1166))</f>
        <v>0</v>
      </c>
      <c r="E1166" s="303" t="str">
        <f t="shared" si="130"/>
        <v>0</v>
      </c>
      <c r="F1166" s="303">
        <f>IF(T1166="",0,COUNTIF($T$7:T1166,T1166))</f>
        <v>0</v>
      </c>
      <c r="G1166" s="303" t="str">
        <f t="shared" si="131"/>
        <v>0</v>
      </c>
      <c r="H1166" s="303">
        <f>IF(R1166="",0,COUNTIF($R$7:R1166,R1166))</f>
        <v>0</v>
      </c>
      <c r="I1166" s="303" t="str">
        <f t="shared" si="132"/>
        <v>0</v>
      </c>
      <c r="J1166" s="306">
        <f t="shared" si="133"/>
        <v>44216</v>
      </c>
      <c r="K1166" s="303" t="str">
        <f t="shared" si="134"/>
        <v>KK 097</v>
      </c>
      <c r="L1166" s="61"/>
      <c r="M1166" s="271"/>
      <c r="N1166" s="6"/>
      <c r="O1166" s="10"/>
      <c r="P1166" s="6"/>
      <c r="Q1166" s="77" t="str">
        <f t="shared" si="135"/>
        <v/>
      </c>
      <c r="R1166" s="333"/>
      <c r="S1166" s="23"/>
      <c r="T1166" s="271"/>
      <c r="U1166" s="5"/>
      <c r="V1166" s="5"/>
      <c r="W1166" s="61"/>
      <c r="X1166" s="61"/>
    </row>
    <row r="1167" spans="1:24" ht="18.75" customHeight="1" x14ac:dyDescent="0.25">
      <c r="A1167" s="61"/>
      <c r="B1167" s="303">
        <f>IF(P1167="",0,COUNTIF($P$7:P1167,P1167))</f>
        <v>0</v>
      </c>
      <c r="C1167" s="303" t="str">
        <f t="shared" si="129"/>
        <v>0</v>
      </c>
      <c r="D1167" s="303">
        <f>IF(S1167="",0,COUNTIF($S$7:S1167,S1167))</f>
        <v>0</v>
      </c>
      <c r="E1167" s="303" t="str">
        <f t="shared" si="130"/>
        <v>0</v>
      </c>
      <c r="F1167" s="303">
        <f>IF(T1167="",0,COUNTIF($T$7:T1167,T1167))</f>
        <v>0</v>
      </c>
      <c r="G1167" s="303" t="str">
        <f t="shared" si="131"/>
        <v>0</v>
      </c>
      <c r="H1167" s="303">
        <f>IF(R1167="",0,COUNTIF($R$7:R1167,R1167))</f>
        <v>0</v>
      </c>
      <c r="I1167" s="303" t="str">
        <f t="shared" si="132"/>
        <v>0</v>
      </c>
      <c r="J1167" s="306">
        <f t="shared" si="133"/>
        <v>44216</v>
      </c>
      <c r="K1167" s="303" t="str">
        <f t="shared" si="134"/>
        <v>KK 097</v>
      </c>
      <c r="L1167" s="61"/>
      <c r="M1167" s="271"/>
      <c r="N1167" s="6"/>
      <c r="O1167" s="10"/>
      <c r="P1167" s="6"/>
      <c r="Q1167" s="77" t="str">
        <f t="shared" si="135"/>
        <v/>
      </c>
      <c r="R1167" s="333"/>
      <c r="S1167" s="23"/>
      <c r="T1167" s="271"/>
      <c r="U1167" s="5"/>
      <c r="V1167" s="5"/>
      <c r="W1167" s="61"/>
      <c r="X1167" s="61"/>
    </row>
    <row r="1168" spans="1:24" ht="18.75" customHeight="1" x14ac:dyDescent="0.25">
      <c r="A1168" s="61"/>
      <c r="B1168" s="303">
        <f>IF(P1168="",0,COUNTIF($P$7:P1168,P1168))</f>
        <v>0</v>
      </c>
      <c r="C1168" s="303" t="str">
        <f t="shared" si="129"/>
        <v>0</v>
      </c>
      <c r="D1168" s="303">
        <f>IF(S1168="",0,COUNTIF($S$7:S1168,S1168))</f>
        <v>0</v>
      </c>
      <c r="E1168" s="303" t="str">
        <f t="shared" si="130"/>
        <v>0</v>
      </c>
      <c r="F1168" s="303">
        <f>IF(T1168="",0,COUNTIF($T$7:T1168,T1168))</f>
        <v>0</v>
      </c>
      <c r="G1168" s="303" t="str">
        <f t="shared" si="131"/>
        <v>0</v>
      </c>
      <c r="H1168" s="303">
        <f>IF(R1168="",0,COUNTIF($R$7:R1168,R1168))</f>
        <v>0</v>
      </c>
      <c r="I1168" s="303" t="str">
        <f t="shared" si="132"/>
        <v>0</v>
      </c>
      <c r="J1168" s="306">
        <f t="shared" si="133"/>
        <v>44216</v>
      </c>
      <c r="K1168" s="303" t="str">
        <f t="shared" si="134"/>
        <v>KK 097</v>
      </c>
      <c r="L1168" s="61"/>
      <c r="M1168" s="271"/>
      <c r="N1168" s="6"/>
      <c r="O1168" s="10"/>
      <c r="P1168" s="6"/>
      <c r="Q1168" s="77" t="str">
        <f t="shared" si="135"/>
        <v/>
      </c>
      <c r="R1168" s="333"/>
      <c r="S1168" s="23"/>
      <c r="T1168" s="271"/>
      <c r="U1168" s="5"/>
      <c r="V1168" s="5"/>
      <c r="W1168" s="61"/>
      <c r="X1168" s="61"/>
    </row>
    <row r="1169" spans="1:24" ht="18.75" customHeight="1" x14ac:dyDescent="0.25">
      <c r="A1169" s="61"/>
      <c r="B1169" s="303">
        <f>IF(P1169="",0,COUNTIF($P$7:P1169,P1169))</f>
        <v>0</v>
      </c>
      <c r="C1169" s="303" t="str">
        <f t="shared" si="129"/>
        <v>0</v>
      </c>
      <c r="D1169" s="303">
        <f>IF(S1169="",0,COUNTIF($S$7:S1169,S1169))</f>
        <v>0</v>
      </c>
      <c r="E1169" s="303" t="str">
        <f t="shared" si="130"/>
        <v>0</v>
      </c>
      <c r="F1169" s="303">
        <f>IF(T1169="",0,COUNTIF($T$7:T1169,T1169))</f>
        <v>0</v>
      </c>
      <c r="G1169" s="303" t="str">
        <f t="shared" si="131"/>
        <v>0</v>
      </c>
      <c r="H1169" s="303">
        <f>IF(R1169="",0,COUNTIF($R$7:R1169,R1169))</f>
        <v>0</v>
      </c>
      <c r="I1169" s="303" t="str">
        <f t="shared" si="132"/>
        <v>0</v>
      </c>
      <c r="J1169" s="306">
        <f t="shared" si="133"/>
        <v>44216</v>
      </c>
      <c r="K1169" s="303" t="str">
        <f t="shared" si="134"/>
        <v>KK 097</v>
      </c>
      <c r="L1169" s="61"/>
      <c r="M1169" s="271"/>
      <c r="N1169" s="6"/>
      <c r="O1169" s="10"/>
      <c r="P1169" s="6"/>
      <c r="Q1169" s="77" t="str">
        <f t="shared" si="135"/>
        <v/>
      </c>
      <c r="R1169" s="333"/>
      <c r="S1169" s="23"/>
      <c r="T1169" s="271"/>
      <c r="U1169" s="5"/>
      <c r="V1169" s="5"/>
      <c r="W1169" s="61"/>
      <c r="X1169" s="61"/>
    </row>
    <row r="1170" spans="1:24" ht="18.75" customHeight="1" x14ac:dyDescent="0.25">
      <c r="A1170" s="61"/>
      <c r="B1170" s="303">
        <f>IF(P1170="",0,COUNTIF($P$7:P1170,P1170))</f>
        <v>0</v>
      </c>
      <c r="C1170" s="303" t="str">
        <f t="shared" si="129"/>
        <v>0</v>
      </c>
      <c r="D1170" s="303">
        <f>IF(S1170="",0,COUNTIF($S$7:S1170,S1170))</f>
        <v>0</v>
      </c>
      <c r="E1170" s="303" t="str">
        <f t="shared" si="130"/>
        <v>0</v>
      </c>
      <c r="F1170" s="303">
        <f>IF(T1170="",0,COUNTIF($T$7:T1170,T1170))</f>
        <v>0</v>
      </c>
      <c r="G1170" s="303" t="str">
        <f t="shared" si="131"/>
        <v>0</v>
      </c>
      <c r="H1170" s="303">
        <f>IF(R1170="",0,COUNTIF($R$7:R1170,R1170))</f>
        <v>0</v>
      </c>
      <c r="I1170" s="303" t="str">
        <f t="shared" si="132"/>
        <v>0</v>
      </c>
      <c r="J1170" s="306">
        <f t="shared" si="133"/>
        <v>44216</v>
      </c>
      <c r="K1170" s="303" t="str">
        <f t="shared" si="134"/>
        <v>KK 097</v>
      </c>
      <c r="L1170" s="61"/>
      <c r="M1170" s="271"/>
      <c r="N1170" s="6"/>
      <c r="O1170" s="10"/>
      <c r="P1170" s="6"/>
      <c r="Q1170" s="77" t="str">
        <f t="shared" si="135"/>
        <v/>
      </c>
      <c r="R1170" s="333"/>
      <c r="S1170" s="23"/>
      <c r="T1170" s="271"/>
      <c r="U1170" s="5"/>
      <c r="V1170" s="5"/>
      <c r="W1170" s="61"/>
      <c r="X1170" s="61"/>
    </row>
    <row r="1171" spans="1:24" ht="18.75" customHeight="1" x14ac:dyDescent="0.25">
      <c r="A1171" s="61"/>
      <c r="B1171" s="303">
        <f>IF(P1171="",0,COUNTIF($P$7:P1171,P1171))</f>
        <v>0</v>
      </c>
      <c r="C1171" s="303" t="str">
        <f t="shared" si="129"/>
        <v>0</v>
      </c>
      <c r="D1171" s="303">
        <f>IF(S1171="",0,COUNTIF($S$7:S1171,S1171))</f>
        <v>0</v>
      </c>
      <c r="E1171" s="303" t="str">
        <f t="shared" si="130"/>
        <v>0</v>
      </c>
      <c r="F1171" s="303">
        <f>IF(T1171="",0,COUNTIF($T$7:T1171,T1171))</f>
        <v>0</v>
      </c>
      <c r="G1171" s="303" t="str">
        <f t="shared" si="131"/>
        <v>0</v>
      </c>
      <c r="H1171" s="303">
        <f>IF(R1171="",0,COUNTIF($R$7:R1171,R1171))</f>
        <v>0</v>
      </c>
      <c r="I1171" s="303" t="str">
        <f t="shared" si="132"/>
        <v>0</v>
      </c>
      <c r="J1171" s="306">
        <f t="shared" si="133"/>
        <v>44216</v>
      </c>
      <c r="K1171" s="303" t="str">
        <f t="shared" si="134"/>
        <v>KK 097</v>
      </c>
      <c r="L1171" s="61"/>
      <c r="M1171" s="271"/>
      <c r="N1171" s="6"/>
      <c r="O1171" s="10"/>
      <c r="P1171" s="6"/>
      <c r="Q1171" s="77" t="str">
        <f t="shared" si="135"/>
        <v/>
      </c>
      <c r="R1171" s="333"/>
      <c r="S1171" s="23"/>
      <c r="T1171" s="271"/>
      <c r="U1171" s="5"/>
      <c r="V1171" s="5"/>
      <c r="W1171" s="61"/>
      <c r="X1171" s="61"/>
    </row>
    <row r="1172" spans="1:24" ht="18.75" customHeight="1" x14ac:dyDescent="0.25">
      <c r="A1172" s="61"/>
      <c r="B1172" s="303">
        <f>IF(P1172="",0,COUNTIF($P$7:P1172,P1172))</f>
        <v>0</v>
      </c>
      <c r="C1172" s="303" t="str">
        <f t="shared" si="129"/>
        <v>0</v>
      </c>
      <c r="D1172" s="303">
        <f>IF(S1172="",0,COUNTIF($S$7:S1172,S1172))</f>
        <v>0</v>
      </c>
      <c r="E1172" s="303" t="str">
        <f t="shared" si="130"/>
        <v>0</v>
      </c>
      <c r="F1172" s="303">
        <f>IF(T1172="",0,COUNTIF($T$7:T1172,T1172))</f>
        <v>0</v>
      </c>
      <c r="G1172" s="303" t="str">
        <f t="shared" si="131"/>
        <v>0</v>
      </c>
      <c r="H1172" s="303">
        <f>IF(R1172="",0,COUNTIF($R$7:R1172,R1172))</f>
        <v>0</v>
      </c>
      <c r="I1172" s="303" t="str">
        <f t="shared" si="132"/>
        <v>0</v>
      </c>
      <c r="J1172" s="306">
        <f t="shared" si="133"/>
        <v>44216</v>
      </c>
      <c r="K1172" s="303" t="str">
        <f t="shared" si="134"/>
        <v>KK 097</v>
      </c>
      <c r="L1172" s="61"/>
      <c r="M1172" s="271"/>
      <c r="N1172" s="6"/>
      <c r="O1172" s="10"/>
      <c r="P1172" s="6"/>
      <c r="Q1172" s="77" t="str">
        <f t="shared" si="135"/>
        <v/>
      </c>
      <c r="R1172" s="333"/>
      <c r="S1172" s="23"/>
      <c r="T1172" s="271"/>
      <c r="U1172" s="5"/>
      <c r="V1172" s="5"/>
      <c r="W1172" s="61"/>
      <c r="X1172" s="61"/>
    </row>
    <row r="1173" spans="1:24" ht="18.75" customHeight="1" x14ac:dyDescent="0.25">
      <c r="A1173" s="61"/>
      <c r="B1173" s="303">
        <f>IF(P1173="",0,COUNTIF($P$7:P1173,P1173))</f>
        <v>0</v>
      </c>
      <c r="C1173" s="303" t="str">
        <f t="shared" si="129"/>
        <v>0</v>
      </c>
      <c r="D1173" s="303">
        <f>IF(S1173="",0,COUNTIF($S$7:S1173,S1173))</f>
        <v>0</v>
      </c>
      <c r="E1173" s="303" t="str">
        <f t="shared" si="130"/>
        <v>0</v>
      </c>
      <c r="F1173" s="303">
        <f>IF(T1173="",0,COUNTIF($T$7:T1173,T1173))</f>
        <v>0</v>
      </c>
      <c r="G1173" s="303" t="str">
        <f t="shared" si="131"/>
        <v>0</v>
      </c>
      <c r="H1173" s="303">
        <f>IF(R1173="",0,COUNTIF($R$7:R1173,R1173))</f>
        <v>0</v>
      </c>
      <c r="I1173" s="303" t="str">
        <f t="shared" si="132"/>
        <v>0</v>
      </c>
      <c r="J1173" s="306">
        <f t="shared" si="133"/>
        <v>44216</v>
      </c>
      <c r="K1173" s="303" t="str">
        <f t="shared" si="134"/>
        <v>KK 097</v>
      </c>
      <c r="L1173" s="61"/>
      <c r="M1173" s="271"/>
      <c r="N1173" s="6"/>
      <c r="O1173" s="10"/>
      <c r="P1173" s="6"/>
      <c r="Q1173" s="77" t="str">
        <f t="shared" si="135"/>
        <v/>
      </c>
      <c r="R1173" s="333"/>
      <c r="S1173" s="23"/>
      <c r="T1173" s="271"/>
      <c r="U1173" s="5"/>
      <c r="V1173" s="5"/>
      <c r="W1173" s="61"/>
      <c r="X1173" s="61"/>
    </row>
    <row r="1174" spans="1:24" ht="18.75" customHeight="1" x14ac:dyDescent="0.25">
      <c r="A1174" s="61"/>
      <c r="B1174" s="303">
        <f>IF(P1174="",0,COUNTIF($P$7:P1174,P1174))</f>
        <v>0</v>
      </c>
      <c r="C1174" s="303" t="str">
        <f t="shared" si="129"/>
        <v>0</v>
      </c>
      <c r="D1174" s="303">
        <f>IF(S1174="",0,COUNTIF($S$7:S1174,S1174))</f>
        <v>0</v>
      </c>
      <c r="E1174" s="303" t="str">
        <f t="shared" si="130"/>
        <v>0</v>
      </c>
      <c r="F1174" s="303">
        <f>IF(T1174="",0,COUNTIF($T$7:T1174,T1174))</f>
        <v>0</v>
      </c>
      <c r="G1174" s="303" t="str">
        <f t="shared" si="131"/>
        <v>0</v>
      </c>
      <c r="H1174" s="303">
        <f>IF(R1174="",0,COUNTIF($R$7:R1174,R1174))</f>
        <v>0</v>
      </c>
      <c r="I1174" s="303" t="str">
        <f t="shared" si="132"/>
        <v>0</v>
      </c>
      <c r="J1174" s="306">
        <f t="shared" si="133"/>
        <v>44216</v>
      </c>
      <c r="K1174" s="303" t="str">
        <f t="shared" si="134"/>
        <v>KK 097</v>
      </c>
      <c r="L1174" s="61"/>
      <c r="M1174" s="271"/>
      <c r="N1174" s="6"/>
      <c r="O1174" s="10"/>
      <c r="P1174" s="6"/>
      <c r="Q1174" s="77" t="str">
        <f t="shared" si="135"/>
        <v/>
      </c>
      <c r="R1174" s="333"/>
      <c r="S1174" s="23"/>
      <c r="T1174" s="271"/>
      <c r="U1174" s="5"/>
      <c r="V1174" s="5"/>
      <c r="W1174" s="61"/>
      <c r="X1174" s="61"/>
    </row>
    <row r="1175" spans="1:24" ht="18.75" customHeight="1" x14ac:dyDescent="0.25">
      <c r="A1175" s="61"/>
      <c r="B1175" s="303">
        <f>IF(P1175="",0,COUNTIF($P$7:P1175,P1175))</f>
        <v>0</v>
      </c>
      <c r="C1175" s="303" t="str">
        <f t="shared" si="129"/>
        <v>0</v>
      </c>
      <c r="D1175" s="303">
        <f>IF(S1175="",0,COUNTIF($S$7:S1175,S1175))</f>
        <v>0</v>
      </c>
      <c r="E1175" s="303" t="str">
        <f t="shared" si="130"/>
        <v>0</v>
      </c>
      <c r="F1175" s="303">
        <f>IF(T1175="",0,COUNTIF($T$7:T1175,T1175))</f>
        <v>0</v>
      </c>
      <c r="G1175" s="303" t="str">
        <f t="shared" si="131"/>
        <v>0</v>
      </c>
      <c r="H1175" s="303">
        <f>IF(R1175="",0,COUNTIF($R$7:R1175,R1175))</f>
        <v>0</v>
      </c>
      <c r="I1175" s="303" t="str">
        <f t="shared" si="132"/>
        <v>0</v>
      </c>
      <c r="J1175" s="306">
        <f t="shared" si="133"/>
        <v>44216</v>
      </c>
      <c r="K1175" s="303" t="str">
        <f t="shared" si="134"/>
        <v>KK 097</v>
      </c>
      <c r="L1175" s="61"/>
      <c r="M1175" s="271"/>
      <c r="N1175" s="6"/>
      <c r="O1175" s="10"/>
      <c r="P1175" s="6"/>
      <c r="Q1175" s="77" t="str">
        <f t="shared" si="135"/>
        <v/>
      </c>
      <c r="R1175" s="333"/>
      <c r="S1175" s="23"/>
      <c r="T1175" s="271"/>
      <c r="U1175" s="5"/>
      <c r="V1175" s="5"/>
      <c r="W1175" s="61"/>
      <c r="X1175" s="61"/>
    </row>
    <row r="1176" spans="1:24" ht="18.75" customHeight="1" x14ac:dyDescent="0.25">
      <c r="A1176" s="61"/>
      <c r="B1176" s="303">
        <f>IF(P1176="",0,COUNTIF($P$7:P1176,P1176))</f>
        <v>0</v>
      </c>
      <c r="C1176" s="303" t="str">
        <f t="shared" si="129"/>
        <v>0</v>
      </c>
      <c r="D1176" s="303">
        <f>IF(S1176="",0,COUNTIF($S$7:S1176,S1176))</f>
        <v>0</v>
      </c>
      <c r="E1176" s="303" t="str">
        <f t="shared" si="130"/>
        <v>0</v>
      </c>
      <c r="F1176" s="303">
        <f>IF(T1176="",0,COUNTIF($T$7:T1176,T1176))</f>
        <v>0</v>
      </c>
      <c r="G1176" s="303" t="str">
        <f t="shared" si="131"/>
        <v>0</v>
      </c>
      <c r="H1176" s="303">
        <f>IF(R1176="",0,COUNTIF($R$7:R1176,R1176))</f>
        <v>0</v>
      </c>
      <c r="I1176" s="303" t="str">
        <f t="shared" si="132"/>
        <v>0</v>
      </c>
      <c r="J1176" s="306">
        <f t="shared" si="133"/>
        <v>44216</v>
      </c>
      <c r="K1176" s="303" t="str">
        <f t="shared" si="134"/>
        <v>KK 097</v>
      </c>
      <c r="L1176" s="61"/>
      <c r="M1176" s="271"/>
      <c r="N1176" s="6"/>
      <c r="O1176" s="10"/>
      <c r="P1176" s="6"/>
      <c r="Q1176" s="77" t="str">
        <f t="shared" si="135"/>
        <v/>
      </c>
      <c r="R1176" s="333"/>
      <c r="S1176" s="23"/>
      <c r="T1176" s="271"/>
      <c r="U1176" s="5"/>
      <c r="V1176" s="5"/>
      <c r="W1176" s="61"/>
      <c r="X1176" s="61"/>
    </row>
    <row r="1177" spans="1:24" ht="18.75" customHeight="1" x14ac:dyDescent="0.25">
      <c r="A1177" s="61"/>
      <c r="B1177" s="303">
        <f>IF(P1177="",0,COUNTIF($P$7:P1177,P1177))</f>
        <v>0</v>
      </c>
      <c r="C1177" s="303" t="str">
        <f t="shared" si="129"/>
        <v>0</v>
      </c>
      <c r="D1177" s="303">
        <f>IF(S1177="",0,COUNTIF($S$7:S1177,S1177))</f>
        <v>0</v>
      </c>
      <c r="E1177" s="303" t="str">
        <f t="shared" si="130"/>
        <v>0</v>
      </c>
      <c r="F1177" s="303">
        <f>IF(T1177="",0,COUNTIF($T$7:T1177,T1177))</f>
        <v>0</v>
      </c>
      <c r="G1177" s="303" t="str">
        <f t="shared" si="131"/>
        <v>0</v>
      </c>
      <c r="H1177" s="303">
        <f>IF(R1177="",0,COUNTIF($R$7:R1177,R1177))</f>
        <v>0</v>
      </c>
      <c r="I1177" s="303" t="str">
        <f t="shared" si="132"/>
        <v>0</v>
      </c>
      <c r="J1177" s="306">
        <f t="shared" si="133"/>
        <v>44216</v>
      </c>
      <c r="K1177" s="303" t="str">
        <f t="shared" si="134"/>
        <v>KK 097</v>
      </c>
      <c r="L1177" s="61"/>
      <c r="M1177" s="271"/>
      <c r="N1177" s="6"/>
      <c r="O1177" s="10"/>
      <c r="P1177" s="6"/>
      <c r="Q1177" s="77" t="str">
        <f t="shared" si="135"/>
        <v/>
      </c>
      <c r="R1177" s="333"/>
      <c r="S1177" s="23"/>
      <c r="T1177" s="271"/>
      <c r="U1177" s="5"/>
      <c r="V1177" s="5"/>
      <c r="W1177" s="61"/>
      <c r="X1177" s="61"/>
    </row>
    <row r="1178" spans="1:24" ht="18.75" customHeight="1" x14ac:dyDescent="0.25">
      <c r="A1178" s="61"/>
      <c r="B1178" s="303">
        <f>IF(P1178="",0,COUNTIF($P$7:P1178,P1178))</f>
        <v>0</v>
      </c>
      <c r="C1178" s="303" t="str">
        <f t="shared" si="129"/>
        <v>0</v>
      </c>
      <c r="D1178" s="303">
        <f>IF(S1178="",0,COUNTIF($S$7:S1178,S1178))</f>
        <v>0</v>
      </c>
      <c r="E1178" s="303" t="str">
        <f t="shared" si="130"/>
        <v>0</v>
      </c>
      <c r="F1178" s="303">
        <f>IF(T1178="",0,COUNTIF($T$7:T1178,T1178))</f>
        <v>0</v>
      </c>
      <c r="G1178" s="303" t="str">
        <f t="shared" si="131"/>
        <v>0</v>
      </c>
      <c r="H1178" s="303">
        <f>IF(R1178="",0,COUNTIF($R$7:R1178,R1178))</f>
        <v>0</v>
      </c>
      <c r="I1178" s="303" t="str">
        <f t="shared" si="132"/>
        <v>0</v>
      </c>
      <c r="J1178" s="306">
        <f t="shared" si="133"/>
        <v>44216</v>
      </c>
      <c r="K1178" s="303" t="str">
        <f t="shared" si="134"/>
        <v>KK 097</v>
      </c>
      <c r="L1178" s="61"/>
      <c r="M1178" s="271"/>
      <c r="N1178" s="6"/>
      <c r="O1178" s="10"/>
      <c r="P1178" s="6"/>
      <c r="Q1178" s="77" t="str">
        <f t="shared" si="135"/>
        <v/>
      </c>
      <c r="R1178" s="333"/>
      <c r="S1178" s="23"/>
      <c r="T1178" s="271"/>
      <c r="U1178" s="5"/>
      <c r="V1178" s="5"/>
      <c r="W1178" s="61"/>
      <c r="X1178" s="61"/>
    </row>
    <row r="1179" spans="1:24" ht="18.75" customHeight="1" x14ac:dyDescent="0.25">
      <c r="A1179" s="61"/>
      <c r="B1179" s="303">
        <f>IF(P1179="",0,COUNTIF($P$7:P1179,P1179))</f>
        <v>0</v>
      </c>
      <c r="C1179" s="303" t="str">
        <f t="shared" si="129"/>
        <v>0</v>
      </c>
      <c r="D1179" s="303">
        <f>IF(S1179="",0,COUNTIF($S$7:S1179,S1179))</f>
        <v>0</v>
      </c>
      <c r="E1179" s="303" t="str">
        <f t="shared" si="130"/>
        <v>0</v>
      </c>
      <c r="F1179" s="303">
        <f>IF(T1179="",0,COUNTIF($T$7:T1179,T1179))</f>
        <v>0</v>
      </c>
      <c r="G1179" s="303" t="str">
        <f t="shared" si="131"/>
        <v>0</v>
      </c>
      <c r="H1179" s="303">
        <f>IF(R1179="",0,COUNTIF($R$7:R1179,R1179))</f>
        <v>0</v>
      </c>
      <c r="I1179" s="303" t="str">
        <f t="shared" si="132"/>
        <v>0</v>
      </c>
      <c r="J1179" s="306">
        <f t="shared" si="133"/>
        <v>44216</v>
      </c>
      <c r="K1179" s="303" t="str">
        <f t="shared" si="134"/>
        <v>KK 097</v>
      </c>
      <c r="L1179" s="61"/>
      <c r="M1179" s="271"/>
      <c r="N1179" s="6"/>
      <c r="O1179" s="10"/>
      <c r="P1179" s="6"/>
      <c r="Q1179" s="77" t="str">
        <f t="shared" si="135"/>
        <v/>
      </c>
      <c r="R1179" s="333"/>
      <c r="S1179" s="23"/>
      <c r="T1179" s="271"/>
      <c r="U1179" s="5"/>
      <c r="V1179" s="5"/>
      <c r="W1179" s="61"/>
      <c r="X1179" s="61"/>
    </row>
    <row r="1180" spans="1:24" ht="18.75" customHeight="1" x14ac:dyDescent="0.25">
      <c r="A1180" s="61"/>
      <c r="B1180" s="303">
        <f>IF(P1180="",0,COUNTIF($P$7:P1180,P1180))</f>
        <v>0</v>
      </c>
      <c r="C1180" s="303" t="str">
        <f t="shared" si="129"/>
        <v>0</v>
      </c>
      <c r="D1180" s="303">
        <f>IF(S1180="",0,COUNTIF($S$7:S1180,S1180))</f>
        <v>0</v>
      </c>
      <c r="E1180" s="303" t="str">
        <f t="shared" si="130"/>
        <v>0</v>
      </c>
      <c r="F1180" s="303">
        <f>IF(T1180="",0,COUNTIF($T$7:T1180,T1180))</f>
        <v>0</v>
      </c>
      <c r="G1180" s="303" t="str">
        <f t="shared" si="131"/>
        <v>0</v>
      </c>
      <c r="H1180" s="303">
        <f>IF(R1180="",0,COUNTIF($R$7:R1180,R1180))</f>
        <v>0</v>
      </c>
      <c r="I1180" s="303" t="str">
        <f t="shared" si="132"/>
        <v>0</v>
      </c>
      <c r="J1180" s="306">
        <f t="shared" si="133"/>
        <v>44216</v>
      </c>
      <c r="K1180" s="303" t="str">
        <f t="shared" si="134"/>
        <v>KK 097</v>
      </c>
      <c r="L1180" s="61"/>
      <c r="M1180" s="271"/>
      <c r="N1180" s="6"/>
      <c r="O1180" s="10"/>
      <c r="P1180" s="6"/>
      <c r="Q1180" s="77" t="str">
        <f t="shared" si="135"/>
        <v/>
      </c>
      <c r="R1180" s="333"/>
      <c r="S1180" s="23"/>
      <c r="T1180" s="271"/>
      <c r="U1180" s="5"/>
      <c r="V1180" s="5"/>
      <c r="W1180" s="61"/>
      <c r="X1180" s="61"/>
    </row>
    <row r="1181" spans="1:24" ht="18.75" customHeight="1" x14ac:dyDescent="0.25">
      <c r="A1181" s="61"/>
      <c r="B1181" s="303">
        <f>IF(P1181="",0,COUNTIF($P$7:P1181,P1181))</f>
        <v>0</v>
      </c>
      <c r="C1181" s="303" t="str">
        <f t="shared" si="129"/>
        <v>0</v>
      </c>
      <c r="D1181" s="303">
        <f>IF(S1181="",0,COUNTIF($S$7:S1181,S1181))</f>
        <v>0</v>
      </c>
      <c r="E1181" s="303" t="str">
        <f t="shared" si="130"/>
        <v>0</v>
      </c>
      <c r="F1181" s="303">
        <f>IF(T1181="",0,COUNTIF($T$7:T1181,T1181))</f>
        <v>0</v>
      </c>
      <c r="G1181" s="303" t="str">
        <f t="shared" si="131"/>
        <v>0</v>
      </c>
      <c r="H1181" s="303">
        <f>IF(R1181="",0,COUNTIF($R$7:R1181,R1181))</f>
        <v>0</v>
      </c>
      <c r="I1181" s="303" t="str">
        <f t="shared" si="132"/>
        <v>0</v>
      </c>
      <c r="J1181" s="306">
        <f t="shared" si="133"/>
        <v>44216</v>
      </c>
      <c r="K1181" s="303" t="str">
        <f t="shared" si="134"/>
        <v>KK 097</v>
      </c>
      <c r="L1181" s="61"/>
      <c r="M1181" s="271"/>
      <c r="N1181" s="6"/>
      <c r="O1181" s="10"/>
      <c r="P1181" s="6"/>
      <c r="Q1181" s="77" t="str">
        <f t="shared" si="135"/>
        <v/>
      </c>
      <c r="R1181" s="333"/>
      <c r="S1181" s="23"/>
      <c r="T1181" s="271"/>
      <c r="U1181" s="5"/>
      <c r="V1181" s="5"/>
      <c r="W1181" s="61"/>
      <c r="X1181" s="61"/>
    </row>
    <row r="1182" spans="1:24" ht="18.75" customHeight="1" x14ac:dyDescent="0.25">
      <c r="A1182" s="61"/>
      <c r="B1182" s="303">
        <f>IF(P1182="",0,COUNTIF($P$7:P1182,P1182))</f>
        <v>0</v>
      </c>
      <c r="C1182" s="303" t="str">
        <f t="shared" si="129"/>
        <v>0</v>
      </c>
      <c r="D1182" s="303">
        <f>IF(S1182="",0,COUNTIF($S$7:S1182,S1182))</f>
        <v>0</v>
      </c>
      <c r="E1182" s="303" t="str">
        <f t="shared" si="130"/>
        <v>0</v>
      </c>
      <c r="F1182" s="303">
        <f>IF(T1182="",0,COUNTIF($T$7:T1182,T1182))</f>
        <v>0</v>
      </c>
      <c r="G1182" s="303" t="str">
        <f t="shared" si="131"/>
        <v>0</v>
      </c>
      <c r="H1182" s="303">
        <f>IF(R1182="",0,COUNTIF($R$7:R1182,R1182))</f>
        <v>0</v>
      </c>
      <c r="I1182" s="303" t="str">
        <f t="shared" si="132"/>
        <v>0</v>
      </c>
      <c r="J1182" s="306">
        <f t="shared" si="133"/>
        <v>44216</v>
      </c>
      <c r="K1182" s="303" t="str">
        <f t="shared" si="134"/>
        <v>KK 097</v>
      </c>
      <c r="L1182" s="61"/>
      <c r="M1182" s="271"/>
      <c r="N1182" s="6"/>
      <c r="O1182" s="10"/>
      <c r="P1182" s="6"/>
      <c r="Q1182" s="77" t="str">
        <f t="shared" si="135"/>
        <v/>
      </c>
      <c r="R1182" s="333"/>
      <c r="S1182" s="23"/>
      <c r="T1182" s="271"/>
      <c r="U1182" s="5"/>
      <c r="V1182" s="5"/>
      <c r="W1182" s="61"/>
      <c r="X1182" s="61"/>
    </row>
    <row r="1183" spans="1:24" ht="18.75" customHeight="1" x14ac:dyDescent="0.25">
      <c r="A1183" s="61"/>
      <c r="B1183" s="303">
        <f>IF(P1183="",0,COUNTIF($P$7:P1183,P1183))</f>
        <v>0</v>
      </c>
      <c r="C1183" s="303" t="str">
        <f t="shared" si="129"/>
        <v>0</v>
      </c>
      <c r="D1183" s="303">
        <f>IF(S1183="",0,COUNTIF($S$7:S1183,S1183))</f>
        <v>0</v>
      </c>
      <c r="E1183" s="303" t="str">
        <f t="shared" si="130"/>
        <v>0</v>
      </c>
      <c r="F1183" s="303">
        <f>IF(T1183="",0,COUNTIF($T$7:T1183,T1183))</f>
        <v>0</v>
      </c>
      <c r="G1183" s="303" t="str">
        <f t="shared" si="131"/>
        <v>0</v>
      </c>
      <c r="H1183" s="303">
        <f>IF(R1183="",0,COUNTIF($R$7:R1183,R1183))</f>
        <v>0</v>
      </c>
      <c r="I1183" s="303" t="str">
        <f t="shared" si="132"/>
        <v>0</v>
      </c>
      <c r="J1183" s="306">
        <f t="shared" si="133"/>
        <v>44216</v>
      </c>
      <c r="K1183" s="303" t="str">
        <f t="shared" si="134"/>
        <v>KK 097</v>
      </c>
      <c r="L1183" s="61"/>
      <c r="M1183" s="271"/>
      <c r="N1183" s="6"/>
      <c r="O1183" s="10"/>
      <c r="P1183" s="6"/>
      <c r="Q1183" s="77" t="str">
        <f t="shared" si="135"/>
        <v/>
      </c>
      <c r="R1183" s="333"/>
      <c r="S1183" s="23"/>
      <c r="T1183" s="271"/>
      <c r="U1183" s="5"/>
      <c r="V1183" s="5"/>
      <c r="W1183" s="61"/>
      <c r="X1183" s="61"/>
    </row>
    <row r="1184" spans="1:24" ht="18.75" customHeight="1" x14ac:dyDescent="0.25">
      <c r="A1184" s="61"/>
      <c r="B1184" s="303">
        <f>IF(P1184="",0,COUNTIF($P$7:P1184,P1184))</f>
        <v>0</v>
      </c>
      <c r="C1184" s="303" t="str">
        <f t="shared" si="129"/>
        <v>0</v>
      </c>
      <c r="D1184" s="303">
        <f>IF(S1184="",0,COUNTIF($S$7:S1184,S1184))</f>
        <v>0</v>
      </c>
      <c r="E1184" s="303" t="str">
        <f t="shared" si="130"/>
        <v>0</v>
      </c>
      <c r="F1184" s="303">
        <f>IF(T1184="",0,COUNTIF($T$7:T1184,T1184))</f>
        <v>0</v>
      </c>
      <c r="G1184" s="303" t="str">
        <f t="shared" si="131"/>
        <v>0</v>
      </c>
      <c r="H1184" s="303">
        <f>IF(R1184="",0,COUNTIF($R$7:R1184,R1184))</f>
        <v>0</v>
      </c>
      <c r="I1184" s="303" t="str">
        <f t="shared" si="132"/>
        <v>0</v>
      </c>
      <c r="J1184" s="306">
        <f t="shared" si="133"/>
        <v>44216</v>
      </c>
      <c r="K1184" s="303" t="str">
        <f t="shared" si="134"/>
        <v>KK 097</v>
      </c>
      <c r="L1184" s="61"/>
      <c r="M1184" s="271"/>
      <c r="N1184" s="6"/>
      <c r="O1184" s="10"/>
      <c r="P1184" s="6"/>
      <c r="Q1184" s="77" t="str">
        <f t="shared" si="135"/>
        <v/>
      </c>
      <c r="R1184" s="333"/>
      <c r="S1184" s="23"/>
      <c r="T1184" s="271"/>
      <c r="U1184" s="5"/>
      <c r="V1184" s="5"/>
      <c r="W1184" s="61"/>
      <c r="X1184" s="61"/>
    </row>
    <row r="1185" spans="1:24" ht="18.75" customHeight="1" x14ac:dyDescent="0.25">
      <c r="A1185" s="61"/>
      <c r="B1185" s="303">
        <f>IF(P1185="",0,COUNTIF($P$7:P1185,P1185))</f>
        <v>0</v>
      </c>
      <c r="C1185" s="303" t="str">
        <f t="shared" si="129"/>
        <v>0</v>
      </c>
      <c r="D1185" s="303">
        <f>IF(S1185="",0,COUNTIF($S$7:S1185,S1185))</f>
        <v>0</v>
      </c>
      <c r="E1185" s="303" t="str">
        <f t="shared" si="130"/>
        <v>0</v>
      </c>
      <c r="F1185" s="303">
        <f>IF(T1185="",0,COUNTIF($T$7:T1185,T1185))</f>
        <v>0</v>
      </c>
      <c r="G1185" s="303" t="str">
        <f t="shared" si="131"/>
        <v>0</v>
      </c>
      <c r="H1185" s="303">
        <f>IF(R1185="",0,COUNTIF($R$7:R1185,R1185))</f>
        <v>0</v>
      </c>
      <c r="I1185" s="303" t="str">
        <f t="shared" si="132"/>
        <v>0</v>
      </c>
      <c r="J1185" s="306">
        <f t="shared" si="133"/>
        <v>44216</v>
      </c>
      <c r="K1185" s="303" t="str">
        <f t="shared" si="134"/>
        <v>KK 097</v>
      </c>
      <c r="L1185" s="61"/>
      <c r="M1185" s="271"/>
      <c r="N1185" s="6"/>
      <c r="O1185" s="10"/>
      <c r="P1185" s="6"/>
      <c r="Q1185" s="77" t="str">
        <f t="shared" si="135"/>
        <v/>
      </c>
      <c r="R1185" s="333"/>
      <c r="S1185" s="23"/>
      <c r="T1185" s="271"/>
      <c r="U1185" s="5"/>
      <c r="V1185" s="5"/>
      <c r="W1185" s="61"/>
      <c r="X1185" s="61"/>
    </row>
    <row r="1186" spans="1:24" ht="18.75" customHeight="1" x14ac:dyDescent="0.25">
      <c r="A1186" s="61"/>
      <c r="B1186" s="303">
        <f>IF(P1186="",0,COUNTIF($P$7:P1186,P1186))</f>
        <v>0</v>
      </c>
      <c r="C1186" s="303" t="str">
        <f t="shared" si="129"/>
        <v>0</v>
      </c>
      <c r="D1186" s="303">
        <f>IF(S1186="",0,COUNTIF($S$7:S1186,S1186))</f>
        <v>0</v>
      </c>
      <c r="E1186" s="303" t="str">
        <f t="shared" si="130"/>
        <v>0</v>
      </c>
      <c r="F1186" s="303">
        <f>IF(T1186="",0,COUNTIF($T$7:T1186,T1186))</f>
        <v>0</v>
      </c>
      <c r="G1186" s="303" t="str">
        <f t="shared" si="131"/>
        <v>0</v>
      </c>
      <c r="H1186" s="303">
        <f>IF(R1186="",0,COUNTIF($R$7:R1186,R1186))</f>
        <v>0</v>
      </c>
      <c r="I1186" s="303" t="str">
        <f t="shared" si="132"/>
        <v>0</v>
      </c>
      <c r="J1186" s="306">
        <f t="shared" si="133"/>
        <v>44216</v>
      </c>
      <c r="K1186" s="303" t="str">
        <f t="shared" si="134"/>
        <v>KK 097</v>
      </c>
      <c r="L1186" s="61"/>
      <c r="M1186" s="271"/>
      <c r="N1186" s="6"/>
      <c r="O1186" s="10"/>
      <c r="P1186" s="6"/>
      <c r="Q1186" s="77" t="str">
        <f t="shared" si="135"/>
        <v/>
      </c>
      <c r="R1186" s="333"/>
      <c r="S1186" s="23"/>
      <c r="T1186" s="271"/>
      <c r="U1186" s="5"/>
      <c r="V1186" s="5"/>
      <c r="W1186" s="61"/>
      <c r="X1186" s="61"/>
    </row>
    <row r="1187" spans="1:24" ht="18.75" customHeight="1" x14ac:dyDescent="0.25">
      <c r="A1187" s="61"/>
      <c r="B1187" s="303">
        <f>IF(P1187="",0,COUNTIF($P$7:P1187,P1187))</f>
        <v>0</v>
      </c>
      <c r="C1187" s="303" t="str">
        <f t="shared" si="129"/>
        <v>0</v>
      </c>
      <c r="D1187" s="303">
        <f>IF(S1187="",0,COUNTIF($S$7:S1187,S1187))</f>
        <v>0</v>
      </c>
      <c r="E1187" s="303" t="str">
        <f t="shared" si="130"/>
        <v>0</v>
      </c>
      <c r="F1187" s="303">
        <f>IF(T1187="",0,COUNTIF($T$7:T1187,T1187))</f>
        <v>0</v>
      </c>
      <c r="G1187" s="303" t="str">
        <f t="shared" si="131"/>
        <v>0</v>
      </c>
      <c r="H1187" s="303">
        <f>IF(R1187="",0,COUNTIF($R$7:R1187,R1187))</f>
        <v>0</v>
      </c>
      <c r="I1187" s="303" t="str">
        <f t="shared" si="132"/>
        <v>0</v>
      </c>
      <c r="J1187" s="306">
        <f t="shared" si="133"/>
        <v>44216</v>
      </c>
      <c r="K1187" s="303" t="str">
        <f t="shared" si="134"/>
        <v>KK 097</v>
      </c>
      <c r="L1187" s="61"/>
      <c r="M1187" s="271"/>
      <c r="N1187" s="6"/>
      <c r="O1187" s="10"/>
      <c r="P1187" s="6"/>
      <c r="Q1187" s="77" t="str">
        <f t="shared" si="135"/>
        <v/>
      </c>
      <c r="R1187" s="333"/>
      <c r="S1187" s="23"/>
      <c r="T1187" s="271"/>
      <c r="U1187" s="5"/>
      <c r="V1187" s="5"/>
      <c r="W1187" s="61"/>
      <c r="X1187" s="61"/>
    </row>
    <row r="1188" spans="1:24" ht="18.75" customHeight="1" x14ac:dyDescent="0.25">
      <c r="A1188" s="61"/>
      <c r="B1188" s="303">
        <f>IF(P1188="",0,COUNTIF($P$7:P1188,P1188))</f>
        <v>0</v>
      </c>
      <c r="C1188" s="303" t="str">
        <f t="shared" si="129"/>
        <v>0</v>
      </c>
      <c r="D1188" s="303">
        <f>IF(S1188="",0,COUNTIF($S$7:S1188,S1188))</f>
        <v>0</v>
      </c>
      <c r="E1188" s="303" t="str">
        <f t="shared" si="130"/>
        <v>0</v>
      </c>
      <c r="F1188" s="303">
        <f>IF(T1188="",0,COUNTIF($T$7:T1188,T1188))</f>
        <v>0</v>
      </c>
      <c r="G1188" s="303" t="str">
        <f t="shared" si="131"/>
        <v>0</v>
      </c>
      <c r="H1188" s="303">
        <f>IF(R1188="",0,COUNTIF($R$7:R1188,R1188))</f>
        <v>0</v>
      </c>
      <c r="I1188" s="303" t="str">
        <f t="shared" si="132"/>
        <v>0</v>
      </c>
      <c r="J1188" s="306">
        <f t="shared" si="133"/>
        <v>44216</v>
      </c>
      <c r="K1188" s="303" t="str">
        <f t="shared" si="134"/>
        <v>KK 097</v>
      </c>
      <c r="L1188" s="61"/>
      <c r="M1188" s="271"/>
      <c r="N1188" s="6"/>
      <c r="O1188" s="10"/>
      <c r="P1188" s="6"/>
      <c r="Q1188" s="77" t="str">
        <f t="shared" si="135"/>
        <v/>
      </c>
      <c r="R1188" s="333"/>
      <c r="S1188" s="23"/>
      <c r="T1188" s="271"/>
      <c r="U1188" s="5"/>
      <c r="V1188" s="5"/>
      <c r="W1188" s="61"/>
      <c r="X1188" s="61"/>
    </row>
    <row r="1189" spans="1:24" ht="18.75" customHeight="1" x14ac:dyDescent="0.25">
      <c r="A1189" s="61"/>
      <c r="B1189" s="303">
        <f>IF(P1189="",0,COUNTIF($P$7:P1189,P1189))</f>
        <v>0</v>
      </c>
      <c r="C1189" s="303" t="str">
        <f t="shared" si="129"/>
        <v>0</v>
      </c>
      <c r="D1189" s="303">
        <f>IF(S1189="",0,COUNTIF($S$7:S1189,S1189))</f>
        <v>0</v>
      </c>
      <c r="E1189" s="303" t="str">
        <f t="shared" si="130"/>
        <v>0</v>
      </c>
      <c r="F1189" s="303">
        <f>IF(T1189="",0,COUNTIF($T$7:T1189,T1189))</f>
        <v>0</v>
      </c>
      <c r="G1189" s="303" t="str">
        <f t="shared" si="131"/>
        <v>0</v>
      </c>
      <c r="H1189" s="303">
        <f>IF(R1189="",0,COUNTIF($R$7:R1189,R1189))</f>
        <v>0</v>
      </c>
      <c r="I1189" s="303" t="str">
        <f t="shared" si="132"/>
        <v>0</v>
      </c>
      <c r="J1189" s="306">
        <f t="shared" si="133"/>
        <v>44216</v>
      </c>
      <c r="K1189" s="303" t="str">
        <f t="shared" si="134"/>
        <v>KK 097</v>
      </c>
      <c r="L1189" s="61"/>
      <c r="M1189" s="271"/>
      <c r="N1189" s="6"/>
      <c r="O1189" s="10"/>
      <c r="P1189" s="6"/>
      <c r="Q1189" s="77" t="str">
        <f t="shared" si="135"/>
        <v/>
      </c>
      <c r="R1189" s="333"/>
      <c r="S1189" s="23"/>
      <c r="T1189" s="271"/>
      <c r="U1189" s="5"/>
      <c r="V1189" s="5"/>
      <c r="W1189" s="61"/>
      <c r="X1189" s="61"/>
    </row>
    <row r="1190" spans="1:24" ht="18.75" customHeight="1" x14ac:dyDescent="0.25">
      <c r="A1190" s="61"/>
      <c r="B1190" s="303">
        <f>IF(P1190="",0,COUNTIF($P$7:P1190,P1190))</f>
        <v>0</v>
      </c>
      <c r="C1190" s="303" t="str">
        <f t="shared" si="129"/>
        <v>0</v>
      </c>
      <c r="D1190" s="303">
        <f>IF(S1190="",0,COUNTIF($S$7:S1190,S1190))</f>
        <v>0</v>
      </c>
      <c r="E1190" s="303" t="str">
        <f t="shared" si="130"/>
        <v>0</v>
      </c>
      <c r="F1190" s="303">
        <f>IF(T1190="",0,COUNTIF($T$7:T1190,T1190))</f>
        <v>0</v>
      </c>
      <c r="G1190" s="303" t="str">
        <f t="shared" si="131"/>
        <v>0</v>
      </c>
      <c r="H1190" s="303">
        <f>IF(R1190="",0,COUNTIF($R$7:R1190,R1190))</f>
        <v>0</v>
      </c>
      <c r="I1190" s="303" t="str">
        <f t="shared" si="132"/>
        <v>0</v>
      </c>
      <c r="J1190" s="306">
        <f t="shared" si="133"/>
        <v>44216</v>
      </c>
      <c r="K1190" s="303" t="str">
        <f t="shared" si="134"/>
        <v>KK 097</v>
      </c>
      <c r="L1190" s="61"/>
      <c r="M1190" s="271"/>
      <c r="N1190" s="6"/>
      <c r="O1190" s="10"/>
      <c r="P1190" s="6"/>
      <c r="Q1190" s="77" t="str">
        <f t="shared" si="135"/>
        <v/>
      </c>
      <c r="R1190" s="333"/>
      <c r="S1190" s="23"/>
      <c r="T1190" s="271"/>
      <c r="U1190" s="5"/>
      <c r="V1190" s="5"/>
      <c r="W1190" s="61"/>
      <c r="X1190" s="61"/>
    </row>
    <row r="1191" spans="1:24" ht="18.75" customHeight="1" x14ac:dyDescent="0.25">
      <c r="A1191" s="61"/>
      <c r="B1191" s="303">
        <f>IF(P1191="",0,COUNTIF($P$7:P1191,P1191))</f>
        <v>0</v>
      </c>
      <c r="C1191" s="303" t="str">
        <f t="shared" si="129"/>
        <v>0</v>
      </c>
      <c r="D1191" s="303">
        <f>IF(S1191="",0,COUNTIF($S$7:S1191,S1191))</f>
        <v>0</v>
      </c>
      <c r="E1191" s="303" t="str">
        <f t="shared" si="130"/>
        <v>0</v>
      </c>
      <c r="F1191" s="303">
        <f>IF(T1191="",0,COUNTIF($T$7:T1191,T1191))</f>
        <v>0</v>
      </c>
      <c r="G1191" s="303" t="str">
        <f t="shared" si="131"/>
        <v>0</v>
      </c>
      <c r="H1191" s="303">
        <f>IF(R1191="",0,COUNTIF($R$7:R1191,R1191))</f>
        <v>0</v>
      </c>
      <c r="I1191" s="303" t="str">
        <f t="shared" si="132"/>
        <v>0</v>
      </c>
      <c r="J1191" s="306">
        <f t="shared" si="133"/>
        <v>44216</v>
      </c>
      <c r="K1191" s="303" t="str">
        <f t="shared" si="134"/>
        <v>KK 097</v>
      </c>
      <c r="L1191" s="61"/>
      <c r="M1191" s="271"/>
      <c r="N1191" s="6"/>
      <c r="O1191" s="10"/>
      <c r="P1191" s="6"/>
      <c r="Q1191" s="77" t="str">
        <f t="shared" si="135"/>
        <v/>
      </c>
      <c r="R1191" s="333"/>
      <c r="S1191" s="23"/>
      <c r="T1191" s="271"/>
      <c r="U1191" s="5"/>
      <c r="V1191" s="5"/>
      <c r="W1191" s="61"/>
      <c r="X1191" s="61"/>
    </row>
    <row r="1192" spans="1:24" ht="18.75" customHeight="1" x14ac:dyDescent="0.25">
      <c r="A1192" s="61"/>
      <c r="B1192" s="303">
        <f>IF(P1192="",0,COUNTIF($P$7:P1192,P1192))</f>
        <v>0</v>
      </c>
      <c r="C1192" s="303" t="str">
        <f t="shared" si="129"/>
        <v>0</v>
      </c>
      <c r="D1192" s="303">
        <f>IF(S1192="",0,COUNTIF($S$7:S1192,S1192))</f>
        <v>0</v>
      </c>
      <c r="E1192" s="303" t="str">
        <f t="shared" si="130"/>
        <v>0</v>
      </c>
      <c r="F1192" s="303">
        <f>IF(T1192="",0,COUNTIF($T$7:T1192,T1192))</f>
        <v>0</v>
      </c>
      <c r="G1192" s="303" t="str">
        <f t="shared" si="131"/>
        <v>0</v>
      </c>
      <c r="H1192" s="303">
        <f>IF(R1192="",0,COUNTIF($R$7:R1192,R1192))</f>
        <v>0</v>
      </c>
      <c r="I1192" s="303" t="str">
        <f t="shared" si="132"/>
        <v>0</v>
      </c>
      <c r="J1192" s="306">
        <f t="shared" si="133"/>
        <v>44216</v>
      </c>
      <c r="K1192" s="303" t="str">
        <f t="shared" si="134"/>
        <v>KK 097</v>
      </c>
      <c r="L1192" s="61"/>
      <c r="M1192" s="271"/>
      <c r="N1192" s="6"/>
      <c r="O1192" s="10"/>
      <c r="P1192" s="6"/>
      <c r="Q1192" s="77" t="str">
        <f t="shared" si="135"/>
        <v/>
      </c>
      <c r="R1192" s="333"/>
      <c r="S1192" s="23"/>
      <c r="T1192" s="271"/>
      <c r="U1192" s="5"/>
      <c r="V1192" s="5"/>
      <c r="W1192" s="61"/>
      <c r="X1192" s="61"/>
    </row>
    <row r="1193" spans="1:24" ht="18.75" customHeight="1" x14ac:dyDescent="0.25">
      <c r="A1193" s="61"/>
      <c r="B1193" s="303">
        <f>IF(P1193="",0,COUNTIF($P$7:P1193,P1193))</f>
        <v>0</v>
      </c>
      <c r="C1193" s="303" t="str">
        <f t="shared" si="129"/>
        <v>0</v>
      </c>
      <c r="D1193" s="303">
        <f>IF(S1193="",0,COUNTIF($S$7:S1193,S1193))</f>
        <v>0</v>
      </c>
      <c r="E1193" s="303" t="str">
        <f t="shared" si="130"/>
        <v>0</v>
      </c>
      <c r="F1193" s="303">
        <f>IF(T1193="",0,COUNTIF($T$7:T1193,T1193))</f>
        <v>0</v>
      </c>
      <c r="G1193" s="303" t="str">
        <f t="shared" si="131"/>
        <v>0</v>
      </c>
      <c r="H1193" s="303">
        <f>IF(R1193="",0,COUNTIF($R$7:R1193,R1193))</f>
        <v>0</v>
      </c>
      <c r="I1193" s="303" t="str">
        <f t="shared" si="132"/>
        <v>0</v>
      </c>
      <c r="J1193" s="306">
        <f t="shared" si="133"/>
        <v>44216</v>
      </c>
      <c r="K1193" s="303" t="str">
        <f t="shared" si="134"/>
        <v>KK 097</v>
      </c>
      <c r="L1193" s="61"/>
      <c r="M1193" s="271"/>
      <c r="N1193" s="6"/>
      <c r="O1193" s="10"/>
      <c r="P1193" s="6"/>
      <c r="Q1193" s="77" t="str">
        <f t="shared" si="135"/>
        <v/>
      </c>
      <c r="R1193" s="333"/>
      <c r="S1193" s="23"/>
      <c r="T1193" s="271"/>
      <c r="U1193" s="5"/>
      <c r="V1193" s="5"/>
      <c r="W1193" s="61"/>
      <c r="X1193" s="61"/>
    </row>
    <row r="1194" spans="1:24" ht="18.75" customHeight="1" x14ac:dyDescent="0.25">
      <c r="A1194" s="61"/>
      <c r="B1194" s="303">
        <f>IF(P1194="",0,COUNTIF($P$7:P1194,P1194))</f>
        <v>0</v>
      </c>
      <c r="C1194" s="303" t="str">
        <f t="shared" si="129"/>
        <v>0</v>
      </c>
      <c r="D1194" s="303">
        <f>IF(S1194="",0,COUNTIF($S$7:S1194,S1194))</f>
        <v>0</v>
      </c>
      <c r="E1194" s="303" t="str">
        <f t="shared" si="130"/>
        <v>0</v>
      </c>
      <c r="F1194" s="303">
        <f>IF(T1194="",0,COUNTIF($T$7:T1194,T1194))</f>
        <v>0</v>
      </c>
      <c r="G1194" s="303" t="str">
        <f t="shared" si="131"/>
        <v>0</v>
      </c>
      <c r="H1194" s="303">
        <f>IF(R1194="",0,COUNTIF($R$7:R1194,R1194))</f>
        <v>0</v>
      </c>
      <c r="I1194" s="303" t="str">
        <f t="shared" si="132"/>
        <v>0</v>
      </c>
      <c r="J1194" s="306">
        <f t="shared" si="133"/>
        <v>44216</v>
      </c>
      <c r="K1194" s="303" t="str">
        <f t="shared" si="134"/>
        <v>KK 097</v>
      </c>
      <c r="L1194" s="61"/>
      <c r="M1194" s="271"/>
      <c r="N1194" s="6"/>
      <c r="O1194" s="10"/>
      <c r="P1194" s="6"/>
      <c r="Q1194" s="77" t="str">
        <f t="shared" si="135"/>
        <v/>
      </c>
      <c r="R1194" s="333"/>
      <c r="S1194" s="23"/>
      <c r="T1194" s="271"/>
      <c r="U1194" s="5"/>
      <c r="V1194" s="5"/>
      <c r="W1194" s="61"/>
      <c r="X1194" s="61"/>
    </row>
    <row r="1195" spans="1:24" ht="18.75" customHeight="1" x14ac:dyDescent="0.25">
      <c r="A1195" s="61"/>
      <c r="B1195" s="303">
        <f>IF(P1195="",0,COUNTIF($P$7:P1195,P1195))</f>
        <v>0</v>
      </c>
      <c r="C1195" s="303" t="str">
        <f t="shared" si="129"/>
        <v>0</v>
      </c>
      <c r="D1195" s="303">
        <f>IF(S1195="",0,COUNTIF($S$7:S1195,S1195))</f>
        <v>0</v>
      </c>
      <c r="E1195" s="303" t="str">
        <f t="shared" si="130"/>
        <v>0</v>
      </c>
      <c r="F1195" s="303">
        <f>IF(T1195="",0,COUNTIF($T$7:T1195,T1195))</f>
        <v>0</v>
      </c>
      <c r="G1195" s="303" t="str">
        <f t="shared" si="131"/>
        <v>0</v>
      </c>
      <c r="H1195" s="303">
        <f>IF(R1195="",0,COUNTIF($R$7:R1195,R1195))</f>
        <v>0</v>
      </c>
      <c r="I1195" s="303" t="str">
        <f t="shared" si="132"/>
        <v>0</v>
      </c>
      <c r="J1195" s="306">
        <f t="shared" si="133"/>
        <v>44216</v>
      </c>
      <c r="K1195" s="303" t="str">
        <f t="shared" si="134"/>
        <v>KK 097</v>
      </c>
      <c r="L1195" s="61"/>
      <c r="M1195" s="271"/>
      <c r="N1195" s="6"/>
      <c r="O1195" s="10"/>
      <c r="P1195" s="6"/>
      <c r="Q1195" s="77" t="str">
        <f t="shared" si="135"/>
        <v/>
      </c>
      <c r="R1195" s="333"/>
      <c r="S1195" s="23"/>
      <c r="T1195" s="271"/>
      <c r="U1195" s="5"/>
      <c r="V1195" s="5"/>
      <c r="W1195" s="61"/>
      <c r="X1195" s="61"/>
    </row>
    <row r="1196" spans="1:24" ht="18.75" customHeight="1" x14ac:dyDescent="0.25">
      <c r="A1196" s="61"/>
      <c r="B1196" s="303">
        <f>IF(P1196="",0,COUNTIF($P$7:P1196,P1196))</f>
        <v>0</v>
      </c>
      <c r="C1196" s="303" t="str">
        <f t="shared" si="129"/>
        <v>0</v>
      </c>
      <c r="D1196" s="303">
        <f>IF(S1196="",0,COUNTIF($S$7:S1196,S1196))</f>
        <v>0</v>
      </c>
      <c r="E1196" s="303" t="str">
        <f t="shared" si="130"/>
        <v>0</v>
      </c>
      <c r="F1196" s="303">
        <f>IF(T1196="",0,COUNTIF($T$7:T1196,T1196))</f>
        <v>0</v>
      </c>
      <c r="G1196" s="303" t="str">
        <f t="shared" si="131"/>
        <v>0</v>
      </c>
      <c r="H1196" s="303">
        <f>IF(R1196="",0,COUNTIF($R$7:R1196,R1196))</f>
        <v>0</v>
      </c>
      <c r="I1196" s="303" t="str">
        <f t="shared" si="132"/>
        <v>0</v>
      </c>
      <c r="J1196" s="306">
        <f t="shared" si="133"/>
        <v>44216</v>
      </c>
      <c r="K1196" s="303" t="str">
        <f t="shared" si="134"/>
        <v>KK 097</v>
      </c>
      <c r="L1196" s="61"/>
      <c r="M1196" s="271"/>
      <c r="N1196" s="6"/>
      <c r="O1196" s="10"/>
      <c r="P1196" s="6"/>
      <c r="Q1196" s="77" t="str">
        <f t="shared" si="135"/>
        <v/>
      </c>
      <c r="R1196" s="333"/>
      <c r="S1196" s="23"/>
      <c r="T1196" s="271"/>
      <c r="U1196" s="5"/>
      <c r="V1196" s="5"/>
      <c r="W1196" s="61"/>
      <c r="X1196" s="61"/>
    </row>
    <row r="1197" spans="1:24" ht="18.75" customHeight="1" x14ac:dyDescent="0.25">
      <c r="A1197" s="61"/>
      <c r="B1197" s="303">
        <f>IF(P1197="",0,COUNTIF($P$7:P1197,P1197))</f>
        <v>0</v>
      </c>
      <c r="C1197" s="303" t="str">
        <f t="shared" si="129"/>
        <v>0</v>
      </c>
      <c r="D1197" s="303">
        <f>IF(S1197="",0,COUNTIF($S$7:S1197,S1197))</f>
        <v>0</v>
      </c>
      <c r="E1197" s="303" t="str">
        <f t="shared" si="130"/>
        <v>0</v>
      </c>
      <c r="F1197" s="303">
        <f>IF(T1197="",0,COUNTIF($T$7:T1197,T1197))</f>
        <v>0</v>
      </c>
      <c r="G1197" s="303" t="str">
        <f t="shared" si="131"/>
        <v>0</v>
      </c>
      <c r="H1197" s="303">
        <f>IF(R1197="",0,COUNTIF($R$7:R1197,R1197))</f>
        <v>0</v>
      </c>
      <c r="I1197" s="303" t="str">
        <f t="shared" si="132"/>
        <v>0</v>
      </c>
      <c r="J1197" s="306">
        <f t="shared" si="133"/>
        <v>44216</v>
      </c>
      <c r="K1197" s="303" t="str">
        <f t="shared" si="134"/>
        <v>KK 097</v>
      </c>
      <c r="L1197" s="61"/>
      <c r="M1197" s="271"/>
      <c r="N1197" s="6"/>
      <c r="O1197" s="10"/>
      <c r="P1197" s="6"/>
      <c r="Q1197" s="77" t="str">
        <f t="shared" si="135"/>
        <v/>
      </c>
      <c r="R1197" s="333"/>
      <c r="S1197" s="23"/>
      <c r="T1197" s="271"/>
      <c r="U1197" s="5"/>
      <c r="V1197" s="5"/>
      <c r="W1197" s="61"/>
      <c r="X1197" s="61"/>
    </row>
    <row r="1198" spans="1:24" ht="18.75" customHeight="1" x14ac:dyDescent="0.25">
      <c r="A1198" s="61"/>
      <c r="B1198" s="303">
        <f>IF(P1198="",0,COUNTIF($P$7:P1198,P1198))</f>
        <v>0</v>
      </c>
      <c r="C1198" s="303" t="str">
        <f t="shared" si="129"/>
        <v>0</v>
      </c>
      <c r="D1198" s="303">
        <f>IF(S1198="",0,COUNTIF($S$7:S1198,S1198))</f>
        <v>0</v>
      </c>
      <c r="E1198" s="303" t="str">
        <f t="shared" si="130"/>
        <v>0</v>
      </c>
      <c r="F1198" s="303">
        <f>IF(T1198="",0,COUNTIF($T$7:T1198,T1198))</f>
        <v>0</v>
      </c>
      <c r="G1198" s="303" t="str">
        <f t="shared" si="131"/>
        <v>0</v>
      </c>
      <c r="H1198" s="303">
        <f>IF(R1198="",0,COUNTIF($R$7:R1198,R1198))</f>
        <v>0</v>
      </c>
      <c r="I1198" s="303" t="str">
        <f t="shared" si="132"/>
        <v>0</v>
      </c>
      <c r="J1198" s="306">
        <f t="shared" si="133"/>
        <v>44216</v>
      </c>
      <c r="K1198" s="303" t="str">
        <f t="shared" si="134"/>
        <v>KK 097</v>
      </c>
      <c r="L1198" s="61"/>
      <c r="M1198" s="271"/>
      <c r="N1198" s="6"/>
      <c r="O1198" s="10"/>
      <c r="P1198" s="6"/>
      <c r="Q1198" s="77" t="str">
        <f t="shared" si="135"/>
        <v/>
      </c>
      <c r="R1198" s="333"/>
      <c r="S1198" s="23"/>
      <c r="T1198" s="271"/>
      <c r="U1198" s="5"/>
      <c r="V1198" s="5"/>
      <c r="W1198" s="61"/>
      <c r="X1198" s="61"/>
    </row>
    <row r="1199" spans="1:24" ht="18.75" customHeight="1" x14ac:dyDescent="0.25">
      <c r="A1199" s="61"/>
      <c r="B1199" s="303">
        <f>IF(P1199="",0,COUNTIF($P$7:P1199,P1199))</f>
        <v>0</v>
      </c>
      <c r="C1199" s="303" t="str">
        <f t="shared" si="129"/>
        <v>0</v>
      </c>
      <c r="D1199" s="303">
        <f>IF(S1199="",0,COUNTIF($S$7:S1199,S1199))</f>
        <v>0</v>
      </c>
      <c r="E1199" s="303" t="str">
        <f t="shared" si="130"/>
        <v>0</v>
      </c>
      <c r="F1199" s="303">
        <f>IF(T1199="",0,COUNTIF($T$7:T1199,T1199))</f>
        <v>0</v>
      </c>
      <c r="G1199" s="303" t="str">
        <f t="shared" si="131"/>
        <v>0</v>
      </c>
      <c r="H1199" s="303">
        <f>IF(R1199="",0,COUNTIF($R$7:R1199,R1199))</f>
        <v>0</v>
      </c>
      <c r="I1199" s="303" t="str">
        <f t="shared" si="132"/>
        <v>0</v>
      </c>
      <c r="J1199" s="306">
        <f t="shared" si="133"/>
        <v>44216</v>
      </c>
      <c r="K1199" s="303" t="str">
        <f t="shared" si="134"/>
        <v>KK 097</v>
      </c>
      <c r="L1199" s="61"/>
      <c r="M1199" s="271"/>
      <c r="N1199" s="6"/>
      <c r="O1199" s="10"/>
      <c r="P1199" s="6"/>
      <c r="Q1199" s="77" t="str">
        <f t="shared" si="135"/>
        <v/>
      </c>
      <c r="R1199" s="333"/>
      <c r="S1199" s="23"/>
      <c r="T1199" s="271"/>
      <c r="U1199" s="5"/>
      <c r="V1199" s="5"/>
      <c r="W1199" s="61"/>
      <c r="X1199" s="61"/>
    </row>
    <row r="1200" spans="1:24" ht="18.75" customHeight="1" x14ac:dyDescent="0.25">
      <c r="A1200" s="61"/>
      <c r="B1200" s="303">
        <f>IF(P1200="",0,COUNTIF($P$7:P1200,P1200))</f>
        <v>0</v>
      </c>
      <c r="C1200" s="303" t="str">
        <f t="shared" si="129"/>
        <v>0</v>
      </c>
      <c r="D1200" s="303">
        <f>IF(S1200="",0,COUNTIF($S$7:S1200,S1200))</f>
        <v>0</v>
      </c>
      <c r="E1200" s="303" t="str">
        <f t="shared" si="130"/>
        <v>0</v>
      </c>
      <c r="F1200" s="303">
        <f>IF(T1200="",0,COUNTIF($T$7:T1200,T1200))</f>
        <v>0</v>
      </c>
      <c r="G1200" s="303" t="str">
        <f t="shared" si="131"/>
        <v>0</v>
      </c>
      <c r="H1200" s="303">
        <f>IF(R1200="",0,COUNTIF($R$7:R1200,R1200))</f>
        <v>0</v>
      </c>
      <c r="I1200" s="303" t="str">
        <f t="shared" si="132"/>
        <v>0</v>
      </c>
      <c r="J1200" s="306">
        <f t="shared" si="133"/>
        <v>44216</v>
      </c>
      <c r="K1200" s="303" t="str">
        <f t="shared" si="134"/>
        <v>KK 097</v>
      </c>
      <c r="L1200" s="61"/>
      <c r="M1200" s="271"/>
      <c r="N1200" s="6"/>
      <c r="O1200" s="10"/>
      <c r="P1200" s="6"/>
      <c r="Q1200" s="77" t="str">
        <f t="shared" si="135"/>
        <v/>
      </c>
      <c r="R1200" s="333"/>
      <c r="S1200" s="23"/>
      <c r="T1200" s="271"/>
      <c r="U1200" s="5"/>
      <c r="V1200" s="5"/>
      <c r="W1200" s="61"/>
      <c r="X1200" s="61"/>
    </row>
    <row r="1201" spans="1:24" ht="18.75" customHeight="1" x14ac:dyDescent="0.25">
      <c r="A1201" s="61"/>
      <c r="B1201" s="303">
        <f>IF(P1201="",0,COUNTIF($P$7:P1201,P1201))</f>
        <v>0</v>
      </c>
      <c r="C1201" s="303" t="str">
        <f t="shared" ref="C1201:C1264" si="136">B1201&amp;P1201</f>
        <v>0</v>
      </c>
      <c r="D1201" s="303">
        <f>IF(S1201="",0,COUNTIF($S$7:S1201,S1201))</f>
        <v>0</v>
      </c>
      <c r="E1201" s="303" t="str">
        <f t="shared" ref="E1201:E1264" si="137">D1201&amp;S1201</f>
        <v>0</v>
      </c>
      <c r="F1201" s="303">
        <f>IF(T1201="",0,COUNTIF($T$7:T1201,T1201))</f>
        <v>0</v>
      </c>
      <c r="G1201" s="303" t="str">
        <f t="shared" ref="G1201:G1264" si="138">F1201&amp;T1201</f>
        <v>0</v>
      </c>
      <c r="H1201" s="303">
        <f>IF(R1201="",0,COUNTIF($R$7:R1201,R1201))</f>
        <v>0</v>
      </c>
      <c r="I1201" s="303" t="str">
        <f t="shared" ref="I1201:I1264" si="139">H1201&amp;R1201</f>
        <v>0</v>
      </c>
      <c r="J1201" s="306">
        <f t="shared" ref="J1201:J1264" si="140">IF(M1201&lt;&gt;"",M1201,J1200)</f>
        <v>44216</v>
      </c>
      <c r="K1201" s="303" t="str">
        <f t="shared" ref="K1201:K1264" si="141">IF(N1201&lt;&gt;"",N1201,K1200)</f>
        <v>KK 097</v>
      </c>
      <c r="L1201" s="61"/>
      <c r="M1201" s="271"/>
      <c r="N1201" s="6"/>
      <c r="O1201" s="10"/>
      <c r="P1201" s="6"/>
      <c r="Q1201" s="77" t="str">
        <f t="shared" ref="Q1201:Q1264" si="142">IF(P1201&lt;&gt;"",VLOOKUP(P1201,DA,2,FALSE),"")</f>
        <v/>
      </c>
      <c r="R1201" s="333"/>
      <c r="S1201" s="23"/>
      <c r="T1201" s="271"/>
      <c r="U1201" s="5"/>
      <c r="V1201" s="5"/>
      <c r="W1201" s="61"/>
      <c r="X1201" s="61"/>
    </row>
    <row r="1202" spans="1:24" ht="18.75" customHeight="1" x14ac:dyDescent="0.25">
      <c r="A1202" s="61"/>
      <c r="B1202" s="303">
        <f>IF(P1202="",0,COUNTIF($P$7:P1202,P1202))</f>
        <v>0</v>
      </c>
      <c r="C1202" s="303" t="str">
        <f t="shared" si="136"/>
        <v>0</v>
      </c>
      <c r="D1202" s="303">
        <f>IF(S1202="",0,COUNTIF($S$7:S1202,S1202))</f>
        <v>0</v>
      </c>
      <c r="E1202" s="303" t="str">
        <f t="shared" si="137"/>
        <v>0</v>
      </c>
      <c r="F1202" s="303">
        <f>IF(T1202="",0,COUNTIF($T$7:T1202,T1202))</f>
        <v>0</v>
      </c>
      <c r="G1202" s="303" t="str">
        <f t="shared" si="138"/>
        <v>0</v>
      </c>
      <c r="H1202" s="303">
        <f>IF(R1202="",0,COUNTIF($R$7:R1202,R1202))</f>
        <v>0</v>
      </c>
      <c r="I1202" s="303" t="str">
        <f t="shared" si="139"/>
        <v>0</v>
      </c>
      <c r="J1202" s="306">
        <f t="shared" si="140"/>
        <v>44216</v>
      </c>
      <c r="K1202" s="303" t="str">
        <f t="shared" si="141"/>
        <v>KK 097</v>
      </c>
      <c r="L1202" s="61"/>
      <c r="M1202" s="271"/>
      <c r="N1202" s="6"/>
      <c r="O1202" s="10"/>
      <c r="P1202" s="6"/>
      <c r="Q1202" s="77" t="str">
        <f t="shared" si="142"/>
        <v/>
      </c>
      <c r="R1202" s="333"/>
      <c r="S1202" s="23"/>
      <c r="T1202" s="271"/>
      <c r="U1202" s="5"/>
      <c r="V1202" s="5"/>
      <c r="W1202" s="61"/>
      <c r="X1202" s="61"/>
    </row>
    <row r="1203" spans="1:24" ht="18.75" customHeight="1" x14ac:dyDescent="0.25">
      <c r="A1203" s="61"/>
      <c r="B1203" s="303">
        <f>IF(P1203="",0,COUNTIF($P$7:P1203,P1203))</f>
        <v>0</v>
      </c>
      <c r="C1203" s="303" t="str">
        <f t="shared" si="136"/>
        <v>0</v>
      </c>
      <c r="D1203" s="303">
        <f>IF(S1203="",0,COUNTIF($S$7:S1203,S1203))</f>
        <v>0</v>
      </c>
      <c r="E1203" s="303" t="str">
        <f t="shared" si="137"/>
        <v>0</v>
      </c>
      <c r="F1203" s="303">
        <f>IF(T1203="",0,COUNTIF($T$7:T1203,T1203))</f>
        <v>0</v>
      </c>
      <c r="G1203" s="303" t="str">
        <f t="shared" si="138"/>
        <v>0</v>
      </c>
      <c r="H1203" s="303">
        <f>IF(R1203="",0,COUNTIF($R$7:R1203,R1203))</f>
        <v>0</v>
      </c>
      <c r="I1203" s="303" t="str">
        <f t="shared" si="139"/>
        <v>0</v>
      </c>
      <c r="J1203" s="306">
        <f t="shared" si="140"/>
        <v>44216</v>
      </c>
      <c r="K1203" s="303" t="str">
        <f t="shared" si="141"/>
        <v>KK 097</v>
      </c>
      <c r="L1203" s="61"/>
      <c r="M1203" s="271"/>
      <c r="N1203" s="6"/>
      <c r="O1203" s="10"/>
      <c r="P1203" s="6"/>
      <c r="Q1203" s="77" t="str">
        <f t="shared" si="142"/>
        <v/>
      </c>
      <c r="R1203" s="333"/>
      <c r="S1203" s="23"/>
      <c r="T1203" s="271"/>
      <c r="U1203" s="5"/>
      <c r="V1203" s="5"/>
      <c r="W1203" s="61"/>
      <c r="X1203" s="61"/>
    </row>
    <row r="1204" spans="1:24" ht="18.75" customHeight="1" x14ac:dyDescent="0.25">
      <c r="A1204" s="61"/>
      <c r="B1204" s="303">
        <f>IF(P1204="",0,COUNTIF($P$7:P1204,P1204))</f>
        <v>0</v>
      </c>
      <c r="C1204" s="303" t="str">
        <f t="shared" si="136"/>
        <v>0</v>
      </c>
      <c r="D1204" s="303">
        <f>IF(S1204="",0,COUNTIF($S$7:S1204,S1204))</f>
        <v>0</v>
      </c>
      <c r="E1204" s="303" t="str">
        <f t="shared" si="137"/>
        <v>0</v>
      </c>
      <c r="F1204" s="303">
        <f>IF(T1204="",0,COUNTIF($T$7:T1204,T1204))</f>
        <v>0</v>
      </c>
      <c r="G1204" s="303" t="str">
        <f t="shared" si="138"/>
        <v>0</v>
      </c>
      <c r="H1204" s="303">
        <f>IF(R1204="",0,COUNTIF($R$7:R1204,R1204))</f>
        <v>0</v>
      </c>
      <c r="I1204" s="303" t="str">
        <f t="shared" si="139"/>
        <v>0</v>
      </c>
      <c r="J1204" s="306">
        <f t="shared" si="140"/>
        <v>44216</v>
      </c>
      <c r="K1204" s="303" t="str">
        <f t="shared" si="141"/>
        <v>KK 097</v>
      </c>
      <c r="L1204" s="61"/>
      <c r="M1204" s="271"/>
      <c r="N1204" s="6"/>
      <c r="O1204" s="10"/>
      <c r="P1204" s="6"/>
      <c r="Q1204" s="77" t="str">
        <f t="shared" si="142"/>
        <v/>
      </c>
      <c r="R1204" s="333"/>
      <c r="S1204" s="23"/>
      <c r="T1204" s="271"/>
      <c r="U1204" s="5"/>
      <c r="V1204" s="5"/>
      <c r="W1204" s="61"/>
      <c r="X1204" s="61"/>
    </row>
    <row r="1205" spans="1:24" ht="18.75" customHeight="1" x14ac:dyDescent="0.25">
      <c r="A1205" s="61"/>
      <c r="B1205" s="303">
        <f>IF(P1205="",0,COUNTIF($P$7:P1205,P1205))</f>
        <v>0</v>
      </c>
      <c r="C1205" s="303" t="str">
        <f t="shared" si="136"/>
        <v>0</v>
      </c>
      <c r="D1205" s="303">
        <f>IF(S1205="",0,COUNTIF($S$7:S1205,S1205))</f>
        <v>0</v>
      </c>
      <c r="E1205" s="303" t="str">
        <f t="shared" si="137"/>
        <v>0</v>
      </c>
      <c r="F1205" s="303">
        <f>IF(T1205="",0,COUNTIF($T$7:T1205,T1205))</f>
        <v>0</v>
      </c>
      <c r="G1205" s="303" t="str">
        <f t="shared" si="138"/>
        <v>0</v>
      </c>
      <c r="H1205" s="303">
        <f>IF(R1205="",0,COUNTIF($R$7:R1205,R1205))</f>
        <v>0</v>
      </c>
      <c r="I1205" s="303" t="str">
        <f t="shared" si="139"/>
        <v>0</v>
      </c>
      <c r="J1205" s="306">
        <f t="shared" si="140"/>
        <v>44216</v>
      </c>
      <c r="K1205" s="303" t="str">
        <f t="shared" si="141"/>
        <v>KK 097</v>
      </c>
      <c r="L1205" s="61"/>
      <c r="M1205" s="271"/>
      <c r="N1205" s="6"/>
      <c r="O1205" s="10"/>
      <c r="P1205" s="6"/>
      <c r="Q1205" s="77" t="str">
        <f t="shared" si="142"/>
        <v/>
      </c>
      <c r="R1205" s="333"/>
      <c r="S1205" s="23"/>
      <c r="T1205" s="271"/>
      <c r="U1205" s="5"/>
      <c r="V1205" s="5"/>
      <c r="W1205" s="61"/>
      <c r="X1205" s="61"/>
    </row>
    <row r="1206" spans="1:24" ht="18.75" customHeight="1" x14ac:dyDescent="0.25">
      <c r="A1206" s="61"/>
      <c r="B1206" s="303">
        <f>IF(P1206="",0,COUNTIF($P$7:P1206,P1206))</f>
        <v>0</v>
      </c>
      <c r="C1206" s="303" t="str">
        <f t="shared" si="136"/>
        <v>0</v>
      </c>
      <c r="D1206" s="303">
        <f>IF(S1206="",0,COUNTIF($S$7:S1206,S1206))</f>
        <v>0</v>
      </c>
      <c r="E1206" s="303" t="str">
        <f t="shared" si="137"/>
        <v>0</v>
      </c>
      <c r="F1206" s="303">
        <f>IF(T1206="",0,COUNTIF($T$7:T1206,T1206))</f>
        <v>0</v>
      </c>
      <c r="G1206" s="303" t="str">
        <f t="shared" si="138"/>
        <v>0</v>
      </c>
      <c r="H1206" s="303">
        <f>IF(R1206="",0,COUNTIF($R$7:R1206,R1206))</f>
        <v>0</v>
      </c>
      <c r="I1206" s="303" t="str">
        <f t="shared" si="139"/>
        <v>0</v>
      </c>
      <c r="J1206" s="306">
        <f t="shared" si="140"/>
        <v>44216</v>
      </c>
      <c r="K1206" s="303" t="str">
        <f t="shared" si="141"/>
        <v>KK 097</v>
      </c>
      <c r="L1206" s="61"/>
      <c r="M1206" s="271"/>
      <c r="N1206" s="6"/>
      <c r="O1206" s="10"/>
      <c r="P1206" s="6"/>
      <c r="Q1206" s="77" t="str">
        <f t="shared" si="142"/>
        <v/>
      </c>
      <c r="R1206" s="333"/>
      <c r="S1206" s="23"/>
      <c r="T1206" s="271"/>
      <c r="U1206" s="5"/>
      <c r="V1206" s="5"/>
      <c r="W1206" s="61"/>
      <c r="X1206" s="61"/>
    </row>
    <row r="1207" spans="1:24" ht="18.75" customHeight="1" x14ac:dyDescent="0.25">
      <c r="A1207" s="61"/>
      <c r="B1207" s="303">
        <f>IF(P1207="",0,COUNTIF($P$7:P1207,P1207))</f>
        <v>0</v>
      </c>
      <c r="C1207" s="303" t="str">
        <f t="shared" si="136"/>
        <v>0</v>
      </c>
      <c r="D1207" s="303">
        <f>IF(S1207="",0,COUNTIF($S$7:S1207,S1207))</f>
        <v>0</v>
      </c>
      <c r="E1207" s="303" t="str">
        <f t="shared" si="137"/>
        <v>0</v>
      </c>
      <c r="F1207" s="303">
        <f>IF(T1207="",0,COUNTIF($T$7:T1207,T1207))</f>
        <v>0</v>
      </c>
      <c r="G1207" s="303" t="str">
        <f t="shared" si="138"/>
        <v>0</v>
      </c>
      <c r="H1207" s="303">
        <f>IF(R1207="",0,COUNTIF($R$7:R1207,R1207))</f>
        <v>0</v>
      </c>
      <c r="I1207" s="303" t="str">
        <f t="shared" si="139"/>
        <v>0</v>
      </c>
      <c r="J1207" s="306">
        <f t="shared" si="140"/>
        <v>44216</v>
      </c>
      <c r="K1207" s="303" t="str">
        <f t="shared" si="141"/>
        <v>KK 097</v>
      </c>
      <c r="L1207" s="61"/>
      <c r="M1207" s="271"/>
      <c r="N1207" s="6"/>
      <c r="O1207" s="10"/>
      <c r="P1207" s="6"/>
      <c r="Q1207" s="77" t="str">
        <f t="shared" si="142"/>
        <v/>
      </c>
      <c r="R1207" s="333"/>
      <c r="S1207" s="23"/>
      <c r="T1207" s="271"/>
      <c r="U1207" s="5"/>
      <c r="V1207" s="5"/>
      <c r="W1207" s="61"/>
      <c r="X1207" s="61"/>
    </row>
    <row r="1208" spans="1:24" ht="18.75" customHeight="1" x14ac:dyDescent="0.25">
      <c r="A1208" s="61"/>
      <c r="B1208" s="303">
        <f>IF(P1208="",0,COUNTIF($P$7:P1208,P1208))</f>
        <v>0</v>
      </c>
      <c r="C1208" s="303" t="str">
        <f t="shared" si="136"/>
        <v>0</v>
      </c>
      <c r="D1208" s="303">
        <f>IF(S1208="",0,COUNTIF($S$7:S1208,S1208))</f>
        <v>0</v>
      </c>
      <c r="E1208" s="303" t="str">
        <f t="shared" si="137"/>
        <v>0</v>
      </c>
      <c r="F1208" s="303">
        <f>IF(T1208="",0,COUNTIF($T$7:T1208,T1208))</f>
        <v>0</v>
      </c>
      <c r="G1208" s="303" t="str">
        <f t="shared" si="138"/>
        <v>0</v>
      </c>
      <c r="H1208" s="303">
        <f>IF(R1208="",0,COUNTIF($R$7:R1208,R1208))</f>
        <v>0</v>
      </c>
      <c r="I1208" s="303" t="str">
        <f t="shared" si="139"/>
        <v>0</v>
      </c>
      <c r="J1208" s="306">
        <f t="shared" si="140"/>
        <v>44216</v>
      </c>
      <c r="K1208" s="303" t="str">
        <f t="shared" si="141"/>
        <v>KK 097</v>
      </c>
      <c r="L1208" s="61"/>
      <c r="M1208" s="271"/>
      <c r="N1208" s="6"/>
      <c r="O1208" s="10"/>
      <c r="P1208" s="6"/>
      <c r="Q1208" s="77" t="str">
        <f t="shared" si="142"/>
        <v/>
      </c>
      <c r="R1208" s="333"/>
      <c r="S1208" s="23"/>
      <c r="T1208" s="271"/>
      <c r="U1208" s="5"/>
      <c r="V1208" s="5"/>
      <c r="W1208" s="61"/>
      <c r="X1208" s="61"/>
    </row>
    <row r="1209" spans="1:24" ht="18.75" customHeight="1" x14ac:dyDescent="0.25">
      <c r="A1209" s="61"/>
      <c r="B1209" s="303">
        <f>IF(P1209="",0,COUNTIF($P$7:P1209,P1209))</f>
        <v>0</v>
      </c>
      <c r="C1209" s="303" t="str">
        <f t="shared" si="136"/>
        <v>0</v>
      </c>
      <c r="D1209" s="303">
        <f>IF(S1209="",0,COUNTIF($S$7:S1209,S1209))</f>
        <v>0</v>
      </c>
      <c r="E1209" s="303" t="str">
        <f t="shared" si="137"/>
        <v>0</v>
      </c>
      <c r="F1209" s="303">
        <f>IF(T1209="",0,COUNTIF($T$7:T1209,T1209))</f>
        <v>0</v>
      </c>
      <c r="G1209" s="303" t="str">
        <f t="shared" si="138"/>
        <v>0</v>
      </c>
      <c r="H1209" s="303">
        <f>IF(R1209="",0,COUNTIF($R$7:R1209,R1209))</f>
        <v>0</v>
      </c>
      <c r="I1209" s="303" t="str">
        <f t="shared" si="139"/>
        <v>0</v>
      </c>
      <c r="J1209" s="306">
        <f t="shared" si="140"/>
        <v>44216</v>
      </c>
      <c r="K1209" s="303" t="str">
        <f t="shared" si="141"/>
        <v>KK 097</v>
      </c>
      <c r="L1209" s="61"/>
      <c r="M1209" s="271"/>
      <c r="N1209" s="6"/>
      <c r="O1209" s="10"/>
      <c r="P1209" s="6"/>
      <c r="Q1209" s="77" t="str">
        <f t="shared" si="142"/>
        <v/>
      </c>
      <c r="R1209" s="333"/>
      <c r="S1209" s="23"/>
      <c r="T1209" s="271"/>
      <c r="U1209" s="5"/>
      <c r="V1209" s="5"/>
      <c r="W1209" s="61"/>
      <c r="X1209" s="61"/>
    </row>
    <row r="1210" spans="1:24" ht="18.75" customHeight="1" x14ac:dyDescent="0.25">
      <c r="A1210" s="61"/>
      <c r="B1210" s="303">
        <f>IF(P1210="",0,COUNTIF($P$7:P1210,P1210))</f>
        <v>0</v>
      </c>
      <c r="C1210" s="303" t="str">
        <f t="shared" si="136"/>
        <v>0</v>
      </c>
      <c r="D1210" s="303">
        <f>IF(S1210="",0,COUNTIF($S$7:S1210,S1210))</f>
        <v>0</v>
      </c>
      <c r="E1210" s="303" t="str">
        <f t="shared" si="137"/>
        <v>0</v>
      </c>
      <c r="F1210" s="303">
        <f>IF(T1210="",0,COUNTIF($T$7:T1210,T1210))</f>
        <v>0</v>
      </c>
      <c r="G1210" s="303" t="str">
        <f t="shared" si="138"/>
        <v>0</v>
      </c>
      <c r="H1210" s="303">
        <f>IF(R1210="",0,COUNTIF($R$7:R1210,R1210))</f>
        <v>0</v>
      </c>
      <c r="I1210" s="303" t="str">
        <f t="shared" si="139"/>
        <v>0</v>
      </c>
      <c r="J1210" s="306">
        <f t="shared" si="140"/>
        <v>44216</v>
      </c>
      <c r="K1210" s="303" t="str">
        <f t="shared" si="141"/>
        <v>KK 097</v>
      </c>
      <c r="L1210" s="61"/>
      <c r="M1210" s="271"/>
      <c r="N1210" s="6"/>
      <c r="O1210" s="10"/>
      <c r="P1210" s="6"/>
      <c r="Q1210" s="77" t="str">
        <f t="shared" si="142"/>
        <v/>
      </c>
      <c r="R1210" s="333"/>
      <c r="S1210" s="23"/>
      <c r="T1210" s="271"/>
      <c r="U1210" s="5"/>
      <c r="V1210" s="5"/>
      <c r="W1210" s="61"/>
      <c r="X1210" s="61"/>
    </row>
    <row r="1211" spans="1:24" ht="18.75" customHeight="1" x14ac:dyDescent="0.25">
      <c r="A1211" s="61"/>
      <c r="B1211" s="303">
        <f>IF(P1211="",0,COUNTIF($P$7:P1211,P1211))</f>
        <v>0</v>
      </c>
      <c r="C1211" s="303" t="str">
        <f t="shared" si="136"/>
        <v>0</v>
      </c>
      <c r="D1211" s="303">
        <f>IF(S1211="",0,COUNTIF($S$7:S1211,S1211))</f>
        <v>0</v>
      </c>
      <c r="E1211" s="303" t="str">
        <f t="shared" si="137"/>
        <v>0</v>
      </c>
      <c r="F1211" s="303">
        <f>IF(T1211="",0,COUNTIF($T$7:T1211,T1211))</f>
        <v>0</v>
      </c>
      <c r="G1211" s="303" t="str">
        <f t="shared" si="138"/>
        <v>0</v>
      </c>
      <c r="H1211" s="303">
        <f>IF(R1211="",0,COUNTIF($R$7:R1211,R1211))</f>
        <v>0</v>
      </c>
      <c r="I1211" s="303" t="str">
        <f t="shared" si="139"/>
        <v>0</v>
      </c>
      <c r="J1211" s="306">
        <f t="shared" si="140"/>
        <v>44216</v>
      </c>
      <c r="K1211" s="303" t="str">
        <f t="shared" si="141"/>
        <v>KK 097</v>
      </c>
      <c r="L1211" s="61"/>
      <c r="M1211" s="271"/>
      <c r="N1211" s="6"/>
      <c r="O1211" s="10"/>
      <c r="P1211" s="6"/>
      <c r="Q1211" s="77" t="str">
        <f t="shared" si="142"/>
        <v/>
      </c>
      <c r="R1211" s="333"/>
      <c r="S1211" s="23"/>
      <c r="T1211" s="271"/>
      <c r="U1211" s="5"/>
      <c r="V1211" s="5"/>
      <c r="W1211" s="61"/>
      <c r="X1211" s="61"/>
    </row>
    <row r="1212" spans="1:24" ht="18.75" customHeight="1" x14ac:dyDescent="0.25">
      <c r="A1212" s="61"/>
      <c r="B1212" s="303">
        <f>IF(P1212="",0,COUNTIF($P$7:P1212,P1212))</f>
        <v>0</v>
      </c>
      <c r="C1212" s="303" t="str">
        <f t="shared" si="136"/>
        <v>0</v>
      </c>
      <c r="D1212" s="303">
        <f>IF(S1212="",0,COUNTIF($S$7:S1212,S1212))</f>
        <v>0</v>
      </c>
      <c r="E1212" s="303" t="str">
        <f t="shared" si="137"/>
        <v>0</v>
      </c>
      <c r="F1212" s="303">
        <f>IF(T1212="",0,COUNTIF($T$7:T1212,T1212))</f>
        <v>0</v>
      </c>
      <c r="G1212" s="303" t="str">
        <f t="shared" si="138"/>
        <v>0</v>
      </c>
      <c r="H1212" s="303">
        <f>IF(R1212="",0,COUNTIF($R$7:R1212,R1212))</f>
        <v>0</v>
      </c>
      <c r="I1212" s="303" t="str">
        <f t="shared" si="139"/>
        <v>0</v>
      </c>
      <c r="J1212" s="306">
        <f t="shared" si="140"/>
        <v>44216</v>
      </c>
      <c r="K1212" s="303" t="str">
        <f t="shared" si="141"/>
        <v>KK 097</v>
      </c>
      <c r="L1212" s="61"/>
      <c r="M1212" s="271"/>
      <c r="N1212" s="6"/>
      <c r="O1212" s="10"/>
      <c r="P1212" s="6"/>
      <c r="Q1212" s="77" t="str">
        <f t="shared" si="142"/>
        <v/>
      </c>
      <c r="R1212" s="333"/>
      <c r="S1212" s="23"/>
      <c r="T1212" s="271"/>
      <c r="U1212" s="5"/>
      <c r="V1212" s="5"/>
      <c r="W1212" s="61"/>
      <c r="X1212" s="61"/>
    </row>
    <row r="1213" spans="1:24" ht="18.75" customHeight="1" x14ac:dyDescent="0.25">
      <c r="A1213" s="61"/>
      <c r="B1213" s="303">
        <f>IF(P1213="",0,COUNTIF($P$7:P1213,P1213))</f>
        <v>0</v>
      </c>
      <c r="C1213" s="303" t="str">
        <f t="shared" si="136"/>
        <v>0</v>
      </c>
      <c r="D1213" s="303">
        <f>IF(S1213="",0,COUNTIF($S$7:S1213,S1213))</f>
        <v>0</v>
      </c>
      <c r="E1213" s="303" t="str">
        <f t="shared" si="137"/>
        <v>0</v>
      </c>
      <c r="F1213" s="303">
        <f>IF(T1213="",0,COUNTIF($T$7:T1213,T1213))</f>
        <v>0</v>
      </c>
      <c r="G1213" s="303" t="str">
        <f t="shared" si="138"/>
        <v>0</v>
      </c>
      <c r="H1213" s="303">
        <f>IF(R1213="",0,COUNTIF($R$7:R1213,R1213))</f>
        <v>0</v>
      </c>
      <c r="I1213" s="303" t="str">
        <f t="shared" si="139"/>
        <v>0</v>
      </c>
      <c r="J1213" s="306">
        <f t="shared" si="140"/>
        <v>44216</v>
      </c>
      <c r="K1213" s="303" t="str">
        <f t="shared" si="141"/>
        <v>KK 097</v>
      </c>
      <c r="L1213" s="61"/>
      <c r="M1213" s="271"/>
      <c r="N1213" s="6"/>
      <c r="O1213" s="10"/>
      <c r="P1213" s="6"/>
      <c r="Q1213" s="77" t="str">
        <f t="shared" si="142"/>
        <v/>
      </c>
      <c r="R1213" s="333"/>
      <c r="S1213" s="23"/>
      <c r="T1213" s="271"/>
      <c r="U1213" s="5"/>
      <c r="V1213" s="5"/>
      <c r="W1213" s="61"/>
      <c r="X1213" s="61"/>
    </row>
    <row r="1214" spans="1:24" ht="18.75" customHeight="1" x14ac:dyDescent="0.25">
      <c r="A1214" s="61"/>
      <c r="B1214" s="303">
        <f>IF(P1214="",0,COUNTIF($P$7:P1214,P1214))</f>
        <v>0</v>
      </c>
      <c r="C1214" s="303" t="str">
        <f t="shared" si="136"/>
        <v>0</v>
      </c>
      <c r="D1214" s="303">
        <f>IF(S1214="",0,COUNTIF($S$7:S1214,S1214))</f>
        <v>0</v>
      </c>
      <c r="E1214" s="303" t="str">
        <f t="shared" si="137"/>
        <v>0</v>
      </c>
      <c r="F1214" s="303">
        <f>IF(T1214="",0,COUNTIF($T$7:T1214,T1214))</f>
        <v>0</v>
      </c>
      <c r="G1214" s="303" t="str">
        <f t="shared" si="138"/>
        <v>0</v>
      </c>
      <c r="H1214" s="303">
        <f>IF(R1214="",0,COUNTIF($R$7:R1214,R1214))</f>
        <v>0</v>
      </c>
      <c r="I1214" s="303" t="str">
        <f t="shared" si="139"/>
        <v>0</v>
      </c>
      <c r="J1214" s="306">
        <f t="shared" si="140"/>
        <v>44216</v>
      </c>
      <c r="K1214" s="303" t="str">
        <f t="shared" si="141"/>
        <v>KK 097</v>
      </c>
      <c r="L1214" s="61"/>
      <c r="M1214" s="271"/>
      <c r="N1214" s="6"/>
      <c r="O1214" s="10"/>
      <c r="P1214" s="6"/>
      <c r="Q1214" s="77" t="str">
        <f t="shared" si="142"/>
        <v/>
      </c>
      <c r="R1214" s="333"/>
      <c r="S1214" s="23"/>
      <c r="T1214" s="271"/>
      <c r="U1214" s="5"/>
      <c r="V1214" s="5"/>
      <c r="W1214" s="61"/>
      <c r="X1214" s="61"/>
    </row>
    <row r="1215" spans="1:24" ht="18.75" customHeight="1" x14ac:dyDescent="0.25">
      <c r="A1215" s="61"/>
      <c r="B1215" s="303">
        <f>IF(P1215="",0,COUNTIF($P$7:P1215,P1215))</f>
        <v>0</v>
      </c>
      <c r="C1215" s="303" t="str">
        <f t="shared" si="136"/>
        <v>0</v>
      </c>
      <c r="D1215" s="303">
        <f>IF(S1215="",0,COUNTIF($S$7:S1215,S1215))</f>
        <v>0</v>
      </c>
      <c r="E1215" s="303" t="str">
        <f t="shared" si="137"/>
        <v>0</v>
      </c>
      <c r="F1215" s="303">
        <f>IF(T1215="",0,COUNTIF($T$7:T1215,T1215))</f>
        <v>0</v>
      </c>
      <c r="G1215" s="303" t="str">
        <f t="shared" si="138"/>
        <v>0</v>
      </c>
      <c r="H1215" s="303">
        <f>IF(R1215="",0,COUNTIF($R$7:R1215,R1215))</f>
        <v>0</v>
      </c>
      <c r="I1215" s="303" t="str">
        <f t="shared" si="139"/>
        <v>0</v>
      </c>
      <c r="J1215" s="306">
        <f t="shared" si="140"/>
        <v>44216</v>
      </c>
      <c r="K1215" s="303" t="str">
        <f t="shared" si="141"/>
        <v>KK 097</v>
      </c>
      <c r="L1215" s="61"/>
      <c r="M1215" s="271"/>
      <c r="N1215" s="6"/>
      <c r="O1215" s="10"/>
      <c r="P1215" s="6"/>
      <c r="Q1215" s="77" t="str">
        <f t="shared" si="142"/>
        <v/>
      </c>
      <c r="R1215" s="333"/>
      <c r="S1215" s="23"/>
      <c r="T1215" s="271"/>
      <c r="U1215" s="5"/>
      <c r="V1215" s="5"/>
      <c r="W1215" s="61"/>
      <c r="X1215" s="61"/>
    </row>
    <row r="1216" spans="1:24" ht="18.75" customHeight="1" x14ac:dyDescent="0.25">
      <c r="A1216" s="61"/>
      <c r="B1216" s="303">
        <f>IF(P1216="",0,COUNTIF($P$7:P1216,P1216))</f>
        <v>0</v>
      </c>
      <c r="C1216" s="303" t="str">
        <f t="shared" si="136"/>
        <v>0</v>
      </c>
      <c r="D1216" s="303">
        <f>IF(S1216="",0,COUNTIF($S$7:S1216,S1216))</f>
        <v>0</v>
      </c>
      <c r="E1216" s="303" t="str">
        <f t="shared" si="137"/>
        <v>0</v>
      </c>
      <c r="F1216" s="303">
        <f>IF(T1216="",0,COUNTIF($T$7:T1216,T1216))</f>
        <v>0</v>
      </c>
      <c r="G1216" s="303" t="str">
        <f t="shared" si="138"/>
        <v>0</v>
      </c>
      <c r="H1216" s="303">
        <f>IF(R1216="",0,COUNTIF($R$7:R1216,R1216))</f>
        <v>0</v>
      </c>
      <c r="I1216" s="303" t="str">
        <f t="shared" si="139"/>
        <v>0</v>
      </c>
      <c r="J1216" s="306">
        <f t="shared" si="140"/>
        <v>44216</v>
      </c>
      <c r="K1216" s="303" t="str">
        <f t="shared" si="141"/>
        <v>KK 097</v>
      </c>
      <c r="L1216" s="61"/>
      <c r="M1216" s="271"/>
      <c r="N1216" s="6"/>
      <c r="O1216" s="10"/>
      <c r="P1216" s="6"/>
      <c r="Q1216" s="77" t="str">
        <f t="shared" si="142"/>
        <v/>
      </c>
      <c r="R1216" s="333"/>
      <c r="S1216" s="23"/>
      <c r="T1216" s="271"/>
      <c r="U1216" s="5"/>
      <c r="V1216" s="5"/>
      <c r="W1216" s="61"/>
      <c r="X1216" s="61"/>
    </row>
    <row r="1217" spans="1:24" ht="18.75" customHeight="1" x14ac:dyDescent="0.25">
      <c r="A1217" s="61"/>
      <c r="B1217" s="303">
        <f>IF(P1217="",0,COUNTIF($P$7:P1217,P1217))</f>
        <v>0</v>
      </c>
      <c r="C1217" s="303" t="str">
        <f t="shared" si="136"/>
        <v>0</v>
      </c>
      <c r="D1217" s="303">
        <f>IF(S1217="",0,COUNTIF($S$7:S1217,S1217))</f>
        <v>0</v>
      </c>
      <c r="E1217" s="303" t="str">
        <f t="shared" si="137"/>
        <v>0</v>
      </c>
      <c r="F1217" s="303">
        <f>IF(T1217="",0,COUNTIF($T$7:T1217,T1217))</f>
        <v>0</v>
      </c>
      <c r="G1217" s="303" t="str">
        <f t="shared" si="138"/>
        <v>0</v>
      </c>
      <c r="H1217" s="303">
        <f>IF(R1217="",0,COUNTIF($R$7:R1217,R1217))</f>
        <v>0</v>
      </c>
      <c r="I1217" s="303" t="str">
        <f t="shared" si="139"/>
        <v>0</v>
      </c>
      <c r="J1217" s="306">
        <f t="shared" si="140"/>
        <v>44216</v>
      </c>
      <c r="K1217" s="303" t="str">
        <f t="shared" si="141"/>
        <v>KK 097</v>
      </c>
      <c r="L1217" s="61"/>
      <c r="M1217" s="271"/>
      <c r="N1217" s="6"/>
      <c r="O1217" s="10"/>
      <c r="P1217" s="6"/>
      <c r="Q1217" s="77" t="str">
        <f t="shared" si="142"/>
        <v/>
      </c>
      <c r="R1217" s="333"/>
      <c r="S1217" s="23"/>
      <c r="T1217" s="271"/>
      <c r="U1217" s="5"/>
      <c r="V1217" s="5"/>
      <c r="W1217" s="61"/>
      <c r="X1217" s="61"/>
    </row>
    <row r="1218" spans="1:24" ht="18.75" customHeight="1" x14ac:dyDescent="0.25">
      <c r="A1218" s="61"/>
      <c r="B1218" s="303">
        <f>IF(P1218="",0,COUNTIF($P$7:P1218,P1218))</f>
        <v>0</v>
      </c>
      <c r="C1218" s="303" t="str">
        <f t="shared" si="136"/>
        <v>0</v>
      </c>
      <c r="D1218" s="303">
        <f>IF(S1218="",0,COUNTIF($S$7:S1218,S1218))</f>
        <v>0</v>
      </c>
      <c r="E1218" s="303" t="str">
        <f t="shared" si="137"/>
        <v>0</v>
      </c>
      <c r="F1218" s="303">
        <f>IF(T1218="",0,COUNTIF($T$7:T1218,T1218))</f>
        <v>0</v>
      </c>
      <c r="G1218" s="303" t="str">
        <f t="shared" si="138"/>
        <v>0</v>
      </c>
      <c r="H1218" s="303">
        <f>IF(R1218="",0,COUNTIF($R$7:R1218,R1218))</f>
        <v>0</v>
      </c>
      <c r="I1218" s="303" t="str">
        <f t="shared" si="139"/>
        <v>0</v>
      </c>
      <c r="J1218" s="306">
        <f t="shared" si="140"/>
        <v>44216</v>
      </c>
      <c r="K1218" s="303" t="str">
        <f t="shared" si="141"/>
        <v>KK 097</v>
      </c>
      <c r="L1218" s="61"/>
      <c r="M1218" s="271"/>
      <c r="N1218" s="6"/>
      <c r="O1218" s="10"/>
      <c r="P1218" s="6"/>
      <c r="Q1218" s="77" t="str">
        <f t="shared" si="142"/>
        <v/>
      </c>
      <c r="R1218" s="333"/>
      <c r="S1218" s="23"/>
      <c r="T1218" s="271"/>
      <c r="U1218" s="5"/>
      <c r="V1218" s="5"/>
      <c r="W1218" s="61"/>
      <c r="X1218" s="61"/>
    </row>
    <row r="1219" spans="1:24" ht="18.75" customHeight="1" x14ac:dyDescent="0.25">
      <c r="A1219" s="61"/>
      <c r="B1219" s="303">
        <f>IF(P1219="",0,COUNTIF($P$7:P1219,P1219))</f>
        <v>0</v>
      </c>
      <c r="C1219" s="303" t="str">
        <f t="shared" si="136"/>
        <v>0</v>
      </c>
      <c r="D1219" s="303">
        <f>IF(S1219="",0,COUNTIF($S$7:S1219,S1219))</f>
        <v>0</v>
      </c>
      <c r="E1219" s="303" t="str">
        <f t="shared" si="137"/>
        <v>0</v>
      </c>
      <c r="F1219" s="303">
        <f>IF(T1219="",0,COUNTIF($T$7:T1219,T1219))</f>
        <v>0</v>
      </c>
      <c r="G1219" s="303" t="str">
        <f t="shared" si="138"/>
        <v>0</v>
      </c>
      <c r="H1219" s="303">
        <f>IF(R1219="",0,COUNTIF($R$7:R1219,R1219))</f>
        <v>0</v>
      </c>
      <c r="I1219" s="303" t="str">
        <f t="shared" si="139"/>
        <v>0</v>
      </c>
      <c r="J1219" s="306">
        <f t="shared" si="140"/>
        <v>44216</v>
      </c>
      <c r="K1219" s="303" t="str">
        <f t="shared" si="141"/>
        <v>KK 097</v>
      </c>
      <c r="L1219" s="61"/>
      <c r="M1219" s="271"/>
      <c r="N1219" s="6"/>
      <c r="O1219" s="10"/>
      <c r="P1219" s="6"/>
      <c r="Q1219" s="77" t="str">
        <f t="shared" si="142"/>
        <v/>
      </c>
      <c r="R1219" s="333"/>
      <c r="S1219" s="23"/>
      <c r="T1219" s="271"/>
      <c r="U1219" s="5"/>
      <c r="V1219" s="5"/>
      <c r="W1219" s="61"/>
      <c r="X1219" s="61"/>
    </row>
    <row r="1220" spans="1:24" ht="18.75" customHeight="1" x14ac:dyDescent="0.25">
      <c r="A1220" s="61"/>
      <c r="B1220" s="303">
        <f>IF(P1220="",0,COUNTIF($P$7:P1220,P1220))</f>
        <v>0</v>
      </c>
      <c r="C1220" s="303" t="str">
        <f t="shared" si="136"/>
        <v>0</v>
      </c>
      <c r="D1220" s="303">
        <f>IF(S1220="",0,COUNTIF($S$7:S1220,S1220))</f>
        <v>0</v>
      </c>
      <c r="E1220" s="303" t="str">
        <f t="shared" si="137"/>
        <v>0</v>
      </c>
      <c r="F1220" s="303">
        <f>IF(T1220="",0,COUNTIF($T$7:T1220,T1220))</f>
        <v>0</v>
      </c>
      <c r="G1220" s="303" t="str">
        <f t="shared" si="138"/>
        <v>0</v>
      </c>
      <c r="H1220" s="303">
        <f>IF(R1220="",0,COUNTIF($R$7:R1220,R1220))</f>
        <v>0</v>
      </c>
      <c r="I1220" s="303" t="str">
        <f t="shared" si="139"/>
        <v>0</v>
      </c>
      <c r="J1220" s="306">
        <f t="shared" si="140"/>
        <v>44216</v>
      </c>
      <c r="K1220" s="303" t="str">
        <f t="shared" si="141"/>
        <v>KK 097</v>
      </c>
      <c r="L1220" s="61"/>
      <c r="M1220" s="271"/>
      <c r="N1220" s="6"/>
      <c r="O1220" s="10"/>
      <c r="P1220" s="6"/>
      <c r="Q1220" s="77" t="str">
        <f t="shared" si="142"/>
        <v/>
      </c>
      <c r="R1220" s="333"/>
      <c r="S1220" s="23"/>
      <c r="T1220" s="271"/>
      <c r="U1220" s="5"/>
      <c r="V1220" s="5"/>
      <c r="W1220" s="61"/>
      <c r="X1220" s="61"/>
    </row>
    <row r="1221" spans="1:24" ht="18.75" customHeight="1" x14ac:dyDescent="0.25">
      <c r="A1221" s="61"/>
      <c r="B1221" s="303">
        <f>IF(P1221="",0,COUNTIF($P$7:P1221,P1221))</f>
        <v>0</v>
      </c>
      <c r="C1221" s="303" t="str">
        <f t="shared" si="136"/>
        <v>0</v>
      </c>
      <c r="D1221" s="303">
        <f>IF(S1221="",0,COUNTIF($S$7:S1221,S1221))</f>
        <v>0</v>
      </c>
      <c r="E1221" s="303" t="str">
        <f t="shared" si="137"/>
        <v>0</v>
      </c>
      <c r="F1221" s="303">
        <f>IF(T1221="",0,COUNTIF($T$7:T1221,T1221))</f>
        <v>0</v>
      </c>
      <c r="G1221" s="303" t="str">
        <f t="shared" si="138"/>
        <v>0</v>
      </c>
      <c r="H1221" s="303">
        <f>IF(R1221="",0,COUNTIF($R$7:R1221,R1221))</f>
        <v>0</v>
      </c>
      <c r="I1221" s="303" t="str">
        <f t="shared" si="139"/>
        <v>0</v>
      </c>
      <c r="J1221" s="306">
        <f t="shared" si="140"/>
        <v>44216</v>
      </c>
      <c r="K1221" s="303" t="str">
        <f t="shared" si="141"/>
        <v>KK 097</v>
      </c>
      <c r="L1221" s="61"/>
      <c r="M1221" s="271"/>
      <c r="N1221" s="6"/>
      <c r="O1221" s="10"/>
      <c r="P1221" s="6"/>
      <c r="Q1221" s="77" t="str">
        <f t="shared" si="142"/>
        <v/>
      </c>
      <c r="R1221" s="333"/>
      <c r="S1221" s="23"/>
      <c r="T1221" s="271"/>
      <c r="U1221" s="5"/>
      <c r="V1221" s="5"/>
      <c r="W1221" s="61"/>
      <c r="X1221" s="61"/>
    </row>
    <row r="1222" spans="1:24" ht="18.75" customHeight="1" x14ac:dyDescent="0.25">
      <c r="A1222" s="61"/>
      <c r="B1222" s="303">
        <f>IF(P1222="",0,COUNTIF($P$7:P1222,P1222))</f>
        <v>0</v>
      </c>
      <c r="C1222" s="303" t="str">
        <f t="shared" si="136"/>
        <v>0</v>
      </c>
      <c r="D1222" s="303">
        <f>IF(S1222="",0,COUNTIF($S$7:S1222,S1222))</f>
        <v>0</v>
      </c>
      <c r="E1222" s="303" t="str">
        <f t="shared" si="137"/>
        <v>0</v>
      </c>
      <c r="F1222" s="303">
        <f>IF(T1222="",0,COUNTIF($T$7:T1222,T1222))</f>
        <v>0</v>
      </c>
      <c r="G1222" s="303" t="str">
        <f t="shared" si="138"/>
        <v>0</v>
      </c>
      <c r="H1222" s="303">
        <f>IF(R1222="",0,COUNTIF($R$7:R1222,R1222))</f>
        <v>0</v>
      </c>
      <c r="I1222" s="303" t="str">
        <f t="shared" si="139"/>
        <v>0</v>
      </c>
      <c r="J1222" s="306">
        <f t="shared" si="140"/>
        <v>44216</v>
      </c>
      <c r="K1222" s="303" t="str">
        <f t="shared" si="141"/>
        <v>KK 097</v>
      </c>
      <c r="L1222" s="61"/>
      <c r="M1222" s="271"/>
      <c r="N1222" s="6"/>
      <c r="O1222" s="10"/>
      <c r="P1222" s="6"/>
      <c r="Q1222" s="77" t="str">
        <f t="shared" si="142"/>
        <v/>
      </c>
      <c r="R1222" s="333"/>
      <c r="S1222" s="23"/>
      <c r="T1222" s="271"/>
      <c r="U1222" s="5"/>
      <c r="V1222" s="5"/>
      <c r="W1222" s="61"/>
      <c r="X1222" s="61"/>
    </row>
    <row r="1223" spans="1:24" ht="18.75" customHeight="1" x14ac:dyDescent="0.25">
      <c r="A1223" s="61"/>
      <c r="B1223" s="303">
        <f>IF(P1223="",0,COUNTIF($P$7:P1223,P1223))</f>
        <v>0</v>
      </c>
      <c r="C1223" s="303" t="str">
        <f t="shared" si="136"/>
        <v>0</v>
      </c>
      <c r="D1223" s="303">
        <f>IF(S1223="",0,COUNTIF($S$7:S1223,S1223))</f>
        <v>0</v>
      </c>
      <c r="E1223" s="303" t="str">
        <f t="shared" si="137"/>
        <v>0</v>
      </c>
      <c r="F1223" s="303">
        <f>IF(T1223="",0,COUNTIF($T$7:T1223,T1223))</f>
        <v>0</v>
      </c>
      <c r="G1223" s="303" t="str">
        <f t="shared" si="138"/>
        <v>0</v>
      </c>
      <c r="H1223" s="303">
        <f>IF(R1223="",0,COUNTIF($R$7:R1223,R1223))</f>
        <v>0</v>
      </c>
      <c r="I1223" s="303" t="str">
        <f t="shared" si="139"/>
        <v>0</v>
      </c>
      <c r="J1223" s="306">
        <f t="shared" si="140"/>
        <v>44216</v>
      </c>
      <c r="K1223" s="303" t="str">
        <f t="shared" si="141"/>
        <v>KK 097</v>
      </c>
      <c r="L1223" s="61"/>
      <c r="M1223" s="271"/>
      <c r="N1223" s="6"/>
      <c r="O1223" s="10"/>
      <c r="P1223" s="6"/>
      <c r="Q1223" s="77" t="str">
        <f t="shared" si="142"/>
        <v/>
      </c>
      <c r="R1223" s="333"/>
      <c r="S1223" s="23"/>
      <c r="T1223" s="271"/>
      <c r="U1223" s="5"/>
      <c r="V1223" s="5"/>
      <c r="W1223" s="61"/>
      <c r="X1223" s="61"/>
    </row>
    <row r="1224" spans="1:24" ht="18.75" customHeight="1" x14ac:dyDescent="0.25">
      <c r="A1224" s="61"/>
      <c r="B1224" s="303">
        <f>IF(P1224="",0,COUNTIF($P$7:P1224,P1224))</f>
        <v>0</v>
      </c>
      <c r="C1224" s="303" t="str">
        <f t="shared" si="136"/>
        <v>0</v>
      </c>
      <c r="D1224" s="303">
        <f>IF(S1224="",0,COUNTIF($S$7:S1224,S1224))</f>
        <v>0</v>
      </c>
      <c r="E1224" s="303" t="str">
        <f t="shared" si="137"/>
        <v>0</v>
      </c>
      <c r="F1224" s="303">
        <f>IF(T1224="",0,COUNTIF($T$7:T1224,T1224))</f>
        <v>0</v>
      </c>
      <c r="G1224" s="303" t="str">
        <f t="shared" si="138"/>
        <v>0</v>
      </c>
      <c r="H1224" s="303">
        <f>IF(R1224="",0,COUNTIF($R$7:R1224,R1224))</f>
        <v>0</v>
      </c>
      <c r="I1224" s="303" t="str">
        <f t="shared" si="139"/>
        <v>0</v>
      </c>
      <c r="J1224" s="306">
        <f t="shared" si="140"/>
        <v>44216</v>
      </c>
      <c r="K1224" s="303" t="str">
        <f t="shared" si="141"/>
        <v>KK 097</v>
      </c>
      <c r="L1224" s="61"/>
      <c r="M1224" s="271"/>
      <c r="N1224" s="6"/>
      <c r="O1224" s="10"/>
      <c r="P1224" s="6"/>
      <c r="Q1224" s="77" t="str">
        <f t="shared" si="142"/>
        <v/>
      </c>
      <c r="R1224" s="333"/>
      <c r="S1224" s="23"/>
      <c r="T1224" s="271"/>
      <c r="U1224" s="5"/>
      <c r="V1224" s="5"/>
      <c r="W1224" s="61"/>
      <c r="X1224" s="61"/>
    </row>
    <row r="1225" spans="1:24" ht="18.75" customHeight="1" x14ac:dyDescent="0.25">
      <c r="A1225" s="61"/>
      <c r="B1225" s="303">
        <f>IF(P1225="",0,COUNTIF($P$7:P1225,P1225))</f>
        <v>0</v>
      </c>
      <c r="C1225" s="303" t="str">
        <f t="shared" si="136"/>
        <v>0</v>
      </c>
      <c r="D1225" s="303">
        <f>IF(S1225="",0,COUNTIF($S$7:S1225,S1225))</f>
        <v>0</v>
      </c>
      <c r="E1225" s="303" t="str">
        <f t="shared" si="137"/>
        <v>0</v>
      </c>
      <c r="F1225" s="303">
        <f>IF(T1225="",0,COUNTIF($T$7:T1225,T1225))</f>
        <v>0</v>
      </c>
      <c r="G1225" s="303" t="str">
        <f t="shared" si="138"/>
        <v>0</v>
      </c>
      <c r="H1225" s="303">
        <f>IF(R1225="",0,COUNTIF($R$7:R1225,R1225))</f>
        <v>0</v>
      </c>
      <c r="I1225" s="303" t="str">
        <f t="shared" si="139"/>
        <v>0</v>
      </c>
      <c r="J1225" s="306">
        <f t="shared" si="140"/>
        <v>44216</v>
      </c>
      <c r="K1225" s="303" t="str">
        <f t="shared" si="141"/>
        <v>KK 097</v>
      </c>
      <c r="L1225" s="61"/>
      <c r="M1225" s="271"/>
      <c r="N1225" s="6"/>
      <c r="O1225" s="10"/>
      <c r="P1225" s="6"/>
      <c r="Q1225" s="77" t="str">
        <f t="shared" si="142"/>
        <v/>
      </c>
      <c r="R1225" s="333"/>
      <c r="S1225" s="23"/>
      <c r="T1225" s="271"/>
      <c r="U1225" s="5"/>
      <c r="V1225" s="5"/>
      <c r="W1225" s="61"/>
      <c r="X1225" s="61"/>
    </row>
    <row r="1226" spans="1:24" ht="18.75" customHeight="1" x14ac:dyDescent="0.25">
      <c r="A1226" s="61"/>
      <c r="B1226" s="303">
        <f>IF(P1226="",0,COUNTIF($P$7:P1226,P1226))</f>
        <v>0</v>
      </c>
      <c r="C1226" s="303" t="str">
        <f t="shared" si="136"/>
        <v>0</v>
      </c>
      <c r="D1226" s="303">
        <f>IF(S1226="",0,COUNTIF($S$7:S1226,S1226))</f>
        <v>0</v>
      </c>
      <c r="E1226" s="303" t="str">
        <f t="shared" si="137"/>
        <v>0</v>
      </c>
      <c r="F1226" s="303">
        <f>IF(T1226="",0,COUNTIF($T$7:T1226,T1226))</f>
        <v>0</v>
      </c>
      <c r="G1226" s="303" t="str">
        <f t="shared" si="138"/>
        <v>0</v>
      </c>
      <c r="H1226" s="303">
        <f>IF(R1226="",0,COUNTIF($R$7:R1226,R1226))</f>
        <v>0</v>
      </c>
      <c r="I1226" s="303" t="str">
        <f t="shared" si="139"/>
        <v>0</v>
      </c>
      <c r="J1226" s="306">
        <f t="shared" si="140"/>
        <v>44216</v>
      </c>
      <c r="K1226" s="303" t="str">
        <f t="shared" si="141"/>
        <v>KK 097</v>
      </c>
      <c r="L1226" s="61"/>
      <c r="M1226" s="271"/>
      <c r="N1226" s="6"/>
      <c r="O1226" s="10"/>
      <c r="P1226" s="6"/>
      <c r="Q1226" s="77" t="str">
        <f t="shared" si="142"/>
        <v/>
      </c>
      <c r="R1226" s="333"/>
      <c r="S1226" s="23"/>
      <c r="T1226" s="271"/>
      <c r="U1226" s="5"/>
      <c r="V1226" s="5"/>
      <c r="W1226" s="61"/>
      <c r="X1226" s="61"/>
    </row>
    <row r="1227" spans="1:24" ht="18.75" customHeight="1" x14ac:dyDescent="0.25">
      <c r="A1227" s="61"/>
      <c r="B1227" s="303">
        <f>IF(P1227="",0,COUNTIF($P$7:P1227,P1227))</f>
        <v>0</v>
      </c>
      <c r="C1227" s="303" t="str">
        <f t="shared" si="136"/>
        <v>0</v>
      </c>
      <c r="D1227" s="303">
        <f>IF(S1227="",0,COUNTIF($S$7:S1227,S1227))</f>
        <v>0</v>
      </c>
      <c r="E1227" s="303" t="str">
        <f t="shared" si="137"/>
        <v>0</v>
      </c>
      <c r="F1227" s="303">
        <f>IF(T1227="",0,COUNTIF($T$7:T1227,T1227))</f>
        <v>0</v>
      </c>
      <c r="G1227" s="303" t="str">
        <f t="shared" si="138"/>
        <v>0</v>
      </c>
      <c r="H1227" s="303">
        <f>IF(R1227="",0,COUNTIF($R$7:R1227,R1227))</f>
        <v>0</v>
      </c>
      <c r="I1227" s="303" t="str">
        <f t="shared" si="139"/>
        <v>0</v>
      </c>
      <c r="J1227" s="306">
        <f t="shared" si="140"/>
        <v>44216</v>
      </c>
      <c r="K1227" s="303" t="str">
        <f t="shared" si="141"/>
        <v>KK 097</v>
      </c>
      <c r="L1227" s="61"/>
      <c r="M1227" s="271"/>
      <c r="N1227" s="6"/>
      <c r="O1227" s="10"/>
      <c r="P1227" s="6"/>
      <c r="Q1227" s="77" t="str">
        <f t="shared" si="142"/>
        <v/>
      </c>
      <c r="R1227" s="333"/>
      <c r="S1227" s="23"/>
      <c r="T1227" s="271"/>
      <c r="U1227" s="5"/>
      <c r="V1227" s="5"/>
      <c r="W1227" s="61"/>
      <c r="X1227" s="61"/>
    </row>
    <row r="1228" spans="1:24" ht="18.75" customHeight="1" x14ac:dyDescent="0.25">
      <c r="A1228" s="61"/>
      <c r="B1228" s="303">
        <f>IF(P1228="",0,COUNTIF($P$7:P1228,P1228))</f>
        <v>0</v>
      </c>
      <c r="C1228" s="303" t="str">
        <f t="shared" si="136"/>
        <v>0</v>
      </c>
      <c r="D1228" s="303">
        <f>IF(S1228="",0,COUNTIF($S$7:S1228,S1228))</f>
        <v>0</v>
      </c>
      <c r="E1228" s="303" t="str">
        <f t="shared" si="137"/>
        <v>0</v>
      </c>
      <c r="F1228" s="303">
        <f>IF(T1228="",0,COUNTIF($T$7:T1228,T1228))</f>
        <v>0</v>
      </c>
      <c r="G1228" s="303" t="str">
        <f t="shared" si="138"/>
        <v>0</v>
      </c>
      <c r="H1228" s="303">
        <f>IF(R1228="",0,COUNTIF($R$7:R1228,R1228))</f>
        <v>0</v>
      </c>
      <c r="I1228" s="303" t="str">
        <f t="shared" si="139"/>
        <v>0</v>
      </c>
      <c r="J1228" s="306">
        <f t="shared" si="140"/>
        <v>44216</v>
      </c>
      <c r="K1228" s="303" t="str">
        <f t="shared" si="141"/>
        <v>KK 097</v>
      </c>
      <c r="L1228" s="61"/>
      <c r="M1228" s="271"/>
      <c r="N1228" s="6"/>
      <c r="O1228" s="10"/>
      <c r="P1228" s="6"/>
      <c r="Q1228" s="77" t="str">
        <f t="shared" si="142"/>
        <v/>
      </c>
      <c r="R1228" s="333"/>
      <c r="S1228" s="23"/>
      <c r="T1228" s="271"/>
      <c r="U1228" s="5"/>
      <c r="V1228" s="5"/>
      <c r="W1228" s="61"/>
      <c r="X1228" s="61"/>
    </row>
    <row r="1229" spans="1:24" ht="18.75" customHeight="1" x14ac:dyDescent="0.25">
      <c r="A1229" s="61"/>
      <c r="B1229" s="303">
        <f>IF(P1229="",0,COUNTIF($P$7:P1229,P1229))</f>
        <v>0</v>
      </c>
      <c r="C1229" s="303" t="str">
        <f t="shared" si="136"/>
        <v>0</v>
      </c>
      <c r="D1229" s="303">
        <f>IF(S1229="",0,COUNTIF($S$7:S1229,S1229))</f>
        <v>0</v>
      </c>
      <c r="E1229" s="303" t="str">
        <f t="shared" si="137"/>
        <v>0</v>
      </c>
      <c r="F1229" s="303">
        <f>IF(T1229="",0,COUNTIF($T$7:T1229,T1229))</f>
        <v>0</v>
      </c>
      <c r="G1229" s="303" t="str">
        <f t="shared" si="138"/>
        <v>0</v>
      </c>
      <c r="H1229" s="303">
        <f>IF(R1229="",0,COUNTIF($R$7:R1229,R1229))</f>
        <v>0</v>
      </c>
      <c r="I1229" s="303" t="str">
        <f t="shared" si="139"/>
        <v>0</v>
      </c>
      <c r="J1229" s="306">
        <f t="shared" si="140"/>
        <v>44216</v>
      </c>
      <c r="K1229" s="303" t="str">
        <f t="shared" si="141"/>
        <v>KK 097</v>
      </c>
      <c r="L1229" s="61"/>
      <c r="M1229" s="271"/>
      <c r="N1229" s="6"/>
      <c r="O1229" s="10"/>
      <c r="P1229" s="6"/>
      <c r="Q1229" s="77" t="str">
        <f t="shared" si="142"/>
        <v/>
      </c>
      <c r="R1229" s="333"/>
      <c r="S1229" s="23"/>
      <c r="T1229" s="271"/>
      <c r="U1229" s="5"/>
      <c r="V1229" s="5"/>
      <c r="W1229" s="61"/>
      <c r="X1229" s="61"/>
    </row>
    <row r="1230" spans="1:24" ht="18.75" customHeight="1" x14ac:dyDescent="0.25">
      <c r="A1230" s="61"/>
      <c r="B1230" s="303">
        <f>IF(P1230="",0,COUNTIF($P$7:P1230,P1230))</f>
        <v>0</v>
      </c>
      <c r="C1230" s="303" t="str">
        <f t="shared" si="136"/>
        <v>0</v>
      </c>
      <c r="D1230" s="303">
        <f>IF(S1230="",0,COUNTIF($S$7:S1230,S1230))</f>
        <v>0</v>
      </c>
      <c r="E1230" s="303" t="str">
        <f t="shared" si="137"/>
        <v>0</v>
      </c>
      <c r="F1230" s="303">
        <f>IF(T1230="",0,COUNTIF($T$7:T1230,T1230))</f>
        <v>0</v>
      </c>
      <c r="G1230" s="303" t="str">
        <f t="shared" si="138"/>
        <v>0</v>
      </c>
      <c r="H1230" s="303">
        <f>IF(R1230="",0,COUNTIF($R$7:R1230,R1230))</f>
        <v>0</v>
      </c>
      <c r="I1230" s="303" t="str">
        <f t="shared" si="139"/>
        <v>0</v>
      </c>
      <c r="J1230" s="306">
        <f t="shared" si="140"/>
        <v>44216</v>
      </c>
      <c r="K1230" s="303" t="str">
        <f t="shared" si="141"/>
        <v>KK 097</v>
      </c>
      <c r="L1230" s="61"/>
      <c r="M1230" s="271"/>
      <c r="N1230" s="6"/>
      <c r="O1230" s="10"/>
      <c r="P1230" s="6"/>
      <c r="Q1230" s="77" t="str">
        <f t="shared" si="142"/>
        <v/>
      </c>
      <c r="R1230" s="333"/>
      <c r="S1230" s="23"/>
      <c r="T1230" s="271"/>
      <c r="U1230" s="5"/>
      <c r="V1230" s="5"/>
      <c r="W1230" s="61"/>
      <c r="X1230" s="61"/>
    </row>
    <row r="1231" spans="1:24" ht="18.75" customHeight="1" x14ac:dyDescent="0.25">
      <c r="A1231" s="61"/>
      <c r="B1231" s="303">
        <f>IF(P1231="",0,COUNTIF($P$7:P1231,P1231))</f>
        <v>0</v>
      </c>
      <c r="C1231" s="303" t="str">
        <f t="shared" si="136"/>
        <v>0</v>
      </c>
      <c r="D1231" s="303">
        <f>IF(S1231="",0,COUNTIF($S$7:S1231,S1231))</f>
        <v>0</v>
      </c>
      <c r="E1231" s="303" t="str">
        <f t="shared" si="137"/>
        <v>0</v>
      </c>
      <c r="F1231" s="303">
        <f>IF(T1231="",0,COUNTIF($T$7:T1231,T1231))</f>
        <v>0</v>
      </c>
      <c r="G1231" s="303" t="str">
        <f t="shared" si="138"/>
        <v>0</v>
      </c>
      <c r="H1231" s="303">
        <f>IF(R1231="",0,COUNTIF($R$7:R1231,R1231))</f>
        <v>0</v>
      </c>
      <c r="I1231" s="303" t="str">
        <f t="shared" si="139"/>
        <v>0</v>
      </c>
      <c r="J1231" s="306">
        <f t="shared" si="140"/>
        <v>44216</v>
      </c>
      <c r="K1231" s="303" t="str">
        <f t="shared" si="141"/>
        <v>KK 097</v>
      </c>
      <c r="L1231" s="61"/>
      <c r="M1231" s="271"/>
      <c r="N1231" s="6"/>
      <c r="O1231" s="10"/>
      <c r="P1231" s="6"/>
      <c r="Q1231" s="77" t="str">
        <f t="shared" si="142"/>
        <v/>
      </c>
      <c r="R1231" s="333"/>
      <c r="S1231" s="23"/>
      <c r="T1231" s="271"/>
      <c r="U1231" s="5"/>
      <c r="V1231" s="5"/>
      <c r="W1231" s="61"/>
      <c r="X1231" s="61"/>
    </row>
    <row r="1232" spans="1:24" ht="18.75" customHeight="1" x14ac:dyDescent="0.25">
      <c r="A1232" s="61"/>
      <c r="B1232" s="303">
        <f>IF(P1232="",0,COUNTIF($P$7:P1232,P1232))</f>
        <v>0</v>
      </c>
      <c r="C1232" s="303" t="str">
        <f t="shared" si="136"/>
        <v>0</v>
      </c>
      <c r="D1232" s="303">
        <f>IF(S1232="",0,COUNTIF($S$7:S1232,S1232))</f>
        <v>0</v>
      </c>
      <c r="E1232" s="303" t="str">
        <f t="shared" si="137"/>
        <v>0</v>
      </c>
      <c r="F1232" s="303">
        <f>IF(T1232="",0,COUNTIF($T$7:T1232,T1232))</f>
        <v>0</v>
      </c>
      <c r="G1232" s="303" t="str">
        <f t="shared" si="138"/>
        <v>0</v>
      </c>
      <c r="H1232" s="303">
        <f>IF(R1232="",0,COUNTIF($R$7:R1232,R1232))</f>
        <v>0</v>
      </c>
      <c r="I1232" s="303" t="str">
        <f t="shared" si="139"/>
        <v>0</v>
      </c>
      <c r="J1232" s="306">
        <f t="shared" si="140"/>
        <v>44216</v>
      </c>
      <c r="K1232" s="303" t="str">
        <f t="shared" si="141"/>
        <v>KK 097</v>
      </c>
      <c r="L1232" s="61"/>
      <c r="M1232" s="271"/>
      <c r="N1232" s="6"/>
      <c r="O1232" s="10"/>
      <c r="P1232" s="6"/>
      <c r="Q1232" s="77" t="str">
        <f t="shared" si="142"/>
        <v/>
      </c>
      <c r="R1232" s="333"/>
      <c r="S1232" s="23"/>
      <c r="T1232" s="271"/>
      <c r="U1232" s="5"/>
      <c r="V1232" s="5"/>
      <c r="W1232" s="61"/>
      <c r="X1232" s="61"/>
    </row>
    <row r="1233" spans="1:24" ht="18.75" customHeight="1" x14ac:dyDescent="0.25">
      <c r="A1233" s="61"/>
      <c r="B1233" s="303">
        <f>IF(P1233="",0,COUNTIF($P$7:P1233,P1233))</f>
        <v>0</v>
      </c>
      <c r="C1233" s="303" t="str">
        <f t="shared" si="136"/>
        <v>0</v>
      </c>
      <c r="D1233" s="303">
        <f>IF(S1233="",0,COUNTIF($S$7:S1233,S1233))</f>
        <v>0</v>
      </c>
      <c r="E1233" s="303" t="str">
        <f t="shared" si="137"/>
        <v>0</v>
      </c>
      <c r="F1233" s="303">
        <f>IF(T1233="",0,COUNTIF($T$7:T1233,T1233))</f>
        <v>0</v>
      </c>
      <c r="G1233" s="303" t="str">
        <f t="shared" si="138"/>
        <v>0</v>
      </c>
      <c r="H1233" s="303">
        <f>IF(R1233="",0,COUNTIF($R$7:R1233,R1233))</f>
        <v>0</v>
      </c>
      <c r="I1233" s="303" t="str">
        <f t="shared" si="139"/>
        <v>0</v>
      </c>
      <c r="J1233" s="306">
        <f t="shared" si="140"/>
        <v>44216</v>
      </c>
      <c r="K1233" s="303" t="str">
        <f t="shared" si="141"/>
        <v>KK 097</v>
      </c>
      <c r="L1233" s="61"/>
      <c r="M1233" s="271"/>
      <c r="N1233" s="6"/>
      <c r="O1233" s="10"/>
      <c r="P1233" s="6"/>
      <c r="Q1233" s="77" t="str">
        <f t="shared" si="142"/>
        <v/>
      </c>
      <c r="R1233" s="333"/>
      <c r="S1233" s="23"/>
      <c r="T1233" s="271"/>
      <c r="U1233" s="5"/>
      <c r="V1233" s="5"/>
      <c r="W1233" s="61"/>
      <c r="X1233" s="61"/>
    </row>
    <row r="1234" spans="1:24" ht="18.75" customHeight="1" x14ac:dyDescent="0.25">
      <c r="A1234" s="61"/>
      <c r="B1234" s="303">
        <f>IF(P1234="",0,COUNTIF($P$7:P1234,P1234))</f>
        <v>0</v>
      </c>
      <c r="C1234" s="303" t="str">
        <f t="shared" si="136"/>
        <v>0</v>
      </c>
      <c r="D1234" s="303">
        <f>IF(S1234="",0,COUNTIF($S$7:S1234,S1234))</f>
        <v>0</v>
      </c>
      <c r="E1234" s="303" t="str">
        <f t="shared" si="137"/>
        <v>0</v>
      </c>
      <c r="F1234" s="303">
        <f>IF(T1234="",0,COUNTIF($T$7:T1234,T1234))</f>
        <v>0</v>
      </c>
      <c r="G1234" s="303" t="str">
        <f t="shared" si="138"/>
        <v>0</v>
      </c>
      <c r="H1234" s="303">
        <f>IF(R1234="",0,COUNTIF($R$7:R1234,R1234))</f>
        <v>0</v>
      </c>
      <c r="I1234" s="303" t="str">
        <f t="shared" si="139"/>
        <v>0</v>
      </c>
      <c r="J1234" s="306">
        <f t="shared" si="140"/>
        <v>44216</v>
      </c>
      <c r="K1234" s="303" t="str">
        <f t="shared" si="141"/>
        <v>KK 097</v>
      </c>
      <c r="L1234" s="61"/>
      <c r="M1234" s="271"/>
      <c r="N1234" s="6"/>
      <c r="O1234" s="10"/>
      <c r="P1234" s="6"/>
      <c r="Q1234" s="77" t="str">
        <f t="shared" si="142"/>
        <v/>
      </c>
      <c r="R1234" s="333"/>
      <c r="S1234" s="23"/>
      <c r="T1234" s="271"/>
      <c r="U1234" s="5"/>
      <c r="V1234" s="5"/>
      <c r="W1234" s="61"/>
      <c r="X1234" s="61"/>
    </row>
    <row r="1235" spans="1:24" ht="18.75" customHeight="1" x14ac:dyDescent="0.25">
      <c r="A1235" s="61"/>
      <c r="B1235" s="303">
        <f>IF(P1235="",0,COUNTIF($P$7:P1235,P1235))</f>
        <v>0</v>
      </c>
      <c r="C1235" s="303" t="str">
        <f t="shared" si="136"/>
        <v>0</v>
      </c>
      <c r="D1235" s="303">
        <f>IF(S1235="",0,COUNTIF($S$7:S1235,S1235))</f>
        <v>0</v>
      </c>
      <c r="E1235" s="303" t="str">
        <f t="shared" si="137"/>
        <v>0</v>
      </c>
      <c r="F1235" s="303">
        <f>IF(T1235="",0,COUNTIF($T$7:T1235,T1235))</f>
        <v>0</v>
      </c>
      <c r="G1235" s="303" t="str">
        <f t="shared" si="138"/>
        <v>0</v>
      </c>
      <c r="H1235" s="303">
        <f>IF(R1235="",0,COUNTIF($R$7:R1235,R1235))</f>
        <v>0</v>
      </c>
      <c r="I1235" s="303" t="str">
        <f t="shared" si="139"/>
        <v>0</v>
      </c>
      <c r="J1235" s="306">
        <f t="shared" si="140"/>
        <v>44216</v>
      </c>
      <c r="K1235" s="303" t="str">
        <f t="shared" si="141"/>
        <v>KK 097</v>
      </c>
      <c r="L1235" s="61"/>
      <c r="M1235" s="271"/>
      <c r="N1235" s="6"/>
      <c r="O1235" s="10"/>
      <c r="P1235" s="6"/>
      <c r="Q1235" s="77" t="str">
        <f t="shared" si="142"/>
        <v/>
      </c>
      <c r="R1235" s="333"/>
      <c r="S1235" s="23"/>
      <c r="T1235" s="271"/>
      <c r="U1235" s="5"/>
      <c r="V1235" s="5"/>
      <c r="W1235" s="61"/>
      <c r="X1235" s="61"/>
    </row>
    <row r="1236" spans="1:24" ht="18.75" customHeight="1" x14ac:dyDescent="0.25">
      <c r="A1236" s="61"/>
      <c r="B1236" s="303">
        <f>IF(P1236="",0,COUNTIF($P$7:P1236,P1236))</f>
        <v>0</v>
      </c>
      <c r="C1236" s="303" t="str">
        <f t="shared" si="136"/>
        <v>0</v>
      </c>
      <c r="D1236" s="303">
        <f>IF(S1236="",0,COUNTIF($S$7:S1236,S1236))</f>
        <v>0</v>
      </c>
      <c r="E1236" s="303" t="str">
        <f t="shared" si="137"/>
        <v>0</v>
      </c>
      <c r="F1236" s="303">
        <f>IF(T1236="",0,COUNTIF($T$7:T1236,T1236))</f>
        <v>0</v>
      </c>
      <c r="G1236" s="303" t="str">
        <f t="shared" si="138"/>
        <v>0</v>
      </c>
      <c r="H1236" s="303">
        <f>IF(R1236="",0,COUNTIF($R$7:R1236,R1236))</f>
        <v>0</v>
      </c>
      <c r="I1236" s="303" t="str">
        <f t="shared" si="139"/>
        <v>0</v>
      </c>
      <c r="J1236" s="306">
        <f t="shared" si="140"/>
        <v>44216</v>
      </c>
      <c r="K1236" s="303" t="str">
        <f t="shared" si="141"/>
        <v>KK 097</v>
      </c>
      <c r="L1236" s="61"/>
      <c r="M1236" s="271"/>
      <c r="N1236" s="6"/>
      <c r="O1236" s="10"/>
      <c r="P1236" s="6"/>
      <c r="Q1236" s="77" t="str">
        <f t="shared" si="142"/>
        <v/>
      </c>
      <c r="R1236" s="333"/>
      <c r="S1236" s="23"/>
      <c r="T1236" s="271"/>
      <c r="U1236" s="5"/>
      <c r="V1236" s="5"/>
      <c r="W1236" s="61"/>
      <c r="X1236" s="61"/>
    </row>
    <row r="1237" spans="1:24" ht="18.75" customHeight="1" x14ac:dyDescent="0.25">
      <c r="A1237" s="61"/>
      <c r="B1237" s="303">
        <f>IF(P1237="",0,COUNTIF($P$7:P1237,P1237))</f>
        <v>0</v>
      </c>
      <c r="C1237" s="303" t="str">
        <f t="shared" si="136"/>
        <v>0</v>
      </c>
      <c r="D1237" s="303">
        <f>IF(S1237="",0,COUNTIF($S$7:S1237,S1237))</f>
        <v>0</v>
      </c>
      <c r="E1237" s="303" t="str">
        <f t="shared" si="137"/>
        <v>0</v>
      </c>
      <c r="F1237" s="303">
        <f>IF(T1237="",0,COUNTIF($T$7:T1237,T1237))</f>
        <v>0</v>
      </c>
      <c r="G1237" s="303" t="str">
        <f t="shared" si="138"/>
        <v>0</v>
      </c>
      <c r="H1237" s="303">
        <f>IF(R1237="",0,COUNTIF($R$7:R1237,R1237))</f>
        <v>0</v>
      </c>
      <c r="I1237" s="303" t="str">
        <f t="shared" si="139"/>
        <v>0</v>
      </c>
      <c r="J1237" s="306">
        <f t="shared" si="140"/>
        <v>44216</v>
      </c>
      <c r="K1237" s="303" t="str">
        <f t="shared" si="141"/>
        <v>KK 097</v>
      </c>
      <c r="L1237" s="61"/>
      <c r="M1237" s="271"/>
      <c r="N1237" s="6"/>
      <c r="O1237" s="10"/>
      <c r="P1237" s="6"/>
      <c r="Q1237" s="77" t="str">
        <f t="shared" si="142"/>
        <v/>
      </c>
      <c r="R1237" s="333"/>
      <c r="S1237" s="23"/>
      <c r="T1237" s="271"/>
      <c r="U1237" s="5"/>
      <c r="V1237" s="5"/>
      <c r="W1237" s="61"/>
      <c r="X1237" s="61"/>
    </row>
    <row r="1238" spans="1:24" ht="18.75" customHeight="1" x14ac:dyDescent="0.25">
      <c r="A1238" s="61"/>
      <c r="B1238" s="303">
        <f>IF(P1238="",0,COUNTIF($P$7:P1238,P1238))</f>
        <v>0</v>
      </c>
      <c r="C1238" s="303" t="str">
        <f t="shared" si="136"/>
        <v>0</v>
      </c>
      <c r="D1238" s="303">
        <f>IF(S1238="",0,COUNTIF($S$7:S1238,S1238))</f>
        <v>0</v>
      </c>
      <c r="E1238" s="303" t="str">
        <f t="shared" si="137"/>
        <v>0</v>
      </c>
      <c r="F1238" s="303">
        <f>IF(T1238="",0,COUNTIF($T$7:T1238,T1238))</f>
        <v>0</v>
      </c>
      <c r="G1238" s="303" t="str">
        <f t="shared" si="138"/>
        <v>0</v>
      </c>
      <c r="H1238" s="303">
        <f>IF(R1238="",0,COUNTIF($R$7:R1238,R1238))</f>
        <v>0</v>
      </c>
      <c r="I1238" s="303" t="str">
        <f t="shared" si="139"/>
        <v>0</v>
      </c>
      <c r="J1238" s="306">
        <f t="shared" si="140"/>
        <v>44216</v>
      </c>
      <c r="K1238" s="303" t="str">
        <f t="shared" si="141"/>
        <v>KK 097</v>
      </c>
      <c r="L1238" s="61"/>
      <c r="M1238" s="271"/>
      <c r="N1238" s="6"/>
      <c r="O1238" s="10"/>
      <c r="P1238" s="6"/>
      <c r="Q1238" s="77" t="str">
        <f t="shared" si="142"/>
        <v/>
      </c>
      <c r="R1238" s="333"/>
      <c r="S1238" s="23"/>
      <c r="T1238" s="271"/>
      <c r="U1238" s="5"/>
      <c r="V1238" s="5"/>
      <c r="W1238" s="61"/>
      <c r="X1238" s="61"/>
    </row>
    <row r="1239" spans="1:24" ht="18.75" customHeight="1" x14ac:dyDescent="0.25">
      <c r="A1239" s="61"/>
      <c r="B1239" s="303">
        <f>IF(P1239="",0,COUNTIF($P$7:P1239,P1239))</f>
        <v>0</v>
      </c>
      <c r="C1239" s="303" t="str">
        <f t="shared" si="136"/>
        <v>0</v>
      </c>
      <c r="D1239" s="303">
        <f>IF(S1239="",0,COUNTIF($S$7:S1239,S1239))</f>
        <v>0</v>
      </c>
      <c r="E1239" s="303" t="str">
        <f t="shared" si="137"/>
        <v>0</v>
      </c>
      <c r="F1239" s="303">
        <f>IF(T1239="",0,COUNTIF($T$7:T1239,T1239))</f>
        <v>0</v>
      </c>
      <c r="G1239" s="303" t="str">
        <f t="shared" si="138"/>
        <v>0</v>
      </c>
      <c r="H1239" s="303">
        <f>IF(R1239="",0,COUNTIF($R$7:R1239,R1239))</f>
        <v>0</v>
      </c>
      <c r="I1239" s="303" t="str">
        <f t="shared" si="139"/>
        <v>0</v>
      </c>
      <c r="J1239" s="306">
        <f t="shared" si="140"/>
        <v>44216</v>
      </c>
      <c r="K1239" s="303" t="str">
        <f t="shared" si="141"/>
        <v>KK 097</v>
      </c>
      <c r="L1239" s="61"/>
      <c r="M1239" s="271"/>
      <c r="N1239" s="6"/>
      <c r="O1239" s="10"/>
      <c r="P1239" s="6"/>
      <c r="Q1239" s="77" t="str">
        <f t="shared" si="142"/>
        <v/>
      </c>
      <c r="R1239" s="333"/>
      <c r="S1239" s="23"/>
      <c r="T1239" s="271"/>
      <c r="U1239" s="5"/>
      <c r="V1239" s="5"/>
      <c r="W1239" s="61"/>
      <c r="X1239" s="61"/>
    </row>
    <row r="1240" spans="1:24" ht="18.75" customHeight="1" x14ac:dyDescent="0.25">
      <c r="A1240" s="61"/>
      <c r="B1240" s="303">
        <f>IF(P1240="",0,COUNTIF($P$7:P1240,P1240))</f>
        <v>0</v>
      </c>
      <c r="C1240" s="303" t="str">
        <f t="shared" si="136"/>
        <v>0</v>
      </c>
      <c r="D1240" s="303">
        <f>IF(S1240="",0,COUNTIF($S$7:S1240,S1240))</f>
        <v>0</v>
      </c>
      <c r="E1240" s="303" t="str">
        <f t="shared" si="137"/>
        <v>0</v>
      </c>
      <c r="F1240" s="303">
        <f>IF(T1240="",0,COUNTIF($T$7:T1240,T1240))</f>
        <v>0</v>
      </c>
      <c r="G1240" s="303" t="str">
        <f t="shared" si="138"/>
        <v>0</v>
      </c>
      <c r="H1240" s="303">
        <f>IF(R1240="",0,COUNTIF($R$7:R1240,R1240))</f>
        <v>0</v>
      </c>
      <c r="I1240" s="303" t="str">
        <f t="shared" si="139"/>
        <v>0</v>
      </c>
      <c r="J1240" s="306">
        <f t="shared" si="140"/>
        <v>44216</v>
      </c>
      <c r="K1240" s="303" t="str">
        <f t="shared" si="141"/>
        <v>KK 097</v>
      </c>
      <c r="L1240" s="61"/>
      <c r="M1240" s="271"/>
      <c r="N1240" s="6"/>
      <c r="O1240" s="10"/>
      <c r="P1240" s="6"/>
      <c r="Q1240" s="77" t="str">
        <f t="shared" si="142"/>
        <v/>
      </c>
      <c r="R1240" s="333"/>
      <c r="S1240" s="23"/>
      <c r="T1240" s="271"/>
      <c r="U1240" s="5"/>
      <c r="V1240" s="5"/>
      <c r="W1240" s="61"/>
      <c r="X1240" s="61"/>
    </row>
    <row r="1241" spans="1:24" ht="18.75" customHeight="1" x14ac:dyDescent="0.25">
      <c r="A1241" s="61"/>
      <c r="B1241" s="303">
        <f>IF(P1241="",0,COUNTIF($P$7:P1241,P1241))</f>
        <v>0</v>
      </c>
      <c r="C1241" s="303" t="str">
        <f t="shared" si="136"/>
        <v>0</v>
      </c>
      <c r="D1241" s="303">
        <f>IF(S1241="",0,COUNTIF($S$7:S1241,S1241))</f>
        <v>0</v>
      </c>
      <c r="E1241" s="303" t="str">
        <f t="shared" si="137"/>
        <v>0</v>
      </c>
      <c r="F1241" s="303">
        <f>IF(T1241="",0,COUNTIF($T$7:T1241,T1241))</f>
        <v>0</v>
      </c>
      <c r="G1241" s="303" t="str">
        <f t="shared" si="138"/>
        <v>0</v>
      </c>
      <c r="H1241" s="303">
        <f>IF(R1241="",0,COUNTIF($R$7:R1241,R1241))</f>
        <v>0</v>
      </c>
      <c r="I1241" s="303" t="str">
        <f t="shared" si="139"/>
        <v>0</v>
      </c>
      <c r="J1241" s="306">
        <f t="shared" si="140"/>
        <v>44216</v>
      </c>
      <c r="K1241" s="303" t="str">
        <f t="shared" si="141"/>
        <v>KK 097</v>
      </c>
      <c r="L1241" s="61"/>
      <c r="M1241" s="271"/>
      <c r="N1241" s="6"/>
      <c r="O1241" s="10"/>
      <c r="P1241" s="6"/>
      <c r="Q1241" s="77" t="str">
        <f t="shared" si="142"/>
        <v/>
      </c>
      <c r="R1241" s="333"/>
      <c r="S1241" s="23"/>
      <c r="T1241" s="271"/>
      <c r="U1241" s="5"/>
      <c r="V1241" s="5"/>
      <c r="W1241" s="61"/>
      <c r="X1241" s="61"/>
    </row>
    <row r="1242" spans="1:24" ht="18.75" customHeight="1" x14ac:dyDescent="0.25">
      <c r="A1242" s="61"/>
      <c r="B1242" s="303">
        <f>IF(P1242="",0,COUNTIF($P$7:P1242,P1242))</f>
        <v>0</v>
      </c>
      <c r="C1242" s="303" t="str">
        <f t="shared" si="136"/>
        <v>0</v>
      </c>
      <c r="D1242" s="303">
        <f>IF(S1242="",0,COUNTIF($S$7:S1242,S1242))</f>
        <v>0</v>
      </c>
      <c r="E1242" s="303" t="str">
        <f t="shared" si="137"/>
        <v>0</v>
      </c>
      <c r="F1242" s="303">
        <f>IF(T1242="",0,COUNTIF($T$7:T1242,T1242))</f>
        <v>0</v>
      </c>
      <c r="G1242" s="303" t="str">
        <f t="shared" si="138"/>
        <v>0</v>
      </c>
      <c r="H1242" s="303">
        <f>IF(R1242="",0,COUNTIF($R$7:R1242,R1242))</f>
        <v>0</v>
      </c>
      <c r="I1242" s="303" t="str">
        <f t="shared" si="139"/>
        <v>0</v>
      </c>
      <c r="J1242" s="306">
        <f t="shared" si="140"/>
        <v>44216</v>
      </c>
      <c r="K1242" s="303" t="str">
        <f t="shared" si="141"/>
        <v>KK 097</v>
      </c>
      <c r="L1242" s="61"/>
      <c r="M1242" s="271"/>
      <c r="N1242" s="6"/>
      <c r="O1242" s="10"/>
      <c r="P1242" s="6"/>
      <c r="Q1242" s="77" t="str">
        <f t="shared" si="142"/>
        <v/>
      </c>
      <c r="R1242" s="333"/>
      <c r="S1242" s="23"/>
      <c r="T1242" s="271"/>
      <c r="U1242" s="5"/>
      <c r="V1242" s="5"/>
      <c r="W1242" s="61"/>
      <c r="X1242" s="61"/>
    </row>
    <row r="1243" spans="1:24" ht="18.75" customHeight="1" x14ac:dyDescent="0.25">
      <c r="A1243" s="61"/>
      <c r="B1243" s="303">
        <f>IF(P1243="",0,COUNTIF($P$7:P1243,P1243))</f>
        <v>0</v>
      </c>
      <c r="C1243" s="303" t="str">
        <f t="shared" si="136"/>
        <v>0</v>
      </c>
      <c r="D1243" s="303">
        <f>IF(S1243="",0,COUNTIF($S$7:S1243,S1243))</f>
        <v>0</v>
      </c>
      <c r="E1243" s="303" t="str">
        <f t="shared" si="137"/>
        <v>0</v>
      </c>
      <c r="F1243" s="303">
        <f>IF(T1243="",0,COUNTIF($T$7:T1243,T1243))</f>
        <v>0</v>
      </c>
      <c r="G1243" s="303" t="str">
        <f t="shared" si="138"/>
        <v>0</v>
      </c>
      <c r="H1243" s="303">
        <f>IF(R1243="",0,COUNTIF($R$7:R1243,R1243))</f>
        <v>0</v>
      </c>
      <c r="I1243" s="303" t="str">
        <f t="shared" si="139"/>
        <v>0</v>
      </c>
      <c r="J1243" s="306">
        <f t="shared" si="140"/>
        <v>44216</v>
      </c>
      <c r="K1243" s="303" t="str">
        <f t="shared" si="141"/>
        <v>KK 097</v>
      </c>
      <c r="L1243" s="61"/>
      <c r="M1243" s="271"/>
      <c r="N1243" s="6"/>
      <c r="O1243" s="10"/>
      <c r="P1243" s="6"/>
      <c r="Q1243" s="77" t="str">
        <f t="shared" si="142"/>
        <v/>
      </c>
      <c r="R1243" s="333"/>
      <c r="S1243" s="23"/>
      <c r="T1243" s="271"/>
      <c r="U1243" s="5"/>
      <c r="V1243" s="5"/>
      <c r="W1243" s="61"/>
      <c r="X1243" s="61"/>
    </row>
    <row r="1244" spans="1:24" ht="18.75" customHeight="1" x14ac:dyDescent="0.25">
      <c r="A1244" s="61"/>
      <c r="B1244" s="303">
        <f>IF(P1244="",0,COUNTIF($P$7:P1244,P1244))</f>
        <v>0</v>
      </c>
      <c r="C1244" s="303" t="str">
        <f t="shared" si="136"/>
        <v>0</v>
      </c>
      <c r="D1244" s="303">
        <f>IF(S1244="",0,COUNTIF($S$7:S1244,S1244))</f>
        <v>0</v>
      </c>
      <c r="E1244" s="303" t="str">
        <f t="shared" si="137"/>
        <v>0</v>
      </c>
      <c r="F1244" s="303">
        <f>IF(T1244="",0,COUNTIF($T$7:T1244,T1244))</f>
        <v>0</v>
      </c>
      <c r="G1244" s="303" t="str">
        <f t="shared" si="138"/>
        <v>0</v>
      </c>
      <c r="H1244" s="303">
        <f>IF(R1244="",0,COUNTIF($R$7:R1244,R1244))</f>
        <v>0</v>
      </c>
      <c r="I1244" s="303" t="str">
        <f t="shared" si="139"/>
        <v>0</v>
      </c>
      <c r="J1244" s="306">
        <f t="shared" si="140"/>
        <v>44216</v>
      </c>
      <c r="K1244" s="303" t="str">
        <f t="shared" si="141"/>
        <v>KK 097</v>
      </c>
      <c r="L1244" s="61"/>
      <c r="M1244" s="271"/>
      <c r="N1244" s="6"/>
      <c r="O1244" s="10"/>
      <c r="P1244" s="6"/>
      <c r="Q1244" s="77" t="str">
        <f t="shared" si="142"/>
        <v/>
      </c>
      <c r="R1244" s="333"/>
      <c r="S1244" s="23"/>
      <c r="T1244" s="271"/>
      <c r="U1244" s="5"/>
      <c r="V1244" s="5"/>
      <c r="W1244" s="61"/>
      <c r="X1244" s="61"/>
    </row>
    <row r="1245" spans="1:24" ht="18.75" customHeight="1" x14ac:dyDescent="0.25">
      <c r="A1245" s="61"/>
      <c r="B1245" s="303">
        <f>IF(P1245="",0,COUNTIF($P$7:P1245,P1245))</f>
        <v>0</v>
      </c>
      <c r="C1245" s="303" t="str">
        <f t="shared" si="136"/>
        <v>0</v>
      </c>
      <c r="D1245" s="303">
        <f>IF(S1245="",0,COUNTIF($S$7:S1245,S1245))</f>
        <v>0</v>
      </c>
      <c r="E1245" s="303" t="str">
        <f t="shared" si="137"/>
        <v>0</v>
      </c>
      <c r="F1245" s="303">
        <f>IF(T1245="",0,COUNTIF($T$7:T1245,T1245))</f>
        <v>0</v>
      </c>
      <c r="G1245" s="303" t="str">
        <f t="shared" si="138"/>
        <v>0</v>
      </c>
      <c r="H1245" s="303">
        <f>IF(R1245="",0,COUNTIF($R$7:R1245,R1245))</f>
        <v>0</v>
      </c>
      <c r="I1245" s="303" t="str">
        <f t="shared" si="139"/>
        <v>0</v>
      </c>
      <c r="J1245" s="306">
        <f t="shared" si="140"/>
        <v>44216</v>
      </c>
      <c r="K1245" s="303" t="str">
        <f t="shared" si="141"/>
        <v>KK 097</v>
      </c>
      <c r="L1245" s="61"/>
      <c r="M1245" s="271"/>
      <c r="N1245" s="6"/>
      <c r="O1245" s="10"/>
      <c r="P1245" s="6"/>
      <c r="Q1245" s="77" t="str">
        <f t="shared" si="142"/>
        <v/>
      </c>
      <c r="R1245" s="333"/>
      <c r="S1245" s="23"/>
      <c r="T1245" s="271"/>
      <c r="U1245" s="5"/>
      <c r="V1245" s="5"/>
      <c r="W1245" s="61"/>
      <c r="X1245" s="61"/>
    </row>
    <row r="1246" spans="1:24" ht="18.75" customHeight="1" x14ac:dyDescent="0.25">
      <c r="A1246" s="61"/>
      <c r="B1246" s="303">
        <f>IF(P1246="",0,COUNTIF($P$7:P1246,P1246))</f>
        <v>0</v>
      </c>
      <c r="C1246" s="303" t="str">
        <f t="shared" si="136"/>
        <v>0</v>
      </c>
      <c r="D1246" s="303">
        <f>IF(S1246="",0,COUNTIF($S$7:S1246,S1246))</f>
        <v>0</v>
      </c>
      <c r="E1246" s="303" t="str">
        <f t="shared" si="137"/>
        <v>0</v>
      </c>
      <c r="F1246" s="303">
        <f>IF(T1246="",0,COUNTIF($T$7:T1246,T1246))</f>
        <v>0</v>
      </c>
      <c r="G1246" s="303" t="str">
        <f t="shared" si="138"/>
        <v>0</v>
      </c>
      <c r="H1246" s="303">
        <f>IF(R1246="",0,COUNTIF($R$7:R1246,R1246))</f>
        <v>0</v>
      </c>
      <c r="I1246" s="303" t="str">
        <f t="shared" si="139"/>
        <v>0</v>
      </c>
      <c r="J1246" s="306">
        <f t="shared" si="140"/>
        <v>44216</v>
      </c>
      <c r="K1246" s="303" t="str">
        <f t="shared" si="141"/>
        <v>KK 097</v>
      </c>
      <c r="L1246" s="61"/>
      <c r="M1246" s="271"/>
      <c r="N1246" s="6"/>
      <c r="O1246" s="10"/>
      <c r="P1246" s="6"/>
      <c r="Q1246" s="77" t="str">
        <f t="shared" si="142"/>
        <v/>
      </c>
      <c r="R1246" s="333"/>
      <c r="S1246" s="23"/>
      <c r="T1246" s="271"/>
      <c r="U1246" s="5"/>
      <c r="V1246" s="5"/>
      <c r="W1246" s="61"/>
      <c r="X1246" s="61"/>
    </row>
    <row r="1247" spans="1:24" ht="18.75" customHeight="1" x14ac:dyDescent="0.25">
      <c r="A1247" s="61"/>
      <c r="B1247" s="303">
        <f>IF(P1247="",0,COUNTIF($P$7:P1247,P1247))</f>
        <v>0</v>
      </c>
      <c r="C1247" s="303" t="str">
        <f t="shared" si="136"/>
        <v>0</v>
      </c>
      <c r="D1247" s="303">
        <f>IF(S1247="",0,COUNTIF($S$7:S1247,S1247))</f>
        <v>0</v>
      </c>
      <c r="E1247" s="303" t="str">
        <f t="shared" si="137"/>
        <v>0</v>
      </c>
      <c r="F1247" s="303">
        <f>IF(T1247="",0,COUNTIF($T$7:T1247,T1247))</f>
        <v>0</v>
      </c>
      <c r="G1247" s="303" t="str">
        <f t="shared" si="138"/>
        <v>0</v>
      </c>
      <c r="H1247" s="303">
        <f>IF(R1247="",0,COUNTIF($R$7:R1247,R1247))</f>
        <v>0</v>
      </c>
      <c r="I1247" s="303" t="str">
        <f t="shared" si="139"/>
        <v>0</v>
      </c>
      <c r="J1247" s="306">
        <f t="shared" si="140"/>
        <v>44216</v>
      </c>
      <c r="K1247" s="303" t="str">
        <f t="shared" si="141"/>
        <v>KK 097</v>
      </c>
      <c r="L1247" s="61"/>
      <c r="M1247" s="271"/>
      <c r="N1247" s="6"/>
      <c r="O1247" s="10"/>
      <c r="P1247" s="6"/>
      <c r="Q1247" s="77" t="str">
        <f t="shared" si="142"/>
        <v/>
      </c>
      <c r="R1247" s="333"/>
      <c r="S1247" s="23"/>
      <c r="T1247" s="271"/>
      <c r="U1247" s="5"/>
      <c r="V1247" s="5"/>
      <c r="W1247" s="61"/>
      <c r="X1247" s="61"/>
    </row>
    <row r="1248" spans="1:24" ht="18.75" customHeight="1" x14ac:dyDescent="0.25">
      <c r="A1248" s="61"/>
      <c r="B1248" s="303">
        <f>IF(P1248="",0,COUNTIF($P$7:P1248,P1248))</f>
        <v>0</v>
      </c>
      <c r="C1248" s="303" t="str">
        <f t="shared" si="136"/>
        <v>0</v>
      </c>
      <c r="D1248" s="303">
        <f>IF(S1248="",0,COUNTIF($S$7:S1248,S1248))</f>
        <v>0</v>
      </c>
      <c r="E1248" s="303" t="str">
        <f t="shared" si="137"/>
        <v>0</v>
      </c>
      <c r="F1248" s="303">
        <f>IF(T1248="",0,COUNTIF($T$7:T1248,T1248))</f>
        <v>0</v>
      </c>
      <c r="G1248" s="303" t="str">
        <f t="shared" si="138"/>
        <v>0</v>
      </c>
      <c r="H1248" s="303">
        <f>IF(R1248="",0,COUNTIF($R$7:R1248,R1248))</f>
        <v>0</v>
      </c>
      <c r="I1248" s="303" t="str">
        <f t="shared" si="139"/>
        <v>0</v>
      </c>
      <c r="J1248" s="306">
        <f t="shared" si="140"/>
        <v>44216</v>
      </c>
      <c r="K1248" s="303" t="str">
        <f t="shared" si="141"/>
        <v>KK 097</v>
      </c>
      <c r="L1248" s="61"/>
      <c r="M1248" s="271"/>
      <c r="N1248" s="6"/>
      <c r="O1248" s="10"/>
      <c r="P1248" s="6"/>
      <c r="Q1248" s="77" t="str">
        <f t="shared" si="142"/>
        <v/>
      </c>
      <c r="R1248" s="333"/>
      <c r="S1248" s="23"/>
      <c r="T1248" s="271"/>
      <c r="U1248" s="5"/>
      <c r="V1248" s="5"/>
      <c r="W1248" s="61"/>
      <c r="X1248" s="61"/>
    </row>
    <row r="1249" spans="1:24" ht="18.75" customHeight="1" x14ac:dyDescent="0.25">
      <c r="A1249" s="61"/>
      <c r="B1249" s="303">
        <f>IF(P1249="",0,COUNTIF($P$7:P1249,P1249))</f>
        <v>0</v>
      </c>
      <c r="C1249" s="303" t="str">
        <f t="shared" si="136"/>
        <v>0</v>
      </c>
      <c r="D1249" s="303">
        <f>IF(S1249="",0,COUNTIF($S$7:S1249,S1249))</f>
        <v>0</v>
      </c>
      <c r="E1249" s="303" t="str">
        <f t="shared" si="137"/>
        <v>0</v>
      </c>
      <c r="F1249" s="303">
        <f>IF(T1249="",0,COUNTIF($T$7:T1249,T1249))</f>
        <v>0</v>
      </c>
      <c r="G1249" s="303" t="str">
        <f t="shared" si="138"/>
        <v>0</v>
      </c>
      <c r="H1249" s="303">
        <f>IF(R1249="",0,COUNTIF($R$7:R1249,R1249))</f>
        <v>0</v>
      </c>
      <c r="I1249" s="303" t="str">
        <f t="shared" si="139"/>
        <v>0</v>
      </c>
      <c r="J1249" s="306">
        <f t="shared" si="140"/>
        <v>44216</v>
      </c>
      <c r="K1249" s="303" t="str">
        <f t="shared" si="141"/>
        <v>KK 097</v>
      </c>
      <c r="L1249" s="61"/>
      <c r="M1249" s="271"/>
      <c r="N1249" s="6"/>
      <c r="O1249" s="10"/>
      <c r="P1249" s="6"/>
      <c r="Q1249" s="77" t="str">
        <f t="shared" si="142"/>
        <v/>
      </c>
      <c r="R1249" s="333"/>
      <c r="S1249" s="23"/>
      <c r="T1249" s="271"/>
      <c r="U1249" s="5"/>
      <c r="V1249" s="5"/>
      <c r="W1249" s="61"/>
      <c r="X1249" s="61"/>
    </row>
    <row r="1250" spans="1:24" ht="18.75" customHeight="1" x14ac:dyDescent="0.25">
      <c r="A1250" s="61"/>
      <c r="B1250" s="303">
        <f>IF(P1250="",0,COUNTIF($P$7:P1250,P1250))</f>
        <v>0</v>
      </c>
      <c r="C1250" s="303" t="str">
        <f t="shared" si="136"/>
        <v>0</v>
      </c>
      <c r="D1250" s="303">
        <f>IF(S1250="",0,COUNTIF($S$7:S1250,S1250))</f>
        <v>0</v>
      </c>
      <c r="E1250" s="303" t="str">
        <f t="shared" si="137"/>
        <v>0</v>
      </c>
      <c r="F1250" s="303">
        <f>IF(T1250="",0,COUNTIF($T$7:T1250,T1250))</f>
        <v>0</v>
      </c>
      <c r="G1250" s="303" t="str">
        <f t="shared" si="138"/>
        <v>0</v>
      </c>
      <c r="H1250" s="303">
        <f>IF(R1250="",0,COUNTIF($R$7:R1250,R1250))</f>
        <v>0</v>
      </c>
      <c r="I1250" s="303" t="str">
        <f t="shared" si="139"/>
        <v>0</v>
      </c>
      <c r="J1250" s="306">
        <f t="shared" si="140"/>
        <v>44216</v>
      </c>
      <c r="K1250" s="303" t="str">
        <f t="shared" si="141"/>
        <v>KK 097</v>
      </c>
      <c r="L1250" s="61"/>
      <c r="M1250" s="271"/>
      <c r="N1250" s="6"/>
      <c r="O1250" s="10"/>
      <c r="P1250" s="6"/>
      <c r="Q1250" s="77" t="str">
        <f t="shared" si="142"/>
        <v/>
      </c>
      <c r="R1250" s="333"/>
      <c r="S1250" s="23"/>
      <c r="T1250" s="271"/>
      <c r="U1250" s="5"/>
      <c r="V1250" s="5"/>
      <c r="W1250" s="61"/>
      <c r="X1250" s="61"/>
    </row>
    <row r="1251" spans="1:24" ht="18.75" customHeight="1" x14ac:dyDescent="0.25">
      <c r="A1251" s="61"/>
      <c r="B1251" s="303">
        <f>IF(P1251="",0,COUNTIF($P$7:P1251,P1251))</f>
        <v>0</v>
      </c>
      <c r="C1251" s="303" t="str">
        <f t="shared" si="136"/>
        <v>0</v>
      </c>
      <c r="D1251" s="303">
        <f>IF(S1251="",0,COUNTIF($S$7:S1251,S1251))</f>
        <v>0</v>
      </c>
      <c r="E1251" s="303" t="str">
        <f t="shared" si="137"/>
        <v>0</v>
      </c>
      <c r="F1251" s="303">
        <f>IF(T1251="",0,COUNTIF($T$7:T1251,T1251))</f>
        <v>0</v>
      </c>
      <c r="G1251" s="303" t="str">
        <f t="shared" si="138"/>
        <v>0</v>
      </c>
      <c r="H1251" s="303">
        <f>IF(R1251="",0,COUNTIF($R$7:R1251,R1251))</f>
        <v>0</v>
      </c>
      <c r="I1251" s="303" t="str">
        <f t="shared" si="139"/>
        <v>0</v>
      </c>
      <c r="J1251" s="306">
        <f t="shared" si="140"/>
        <v>44216</v>
      </c>
      <c r="K1251" s="303" t="str">
        <f t="shared" si="141"/>
        <v>KK 097</v>
      </c>
      <c r="L1251" s="61"/>
      <c r="M1251" s="271"/>
      <c r="N1251" s="6"/>
      <c r="O1251" s="10"/>
      <c r="P1251" s="6"/>
      <c r="Q1251" s="77" t="str">
        <f t="shared" si="142"/>
        <v/>
      </c>
      <c r="R1251" s="333"/>
      <c r="S1251" s="23"/>
      <c r="T1251" s="271"/>
      <c r="U1251" s="5"/>
      <c r="V1251" s="5"/>
      <c r="W1251" s="61"/>
      <c r="X1251" s="61"/>
    </row>
    <row r="1252" spans="1:24" ht="18.75" customHeight="1" x14ac:dyDescent="0.25">
      <c r="A1252" s="61"/>
      <c r="B1252" s="303">
        <f>IF(P1252="",0,COUNTIF($P$7:P1252,P1252))</f>
        <v>0</v>
      </c>
      <c r="C1252" s="303" t="str">
        <f t="shared" si="136"/>
        <v>0</v>
      </c>
      <c r="D1252" s="303">
        <f>IF(S1252="",0,COUNTIF($S$7:S1252,S1252))</f>
        <v>0</v>
      </c>
      <c r="E1252" s="303" t="str">
        <f t="shared" si="137"/>
        <v>0</v>
      </c>
      <c r="F1252" s="303">
        <f>IF(T1252="",0,COUNTIF($T$7:T1252,T1252))</f>
        <v>0</v>
      </c>
      <c r="G1252" s="303" t="str">
        <f t="shared" si="138"/>
        <v>0</v>
      </c>
      <c r="H1252" s="303">
        <f>IF(R1252="",0,COUNTIF($R$7:R1252,R1252))</f>
        <v>0</v>
      </c>
      <c r="I1252" s="303" t="str">
        <f t="shared" si="139"/>
        <v>0</v>
      </c>
      <c r="J1252" s="306">
        <f t="shared" si="140"/>
        <v>44216</v>
      </c>
      <c r="K1252" s="303" t="str">
        <f t="shared" si="141"/>
        <v>KK 097</v>
      </c>
      <c r="L1252" s="61"/>
      <c r="M1252" s="271"/>
      <c r="N1252" s="6"/>
      <c r="O1252" s="10"/>
      <c r="P1252" s="6"/>
      <c r="Q1252" s="77" t="str">
        <f t="shared" si="142"/>
        <v/>
      </c>
      <c r="R1252" s="333"/>
      <c r="S1252" s="23"/>
      <c r="T1252" s="271"/>
      <c r="U1252" s="5"/>
      <c r="V1252" s="5"/>
      <c r="W1252" s="61"/>
      <c r="X1252" s="61"/>
    </row>
    <row r="1253" spans="1:24" ht="18.75" customHeight="1" x14ac:dyDescent="0.25">
      <c r="A1253" s="61"/>
      <c r="B1253" s="303">
        <f>IF(P1253="",0,COUNTIF($P$7:P1253,P1253))</f>
        <v>0</v>
      </c>
      <c r="C1253" s="303" t="str">
        <f t="shared" si="136"/>
        <v>0</v>
      </c>
      <c r="D1253" s="303">
        <f>IF(S1253="",0,COUNTIF($S$7:S1253,S1253))</f>
        <v>0</v>
      </c>
      <c r="E1253" s="303" t="str">
        <f t="shared" si="137"/>
        <v>0</v>
      </c>
      <c r="F1253" s="303">
        <f>IF(T1253="",0,COUNTIF($T$7:T1253,T1253))</f>
        <v>0</v>
      </c>
      <c r="G1253" s="303" t="str">
        <f t="shared" si="138"/>
        <v>0</v>
      </c>
      <c r="H1253" s="303">
        <f>IF(R1253="",0,COUNTIF($R$7:R1253,R1253))</f>
        <v>0</v>
      </c>
      <c r="I1253" s="303" t="str">
        <f t="shared" si="139"/>
        <v>0</v>
      </c>
      <c r="J1253" s="306">
        <f t="shared" si="140"/>
        <v>44216</v>
      </c>
      <c r="K1253" s="303" t="str">
        <f t="shared" si="141"/>
        <v>KK 097</v>
      </c>
      <c r="L1253" s="61"/>
      <c r="M1253" s="271"/>
      <c r="N1253" s="6"/>
      <c r="O1253" s="10"/>
      <c r="P1253" s="6"/>
      <c r="Q1253" s="77" t="str">
        <f t="shared" si="142"/>
        <v/>
      </c>
      <c r="R1253" s="333"/>
      <c r="S1253" s="23"/>
      <c r="T1253" s="271"/>
      <c r="U1253" s="5"/>
      <c r="V1253" s="5"/>
      <c r="W1253" s="61"/>
      <c r="X1253" s="61"/>
    </row>
    <row r="1254" spans="1:24" ht="18.75" customHeight="1" x14ac:dyDescent="0.25">
      <c r="A1254" s="61"/>
      <c r="B1254" s="303">
        <f>IF(P1254="",0,COUNTIF($P$7:P1254,P1254))</f>
        <v>0</v>
      </c>
      <c r="C1254" s="303" t="str">
        <f t="shared" si="136"/>
        <v>0</v>
      </c>
      <c r="D1254" s="303">
        <f>IF(S1254="",0,COUNTIF($S$7:S1254,S1254))</f>
        <v>0</v>
      </c>
      <c r="E1254" s="303" t="str">
        <f t="shared" si="137"/>
        <v>0</v>
      </c>
      <c r="F1254" s="303">
        <f>IF(T1254="",0,COUNTIF($T$7:T1254,T1254))</f>
        <v>0</v>
      </c>
      <c r="G1254" s="303" t="str">
        <f t="shared" si="138"/>
        <v>0</v>
      </c>
      <c r="H1254" s="303">
        <f>IF(R1254="",0,COUNTIF($R$7:R1254,R1254))</f>
        <v>0</v>
      </c>
      <c r="I1254" s="303" t="str">
        <f t="shared" si="139"/>
        <v>0</v>
      </c>
      <c r="J1254" s="306">
        <f t="shared" si="140"/>
        <v>44216</v>
      </c>
      <c r="K1254" s="303" t="str">
        <f t="shared" si="141"/>
        <v>KK 097</v>
      </c>
      <c r="L1254" s="61"/>
      <c r="M1254" s="271"/>
      <c r="N1254" s="6"/>
      <c r="O1254" s="10"/>
      <c r="P1254" s="6"/>
      <c r="Q1254" s="77" t="str">
        <f t="shared" si="142"/>
        <v/>
      </c>
      <c r="R1254" s="333"/>
      <c r="S1254" s="23"/>
      <c r="T1254" s="271"/>
      <c r="U1254" s="5"/>
      <c r="V1254" s="5"/>
      <c r="W1254" s="61"/>
      <c r="X1254" s="61"/>
    </row>
    <row r="1255" spans="1:24" ht="18.75" customHeight="1" x14ac:dyDescent="0.25">
      <c r="A1255" s="61"/>
      <c r="B1255" s="303">
        <f>IF(P1255="",0,COUNTIF($P$7:P1255,P1255))</f>
        <v>0</v>
      </c>
      <c r="C1255" s="303" t="str">
        <f t="shared" si="136"/>
        <v>0</v>
      </c>
      <c r="D1255" s="303">
        <f>IF(S1255="",0,COUNTIF($S$7:S1255,S1255))</f>
        <v>0</v>
      </c>
      <c r="E1255" s="303" t="str">
        <f t="shared" si="137"/>
        <v>0</v>
      </c>
      <c r="F1255" s="303">
        <f>IF(T1255="",0,COUNTIF($T$7:T1255,T1255))</f>
        <v>0</v>
      </c>
      <c r="G1255" s="303" t="str">
        <f t="shared" si="138"/>
        <v>0</v>
      </c>
      <c r="H1255" s="303">
        <f>IF(R1255="",0,COUNTIF($R$7:R1255,R1255))</f>
        <v>0</v>
      </c>
      <c r="I1255" s="303" t="str">
        <f t="shared" si="139"/>
        <v>0</v>
      </c>
      <c r="J1255" s="306">
        <f t="shared" si="140"/>
        <v>44216</v>
      </c>
      <c r="K1255" s="303" t="str">
        <f t="shared" si="141"/>
        <v>KK 097</v>
      </c>
      <c r="L1255" s="61"/>
      <c r="M1255" s="271"/>
      <c r="N1255" s="6"/>
      <c r="O1255" s="10"/>
      <c r="P1255" s="6"/>
      <c r="Q1255" s="77" t="str">
        <f t="shared" si="142"/>
        <v/>
      </c>
      <c r="R1255" s="333"/>
      <c r="S1255" s="23"/>
      <c r="T1255" s="271"/>
      <c r="U1255" s="5"/>
      <c r="V1255" s="5"/>
      <c r="W1255" s="61"/>
      <c r="X1255" s="61"/>
    </row>
    <row r="1256" spans="1:24" ht="18.75" customHeight="1" x14ac:dyDescent="0.25">
      <c r="A1256" s="61"/>
      <c r="B1256" s="303">
        <f>IF(P1256="",0,COUNTIF($P$7:P1256,P1256))</f>
        <v>0</v>
      </c>
      <c r="C1256" s="303" t="str">
        <f t="shared" si="136"/>
        <v>0</v>
      </c>
      <c r="D1256" s="303">
        <f>IF(S1256="",0,COUNTIF($S$7:S1256,S1256))</f>
        <v>0</v>
      </c>
      <c r="E1256" s="303" t="str">
        <f t="shared" si="137"/>
        <v>0</v>
      </c>
      <c r="F1256" s="303">
        <f>IF(T1256="",0,COUNTIF($T$7:T1256,T1256))</f>
        <v>0</v>
      </c>
      <c r="G1256" s="303" t="str">
        <f t="shared" si="138"/>
        <v>0</v>
      </c>
      <c r="H1256" s="303">
        <f>IF(R1256="",0,COUNTIF($R$7:R1256,R1256))</f>
        <v>0</v>
      </c>
      <c r="I1256" s="303" t="str">
        <f t="shared" si="139"/>
        <v>0</v>
      </c>
      <c r="J1256" s="306">
        <f t="shared" si="140"/>
        <v>44216</v>
      </c>
      <c r="K1256" s="303" t="str">
        <f t="shared" si="141"/>
        <v>KK 097</v>
      </c>
      <c r="L1256" s="61"/>
      <c r="M1256" s="271"/>
      <c r="N1256" s="6"/>
      <c r="O1256" s="10"/>
      <c r="P1256" s="6"/>
      <c r="Q1256" s="77" t="str">
        <f t="shared" si="142"/>
        <v/>
      </c>
      <c r="R1256" s="333"/>
      <c r="S1256" s="23"/>
      <c r="T1256" s="271"/>
      <c r="U1256" s="5"/>
      <c r="V1256" s="5"/>
      <c r="W1256" s="61"/>
      <c r="X1256" s="61"/>
    </row>
    <row r="1257" spans="1:24" ht="18.75" customHeight="1" x14ac:dyDescent="0.25">
      <c r="A1257" s="61"/>
      <c r="B1257" s="303">
        <f>IF(P1257="",0,COUNTIF($P$7:P1257,P1257))</f>
        <v>0</v>
      </c>
      <c r="C1257" s="303" t="str">
        <f t="shared" si="136"/>
        <v>0</v>
      </c>
      <c r="D1257" s="303">
        <f>IF(S1257="",0,COUNTIF($S$7:S1257,S1257))</f>
        <v>0</v>
      </c>
      <c r="E1257" s="303" t="str">
        <f t="shared" si="137"/>
        <v>0</v>
      </c>
      <c r="F1257" s="303">
        <f>IF(T1257="",0,COUNTIF($T$7:T1257,T1257))</f>
        <v>0</v>
      </c>
      <c r="G1257" s="303" t="str">
        <f t="shared" si="138"/>
        <v>0</v>
      </c>
      <c r="H1257" s="303">
        <f>IF(R1257="",0,COUNTIF($R$7:R1257,R1257))</f>
        <v>0</v>
      </c>
      <c r="I1257" s="303" t="str">
        <f t="shared" si="139"/>
        <v>0</v>
      </c>
      <c r="J1257" s="306">
        <f t="shared" si="140"/>
        <v>44216</v>
      </c>
      <c r="K1257" s="303" t="str">
        <f t="shared" si="141"/>
        <v>KK 097</v>
      </c>
      <c r="L1257" s="61"/>
      <c r="M1257" s="271"/>
      <c r="N1257" s="6"/>
      <c r="O1257" s="10"/>
      <c r="P1257" s="6"/>
      <c r="Q1257" s="77" t="str">
        <f t="shared" si="142"/>
        <v/>
      </c>
      <c r="R1257" s="333"/>
      <c r="S1257" s="23"/>
      <c r="T1257" s="271"/>
      <c r="U1257" s="5"/>
      <c r="V1257" s="5"/>
      <c r="W1257" s="61"/>
      <c r="X1257" s="61"/>
    </row>
    <row r="1258" spans="1:24" ht="18.75" customHeight="1" x14ac:dyDescent="0.25">
      <c r="A1258" s="61"/>
      <c r="B1258" s="303">
        <f>IF(P1258="",0,COUNTIF($P$7:P1258,P1258))</f>
        <v>0</v>
      </c>
      <c r="C1258" s="303" t="str">
        <f t="shared" si="136"/>
        <v>0</v>
      </c>
      <c r="D1258" s="303">
        <f>IF(S1258="",0,COUNTIF($S$7:S1258,S1258))</f>
        <v>0</v>
      </c>
      <c r="E1258" s="303" t="str">
        <f t="shared" si="137"/>
        <v>0</v>
      </c>
      <c r="F1258" s="303">
        <f>IF(T1258="",0,COUNTIF($T$7:T1258,T1258))</f>
        <v>0</v>
      </c>
      <c r="G1258" s="303" t="str">
        <f t="shared" si="138"/>
        <v>0</v>
      </c>
      <c r="H1258" s="303">
        <f>IF(R1258="",0,COUNTIF($R$7:R1258,R1258))</f>
        <v>0</v>
      </c>
      <c r="I1258" s="303" t="str">
        <f t="shared" si="139"/>
        <v>0</v>
      </c>
      <c r="J1258" s="306">
        <f t="shared" si="140"/>
        <v>44216</v>
      </c>
      <c r="K1258" s="303" t="str">
        <f t="shared" si="141"/>
        <v>KK 097</v>
      </c>
      <c r="L1258" s="61"/>
      <c r="M1258" s="271"/>
      <c r="N1258" s="6"/>
      <c r="O1258" s="10"/>
      <c r="P1258" s="6"/>
      <c r="Q1258" s="77" t="str">
        <f t="shared" si="142"/>
        <v/>
      </c>
      <c r="R1258" s="333"/>
      <c r="S1258" s="23"/>
      <c r="T1258" s="271"/>
      <c r="U1258" s="5"/>
      <c r="V1258" s="5"/>
      <c r="W1258" s="61"/>
      <c r="X1258" s="61"/>
    </row>
    <row r="1259" spans="1:24" ht="18.75" customHeight="1" x14ac:dyDescent="0.25">
      <c r="A1259" s="61"/>
      <c r="B1259" s="303">
        <f>IF(P1259="",0,COUNTIF($P$7:P1259,P1259))</f>
        <v>0</v>
      </c>
      <c r="C1259" s="303" t="str">
        <f t="shared" si="136"/>
        <v>0</v>
      </c>
      <c r="D1259" s="303">
        <f>IF(S1259="",0,COUNTIF($S$7:S1259,S1259))</f>
        <v>0</v>
      </c>
      <c r="E1259" s="303" t="str">
        <f t="shared" si="137"/>
        <v>0</v>
      </c>
      <c r="F1259" s="303">
        <f>IF(T1259="",0,COUNTIF($T$7:T1259,T1259))</f>
        <v>0</v>
      </c>
      <c r="G1259" s="303" t="str">
        <f t="shared" si="138"/>
        <v>0</v>
      </c>
      <c r="H1259" s="303">
        <f>IF(R1259="",0,COUNTIF($R$7:R1259,R1259))</f>
        <v>0</v>
      </c>
      <c r="I1259" s="303" t="str">
        <f t="shared" si="139"/>
        <v>0</v>
      </c>
      <c r="J1259" s="306">
        <f t="shared" si="140"/>
        <v>44216</v>
      </c>
      <c r="K1259" s="303" t="str">
        <f t="shared" si="141"/>
        <v>KK 097</v>
      </c>
      <c r="L1259" s="61"/>
      <c r="M1259" s="271"/>
      <c r="N1259" s="6"/>
      <c r="O1259" s="10"/>
      <c r="P1259" s="6"/>
      <c r="Q1259" s="77" t="str">
        <f t="shared" si="142"/>
        <v/>
      </c>
      <c r="R1259" s="333"/>
      <c r="S1259" s="23"/>
      <c r="T1259" s="271"/>
      <c r="U1259" s="5"/>
      <c r="V1259" s="5"/>
      <c r="W1259" s="61"/>
      <c r="X1259" s="61"/>
    </row>
    <row r="1260" spans="1:24" ht="18.75" customHeight="1" x14ac:dyDescent="0.25">
      <c r="A1260" s="61"/>
      <c r="B1260" s="303">
        <f>IF(P1260="",0,COUNTIF($P$7:P1260,P1260))</f>
        <v>0</v>
      </c>
      <c r="C1260" s="303" t="str">
        <f t="shared" si="136"/>
        <v>0</v>
      </c>
      <c r="D1260" s="303">
        <f>IF(S1260="",0,COUNTIF($S$7:S1260,S1260))</f>
        <v>0</v>
      </c>
      <c r="E1260" s="303" t="str">
        <f t="shared" si="137"/>
        <v>0</v>
      </c>
      <c r="F1260" s="303">
        <f>IF(T1260="",0,COUNTIF($T$7:T1260,T1260))</f>
        <v>0</v>
      </c>
      <c r="G1260" s="303" t="str">
        <f t="shared" si="138"/>
        <v>0</v>
      </c>
      <c r="H1260" s="303">
        <f>IF(R1260="",0,COUNTIF($R$7:R1260,R1260))</f>
        <v>0</v>
      </c>
      <c r="I1260" s="303" t="str">
        <f t="shared" si="139"/>
        <v>0</v>
      </c>
      <c r="J1260" s="306">
        <f t="shared" si="140"/>
        <v>44216</v>
      </c>
      <c r="K1260" s="303" t="str">
        <f t="shared" si="141"/>
        <v>KK 097</v>
      </c>
      <c r="L1260" s="61"/>
      <c r="M1260" s="271"/>
      <c r="N1260" s="6"/>
      <c r="O1260" s="10"/>
      <c r="P1260" s="6"/>
      <c r="Q1260" s="77" t="str">
        <f t="shared" si="142"/>
        <v/>
      </c>
      <c r="R1260" s="333"/>
      <c r="S1260" s="23"/>
      <c r="T1260" s="271"/>
      <c r="U1260" s="5"/>
      <c r="V1260" s="5"/>
      <c r="W1260" s="61"/>
      <c r="X1260" s="61"/>
    </row>
    <row r="1261" spans="1:24" ht="18.75" customHeight="1" x14ac:dyDescent="0.25">
      <c r="A1261" s="61"/>
      <c r="B1261" s="303">
        <f>IF(P1261="",0,COUNTIF($P$7:P1261,P1261))</f>
        <v>0</v>
      </c>
      <c r="C1261" s="303" t="str">
        <f t="shared" si="136"/>
        <v>0</v>
      </c>
      <c r="D1261" s="303">
        <f>IF(S1261="",0,COUNTIF($S$7:S1261,S1261))</f>
        <v>0</v>
      </c>
      <c r="E1261" s="303" t="str">
        <f t="shared" si="137"/>
        <v>0</v>
      </c>
      <c r="F1261" s="303">
        <f>IF(T1261="",0,COUNTIF($T$7:T1261,T1261))</f>
        <v>0</v>
      </c>
      <c r="G1261" s="303" t="str">
        <f t="shared" si="138"/>
        <v>0</v>
      </c>
      <c r="H1261" s="303">
        <f>IF(R1261="",0,COUNTIF($R$7:R1261,R1261))</f>
        <v>0</v>
      </c>
      <c r="I1261" s="303" t="str">
        <f t="shared" si="139"/>
        <v>0</v>
      </c>
      <c r="J1261" s="306">
        <f t="shared" si="140"/>
        <v>44216</v>
      </c>
      <c r="K1261" s="303" t="str">
        <f t="shared" si="141"/>
        <v>KK 097</v>
      </c>
      <c r="L1261" s="61"/>
      <c r="M1261" s="271"/>
      <c r="N1261" s="6"/>
      <c r="O1261" s="10"/>
      <c r="P1261" s="6"/>
      <c r="Q1261" s="77" t="str">
        <f t="shared" si="142"/>
        <v/>
      </c>
      <c r="R1261" s="333"/>
      <c r="S1261" s="23"/>
      <c r="T1261" s="271"/>
      <c r="U1261" s="5"/>
      <c r="V1261" s="5"/>
      <c r="W1261" s="61"/>
      <c r="X1261" s="61"/>
    </row>
    <row r="1262" spans="1:24" ht="18.75" customHeight="1" x14ac:dyDescent="0.25">
      <c r="A1262" s="61"/>
      <c r="B1262" s="303">
        <f>IF(P1262="",0,COUNTIF($P$7:P1262,P1262))</f>
        <v>0</v>
      </c>
      <c r="C1262" s="303" t="str">
        <f t="shared" si="136"/>
        <v>0</v>
      </c>
      <c r="D1262" s="303">
        <f>IF(S1262="",0,COUNTIF($S$7:S1262,S1262))</f>
        <v>0</v>
      </c>
      <c r="E1262" s="303" t="str">
        <f t="shared" si="137"/>
        <v>0</v>
      </c>
      <c r="F1262" s="303">
        <f>IF(T1262="",0,COUNTIF($T$7:T1262,T1262))</f>
        <v>0</v>
      </c>
      <c r="G1262" s="303" t="str">
        <f t="shared" si="138"/>
        <v>0</v>
      </c>
      <c r="H1262" s="303">
        <f>IF(R1262="",0,COUNTIF($R$7:R1262,R1262))</f>
        <v>0</v>
      </c>
      <c r="I1262" s="303" t="str">
        <f t="shared" si="139"/>
        <v>0</v>
      </c>
      <c r="J1262" s="306">
        <f t="shared" si="140"/>
        <v>44216</v>
      </c>
      <c r="K1262" s="303" t="str">
        <f t="shared" si="141"/>
        <v>KK 097</v>
      </c>
      <c r="L1262" s="61"/>
      <c r="M1262" s="271"/>
      <c r="N1262" s="6"/>
      <c r="O1262" s="10"/>
      <c r="P1262" s="6"/>
      <c r="Q1262" s="77" t="str">
        <f t="shared" si="142"/>
        <v/>
      </c>
      <c r="R1262" s="333"/>
      <c r="S1262" s="23"/>
      <c r="T1262" s="271"/>
      <c r="U1262" s="5"/>
      <c r="V1262" s="5"/>
      <c r="W1262" s="61"/>
      <c r="X1262" s="61"/>
    </row>
    <row r="1263" spans="1:24" ht="18.75" customHeight="1" x14ac:dyDescent="0.25">
      <c r="A1263" s="61"/>
      <c r="B1263" s="303">
        <f>IF(P1263="",0,COUNTIF($P$7:P1263,P1263))</f>
        <v>0</v>
      </c>
      <c r="C1263" s="303" t="str">
        <f t="shared" si="136"/>
        <v>0</v>
      </c>
      <c r="D1263" s="303">
        <f>IF(S1263="",0,COUNTIF($S$7:S1263,S1263))</f>
        <v>0</v>
      </c>
      <c r="E1263" s="303" t="str">
        <f t="shared" si="137"/>
        <v>0</v>
      </c>
      <c r="F1263" s="303">
        <f>IF(T1263="",0,COUNTIF($T$7:T1263,T1263))</f>
        <v>0</v>
      </c>
      <c r="G1263" s="303" t="str">
        <f t="shared" si="138"/>
        <v>0</v>
      </c>
      <c r="H1263" s="303">
        <f>IF(R1263="",0,COUNTIF($R$7:R1263,R1263))</f>
        <v>0</v>
      </c>
      <c r="I1263" s="303" t="str">
        <f t="shared" si="139"/>
        <v>0</v>
      </c>
      <c r="J1263" s="306">
        <f t="shared" si="140"/>
        <v>44216</v>
      </c>
      <c r="K1263" s="303" t="str">
        <f t="shared" si="141"/>
        <v>KK 097</v>
      </c>
      <c r="L1263" s="61"/>
      <c r="M1263" s="271"/>
      <c r="N1263" s="6"/>
      <c r="O1263" s="10"/>
      <c r="P1263" s="6"/>
      <c r="Q1263" s="77" t="str">
        <f t="shared" si="142"/>
        <v/>
      </c>
      <c r="R1263" s="333"/>
      <c r="S1263" s="23"/>
      <c r="T1263" s="271"/>
      <c r="U1263" s="5"/>
      <c r="V1263" s="5"/>
      <c r="W1263" s="61"/>
      <c r="X1263" s="61"/>
    </row>
    <row r="1264" spans="1:24" ht="18.75" customHeight="1" x14ac:dyDescent="0.25">
      <c r="A1264" s="61"/>
      <c r="B1264" s="303">
        <f>IF(P1264="",0,COUNTIF($P$7:P1264,P1264))</f>
        <v>0</v>
      </c>
      <c r="C1264" s="303" t="str">
        <f t="shared" si="136"/>
        <v>0</v>
      </c>
      <c r="D1264" s="303">
        <f>IF(S1264="",0,COUNTIF($S$7:S1264,S1264))</f>
        <v>0</v>
      </c>
      <c r="E1264" s="303" t="str">
        <f t="shared" si="137"/>
        <v>0</v>
      </c>
      <c r="F1264" s="303">
        <f>IF(T1264="",0,COUNTIF($T$7:T1264,T1264))</f>
        <v>0</v>
      </c>
      <c r="G1264" s="303" t="str">
        <f t="shared" si="138"/>
        <v>0</v>
      </c>
      <c r="H1264" s="303">
        <f>IF(R1264="",0,COUNTIF($R$7:R1264,R1264))</f>
        <v>0</v>
      </c>
      <c r="I1264" s="303" t="str">
        <f t="shared" si="139"/>
        <v>0</v>
      </c>
      <c r="J1264" s="306">
        <f t="shared" si="140"/>
        <v>44216</v>
      </c>
      <c r="K1264" s="303" t="str">
        <f t="shared" si="141"/>
        <v>KK 097</v>
      </c>
      <c r="L1264" s="61"/>
      <c r="M1264" s="271"/>
      <c r="N1264" s="6"/>
      <c r="O1264" s="10"/>
      <c r="P1264" s="6"/>
      <c r="Q1264" s="77" t="str">
        <f t="shared" si="142"/>
        <v/>
      </c>
      <c r="R1264" s="333"/>
      <c r="S1264" s="23"/>
      <c r="T1264" s="271"/>
      <c r="U1264" s="5"/>
      <c r="V1264" s="5"/>
      <c r="W1264" s="61"/>
      <c r="X1264" s="61"/>
    </row>
    <row r="1265" spans="1:24" ht="18.75" customHeight="1" x14ac:dyDescent="0.25">
      <c r="A1265" s="61"/>
      <c r="B1265" s="303">
        <f>IF(P1265="",0,COUNTIF($P$7:P1265,P1265))</f>
        <v>0</v>
      </c>
      <c r="C1265" s="303" t="str">
        <f t="shared" ref="C1265:C1328" si="143">B1265&amp;P1265</f>
        <v>0</v>
      </c>
      <c r="D1265" s="303">
        <f>IF(S1265="",0,COUNTIF($S$7:S1265,S1265))</f>
        <v>0</v>
      </c>
      <c r="E1265" s="303" t="str">
        <f t="shared" ref="E1265:E1328" si="144">D1265&amp;S1265</f>
        <v>0</v>
      </c>
      <c r="F1265" s="303">
        <f>IF(T1265="",0,COUNTIF($T$7:T1265,T1265))</f>
        <v>0</v>
      </c>
      <c r="G1265" s="303" t="str">
        <f t="shared" ref="G1265:G1328" si="145">F1265&amp;T1265</f>
        <v>0</v>
      </c>
      <c r="H1265" s="303">
        <f>IF(R1265="",0,COUNTIF($R$7:R1265,R1265))</f>
        <v>0</v>
      </c>
      <c r="I1265" s="303" t="str">
        <f t="shared" ref="I1265:I1328" si="146">H1265&amp;R1265</f>
        <v>0</v>
      </c>
      <c r="J1265" s="306">
        <f t="shared" ref="J1265:J1328" si="147">IF(M1265&lt;&gt;"",M1265,J1264)</f>
        <v>44216</v>
      </c>
      <c r="K1265" s="303" t="str">
        <f t="shared" ref="K1265:K1328" si="148">IF(N1265&lt;&gt;"",N1265,K1264)</f>
        <v>KK 097</v>
      </c>
      <c r="L1265" s="61"/>
      <c r="M1265" s="271"/>
      <c r="N1265" s="6"/>
      <c r="O1265" s="10"/>
      <c r="P1265" s="6"/>
      <c r="Q1265" s="77" t="str">
        <f t="shared" ref="Q1265:Q1328" si="149">IF(P1265&lt;&gt;"",VLOOKUP(P1265,DA,2,FALSE),"")</f>
        <v/>
      </c>
      <c r="R1265" s="333"/>
      <c r="S1265" s="23"/>
      <c r="T1265" s="271"/>
      <c r="U1265" s="5"/>
      <c r="V1265" s="5"/>
      <c r="W1265" s="61"/>
      <c r="X1265" s="61"/>
    </row>
    <row r="1266" spans="1:24" ht="18.75" customHeight="1" x14ac:dyDescent="0.25">
      <c r="A1266" s="61"/>
      <c r="B1266" s="303">
        <f>IF(P1266="",0,COUNTIF($P$7:P1266,P1266))</f>
        <v>0</v>
      </c>
      <c r="C1266" s="303" t="str">
        <f t="shared" si="143"/>
        <v>0</v>
      </c>
      <c r="D1266" s="303">
        <f>IF(S1266="",0,COUNTIF($S$7:S1266,S1266))</f>
        <v>0</v>
      </c>
      <c r="E1266" s="303" t="str">
        <f t="shared" si="144"/>
        <v>0</v>
      </c>
      <c r="F1266" s="303">
        <f>IF(T1266="",0,COUNTIF($T$7:T1266,T1266))</f>
        <v>0</v>
      </c>
      <c r="G1266" s="303" t="str">
        <f t="shared" si="145"/>
        <v>0</v>
      </c>
      <c r="H1266" s="303">
        <f>IF(R1266="",0,COUNTIF($R$7:R1266,R1266))</f>
        <v>0</v>
      </c>
      <c r="I1266" s="303" t="str">
        <f t="shared" si="146"/>
        <v>0</v>
      </c>
      <c r="J1266" s="306">
        <f t="shared" si="147"/>
        <v>44216</v>
      </c>
      <c r="K1266" s="303" t="str">
        <f t="shared" si="148"/>
        <v>KK 097</v>
      </c>
      <c r="L1266" s="61"/>
      <c r="M1266" s="271"/>
      <c r="N1266" s="6"/>
      <c r="O1266" s="10"/>
      <c r="P1266" s="6"/>
      <c r="Q1266" s="77" t="str">
        <f t="shared" si="149"/>
        <v/>
      </c>
      <c r="R1266" s="333"/>
      <c r="S1266" s="23"/>
      <c r="T1266" s="271"/>
      <c r="U1266" s="5"/>
      <c r="V1266" s="5"/>
      <c r="W1266" s="61"/>
      <c r="X1266" s="61"/>
    </row>
    <row r="1267" spans="1:24" ht="18.75" customHeight="1" x14ac:dyDescent="0.25">
      <c r="A1267" s="61"/>
      <c r="B1267" s="303">
        <f>IF(P1267="",0,COUNTIF($P$7:P1267,P1267))</f>
        <v>0</v>
      </c>
      <c r="C1267" s="303" t="str">
        <f t="shared" si="143"/>
        <v>0</v>
      </c>
      <c r="D1267" s="303">
        <f>IF(S1267="",0,COUNTIF($S$7:S1267,S1267))</f>
        <v>0</v>
      </c>
      <c r="E1267" s="303" t="str">
        <f t="shared" si="144"/>
        <v>0</v>
      </c>
      <c r="F1267" s="303">
        <f>IF(T1267="",0,COUNTIF($T$7:T1267,T1267))</f>
        <v>0</v>
      </c>
      <c r="G1267" s="303" t="str">
        <f t="shared" si="145"/>
        <v>0</v>
      </c>
      <c r="H1267" s="303">
        <f>IF(R1267="",0,COUNTIF($R$7:R1267,R1267))</f>
        <v>0</v>
      </c>
      <c r="I1267" s="303" t="str">
        <f t="shared" si="146"/>
        <v>0</v>
      </c>
      <c r="J1267" s="306">
        <f t="shared" si="147"/>
        <v>44216</v>
      </c>
      <c r="K1267" s="303" t="str">
        <f t="shared" si="148"/>
        <v>KK 097</v>
      </c>
      <c r="L1267" s="61"/>
      <c r="M1267" s="271"/>
      <c r="N1267" s="6"/>
      <c r="O1267" s="10"/>
      <c r="P1267" s="6"/>
      <c r="Q1267" s="77" t="str">
        <f t="shared" si="149"/>
        <v/>
      </c>
      <c r="R1267" s="333"/>
      <c r="S1267" s="23"/>
      <c r="T1267" s="271"/>
      <c r="U1267" s="5"/>
      <c r="V1267" s="5"/>
      <c r="W1267" s="61"/>
      <c r="X1267" s="61"/>
    </row>
    <row r="1268" spans="1:24" ht="18.75" customHeight="1" x14ac:dyDescent="0.25">
      <c r="A1268" s="61"/>
      <c r="B1268" s="303">
        <f>IF(P1268="",0,COUNTIF($P$7:P1268,P1268))</f>
        <v>0</v>
      </c>
      <c r="C1268" s="303" t="str">
        <f t="shared" si="143"/>
        <v>0</v>
      </c>
      <c r="D1268" s="303">
        <f>IF(S1268="",0,COUNTIF($S$7:S1268,S1268))</f>
        <v>0</v>
      </c>
      <c r="E1268" s="303" t="str">
        <f t="shared" si="144"/>
        <v>0</v>
      </c>
      <c r="F1268" s="303">
        <f>IF(T1268="",0,COUNTIF($T$7:T1268,T1268))</f>
        <v>0</v>
      </c>
      <c r="G1268" s="303" t="str">
        <f t="shared" si="145"/>
        <v>0</v>
      </c>
      <c r="H1268" s="303">
        <f>IF(R1268="",0,COUNTIF($R$7:R1268,R1268))</f>
        <v>0</v>
      </c>
      <c r="I1268" s="303" t="str">
        <f t="shared" si="146"/>
        <v>0</v>
      </c>
      <c r="J1268" s="306">
        <f t="shared" si="147"/>
        <v>44216</v>
      </c>
      <c r="K1268" s="303" t="str">
        <f t="shared" si="148"/>
        <v>KK 097</v>
      </c>
      <c r="L1268" s="61"/>
      <c r="M1268" s="271"/>
      <c r="N1268" s="6"/>
      <c r="O1268" s="10"/>
      <c r="P1268" s="6"/>
      <c r="Q1268" s="77" t="str">
        <f t="shared" si="149"/>
        <v/>
      </c>
      <c r="R1268" s="333"/>
      <c r="S1268" s="23"/>
      <c r="T1268" s="271"/>
      <c r="U1268" s="5"/>
      <c r="V1268" s="5"/>
      <c r="W1268" s="61"/>
      <c r="X1268" s="61"/>
    </row>
    <row r="1269" spans="1:24" ht="18.75" customHeight="1" x14ac:dyDescent="0.25">
      <c r="A1269" s="61"/>
      <c r="B1269" s="303">
        <f>IF(P1269="",0,COUNTIF($P$7:P1269,P1269))</f>
        <v>0</v>
      </c>
      <c r="C1269" s="303" t="str">
        <f t="shared" si="143"/>
        <v>0</v>
      </c>
      <c r="D1269" s="303">
        <f>IF(S1269="",0,COUNTIF($S$7:S1269,S1269))</f>
        <v>0</v>
      </c>
      <c r="E1269" s="303" t="str">
        <f t="shared" si="144"/>
        <v>0</v>
      </c>
      <c r="F1269" s="303">
        <f>IF(T1269="",0,COUNTIF($T$7:T1269,T1269))</f>
        <v>0</v>
      </c>
      <c r="G1269" s="303" t="str">
        <f t="shared" si="145"/>
        <v>0</v>
      </c>
      <c r="H1269" s="303">
        <f>IF(R1269="",0,COUNTIF($R$7:R1269,R1269))</f>
        <v>0</v>
      </c>
      <c r="I1269" s="303" t="str">
        <f t="shared" si="146"/>
        <v>0</v>
      </c>
      <c r="J1269" s="306">
        <f t="shared" si="147"/>
        <v>44216</v>
      </c>
      <c r="K1269" s="303" t="str">
        <f t="shared" si="148"/>
        <v>KK 097</v>
      </c>
      <c r="L1269" s="61"/>
      <c r="M1269" s="271"/>
      <c r="N1269" s="6"/>
      <c r="O1269" s="10"/>
      <c r="P1269" s="6"/>
      <c r="Q1269" s="77" t="str">
        <f t="shared" si="149"/>
        <v/>
      </c>
      <c r="R1269" s="333"/>
      <c r="S1269" s="23"/>
      <c r="T1269" s="271"/>
      <c r="U1269" s="5"/>
      <c r="V1269" s="5"/>
      <c r="W1269" s="61"/>
      <c r="X1269" s="61"/>
    </row>
    <row r="1270" spans="1:24" ht="18.75" customHeight="1" x14ac:dyDescent="0.25">
      <c r="A1270" s="61"/>
      <c r="B1270" s="303">
        <f>IF(P1270="",0,COUNTIF($P$7:P1270,P1270))</f>
        <v>0</v>
      </c>
      <c r="C1270" s="303" t="str">
        <f t="shared" si="143"/>
        <v>0</v>
      </c>
      <c r="D1270" s="303">
        <f>IF(S1270="",0,COUNTIF($S$7:S1270,S1270))</f>
        <v>0</v>
      </c>
      <c r="E1270" s="303" t="str">
        <f t="shared" si="144"/>
        <v>0</v>
      </c>
      <c r="F1270" s="303">
        <f>IF(T1270="",0,COUNTIF($T$7:T1270,T1270))</f>
        <v>0</v>
      </c>
      <c r="G1270" s="303" t="str">
        <f t="shared" si="145"/>
        <v>0</v>
      </c>
      <c r="H1270" s="303">
        <f>IF(R1270="",0,COUNTIF($R$7:R1270,R1270))</f>
        <v>0</v>
      </c>
      <c r="I1270" s="303" t="str">
        <f t="shared" si="146"/>
        <v>0</v>
      </c>
      <c r="J1270" s="306">
        <f t="shared" si="147"/>
        <v>44216</v>
      </c>
      <c r="K1270" s="303" t="str">
        <f t="shared" si="148"/>
        <v>KK 097</v>
      </c>
      <c r="L1270" s="61"/>
      <c r="M1270" s="271"/>
      <c r="N1270" s="6"/>
      <c r="O1270" s="10"/>
      <c r="P1270" s="6"/>
      <c r="Q1270" s="77" t="str">
        <f t="shared" si="149"/>
        <v/>
      </c>
      <c r="R1270" s="333"/>
      <c r="S1270" s="23"/>
      <c r="T1270" s="271"/>
      <c r="U1270" s="5"/>
      <c r="V1270" s="5"/>
      <c r="W1270" s="61"/>
      <c r="X1270" s="61"/>
    </row>
    <row r="1271" spans="1:24" ht="18.75" customHeight="1" x14ac:dyDescent="0.25">
      <c r="A1271" s="61"/>
      <c r="B1271" s="303">
        <f>IF(P1271="",0,COUNTIF($P$7:P1271,P1271))</f>
        <v>0</v>
      </c>
      <c r="C1271" s="303" t="str">
        <f t="shared" si="143"/>
        <v>0</v>
      </c>
      <c r="D1271" s="303">
        <f>IF(S1271="",0,COUNTIF($S$7:S1271,S1271))</f>
        <v>0</v>
      </c>
      <c r="E1271" s="303" t="str">
        <f t="shared" si="144"/>
        <v>0</v>
      </c>
      <c r="F1271" s="303">
        <f>IF(T1271="",0,COUNTIF($T$7:T1271,T1271))</f>
        <v>0</v>
      </c>
      <c r="G1271" s="303" t="str">
        <f t="shared" si="145"/>
        <v>0</v>
      </c>
      <c r="H1271" s="303">
        <f>IF(R1271="",0,COUNTIF($R$7:R1271,R1271))</f>
        <v>0</v>
      </c>
      <c r="I1271" s="303" t="str">
        <f t="shared" si="146"/>
        <v>0</v>
      </c>
      <c r="J1271" s="306">
        <f t="shared" si="147"/>
        <v>44216</v>
      </c>
      <c r="K1271" s="303" t="str">
        <f t="shared" si="148"/>
        <v>KK 097</v>
      </c>
      <c r="L1271" s="61"/>
      <c r="M1271" s="271"/>
      <c r="N1271" s="6"/>
      <c r="O1271" s="10"/>
      <c r="P1271" s="6"/>
      <c r="Q1271" s="77" t="str">
        <f t="shared" si="149"/>
        <v/>
      </c>
      <c r="R1271" s="333"/>
      <c r="S1271" s="23"/>
      <c r="T1271" s="271"/>
      <c r="U1271" s="5"/>
      <c r="V1271" s="5"/>
      <c r="W1271" s="61"/>
      <c r="X1271" s="61"/>
    </row>
    <row r="1272" spans="1:24" ht="18.75" customHeight="1" x14ac:dyDescent="0.25">
      <c r="A1272" s="61"/>
      <c r="B1272" s="303">
        <f>IF(P1272="",0,COUNTIF($P$7:P1272,P1272))</f>
        <v>0</v>
      </c>
      <c r="C1272" s="303" t="str">
        <f t="shared" si="143"/>
        <v>0</v>
      </c>
      <c r="D1272" s="303">
        <f>IF(S1272="",0,COUNTIF($S$7:S1272,S1272))</f>
        <v>0</v>
      </c>
      <c r="E1272" s="303" t="str">
        <f t="shared" si="144"/>
        <v>0</v>
      </c>
      <c r="F1272" s="303">
        <f>IF(T1272="",0,COUNTIF($T$7:T1272,T1272))</f>
        <v>0</v>
      </c>
      <c r="G1272" s="303" t="str">
        <f t="shared" si="145"/>
        <v>0</v>
      </c>
      <c r="H1272" s="303">
        <f>IF(R1272="",0,COUNTIF($R$7:R1272,R1272))</f>
        <v>0</v>
      </c>
      <c r="I1272" s="303" t="str">
        <f t="shared" si="146"/>
        <v>0</v>
      </c>
      <c r="J1272" s="306">
        <f t="shared" si="147"/>
        <v>44216</v>
      </c>
      <c r="K1272" s="303" t="str">
        <f t="shared" si="148"/>
        <v>KK 097</v>
      </c>
      <c r="L1272" s="61"/>
      <c r="M1272" s="271"/>
      <c r="N1272" s="6"/>
      <c r="O1272" s="10"/>
      <c r="P1272" s="6"/>
      <c r="Q1272" s="77" t="str">
        <f t="shared" si="149"/>
        <v/>
      </c>
      <c r="R1272" s="333"/>
      <c r="S1272" s="23"/>
      <c r="T1272" s="271"/>
      <c r="U1272" s="5"/>
      <c r="V1272" s="5"/>
      <c r="W1272" s="61"/>
      <c r="X1272" s="61"/>
    </row>
    <row r="1273" spans="1:24" ht="18.75" customHeight="1" x14ac:dyDescent="0.25">
      <c r="A1273" s="61"/>
      <c r="B1273" s="303">
        <f>IF(P1273="",0,COUNTIF($P$7:P1273,P1273))</f>
        <v>0</v>
      </c>
      <c r="C1273" s="303" t="str">
        <f t="shared" si="143"/>
        <v>0</v>
      </c>
      <c r="D1273" s="303">
        <f>IF(S1273="",0,COUNTIF($S$7:S1273,S1273))</f>
        <v>0</v>
      </c>
      <c r="E1273" s="303" t="str">
        <f t="shared" si="144"/>
        <v>0</v>
      </c>
      <c r="F1273" s="303">
        <f>IF(T1273="",0,COUNTIF($T$7:T1273,T1273))</f>
        <v>0</v>
      </c>
      <c r="G1273" s="303" t="str">
        <f t="shared" si="145"/>
        <v>0</v>
      </c>
      <c r="H1273" s="303">
        <f>IF(R1273="",0,COUNTIF($R$7:R1273,R1273))</f>
        <v>0</v>
      </c>
      <c r="I1273" s="303" t="str">
        <f t="shared" si="146"/>
        <v>0</v>
      </c>
      <c r="J1273" s="306">
        <f t="shared" si="147"/>
        <v>44216</v>
      </c>
      <c r="K1273" s="303" t="str">
        <f t="shared" si="148"/>
        <v>KK 097</v>
      </c>
      <c r="L1273" s="61"/>
      <c r="M1273" s="271"/>
      <c r="N1273" s="6"/>
      <c r="O1273" s="10"/>
      <c r="P1273" s="6"/>
      <c r="Q1273" s="77" t="str">
        <f t="shared" si="149"/>
        <v/>
      </c>
      <c r="R1273" s="333"/>
      <c r="S1273" s="23"/>
      <c r="T1273" s="271"/>
      <c r="U1273" s="5"/>
      <c r="V1273" s="5"/>
      <c r="W1273" s="61"/>
      <c r="X1273" s="61"/>
    </row>
    <row r="1274" spans="1:24" ht="18.75" customHeight="1" x14ac:dyDescent="0.25">
      <c r="A1274" s="61"/>
      <c r="B1274" s="303">
        <f>IF(P1274="",0,COUNTIF($P$7:P1274,P1274))</f>
        <v>0</v>
      </c>
      <c r="C1274" s="303" t="str">
        <f t="shared" si="143"/>
        <v>0</v>
      </c>
      <c r="D1274" s="303">
        <f>IF(S1274="",0,COUNTIF($S$7:S1274,S1274))</f>
        <v>0</v>
      </c>
      <c r="E1274" s="303" t="str">
        <f t="shared" si="144"/>
        <v>0</v>
      </c>
      <c r="F1274" s="303">
        <f>IF(T1274="",0,COUNTIF($T$7:T1274,T1274))</f>
        <v>0</v>
      </c>
      <c r="G1274" s="303" t="str">
        <f t="shared" si="145"/>
        <v>0</v>
      </c>
      <c r="H1274" s="303">
        <f>IF(R1274="",0,COUNTIF($R$7:R1274,R1274))</f>
        <v>0</v>
      </c>
      <c r="I1274" s="303" t="str">
        <f t="shared" si="146"/>
        <v>0</v>
      </c>
      <c r="J1274" s="306">
        <f t="shared" si="147"/>
        <v>44216</v>
      </c>
      <c r="K1274" s="303" t="str">
        <f t="shared" si="148"/>
        <v>KK 097</v>
      </c>
      <c r="L1274" s="61"/>
      <c r="M1274" s="271"/>
      <c r="N1274" s="6"/>
      <c r="O1274" s="10"/>
      <c r="P1274" s="6"/>
      <c r="Q1274" s="77" t="str">
        <f t="shared" si="149"/>
        <v/>
      </c>
      <c r="R1274" s="333"/>
      <c r="S1274" s="23"/>
      <c r="T1274" s="271"/>
      <c r="U1274" s="5"/>
      <c r="V1274" s="5"/>
      <c r="W1274" s="61"/>
      <c r="X1274" s="61"/>
    </row>
    <row r="1275" spans="1:24" ht="18.75" customHeight="1" x14ac:dyDescent="0.25">
      <c r="A1275" s="61"/>
      <c r="B1275" s="303">
        <f>IF(P1275="",0,COUNTIF($P$7:P1275,P1275))</f>
        <v>0</v>
      </c>
      <c r="C1275" s="303" t="str">
        <f t="shared" si="143"/>
        <v>0</v>
      </c>
      <c r="D1275" s="303">
        <f>IF(S1275="",0,COUNTIF($S$7:S1275,S1275))</f>
        <v>0</v>
      </c>
      <c r="E1275" s="303" t="str">
        <f t="shared" si="144"/>
        <v>0</v>
      </c>
      <c r="F1275" s="303">
        <f>IF(T1275="",0,COUNTIF($T$7:T1275,T1275))</f>
        <v>0</v>
      </c>
      <c r="G1275" s="303" t="str">
        <f t="shared" si="145"/>
        <v>0</v>
      </c>
      <c r="H1275" s="303">
        <f>IF(R1275="",0,COUNTIF($R$7:R1275,R1275))</f>
        <v>0</v>
      </c>
      <c r="I1275" s="303" t="str">
        <f t="shared" si="146"/>
        <v>0</v>
      </c>
      <c r="J1275" s="306">
        <f t="shared" si="147"/>
        <v>44216</v>
      </c>
      <c r="K1275" s="303" t="str">
        <f t="shared" si="148"/>
        <v>KK 097</v>
      </c>
      <c r="L1275" s="61"/>
      <c r="M1275" s="271"/>
      <c r="N1275" s="6"/>
      <c r="O1275" s="10"/>
      <c r="P1275" s="6"/>
      <c r="Q1275" s="77" t="str">
        <f t="shared" si="149"/>
        <v/>
      </c>
      <c r="R1275" s="333"/>
      <c r="S1275" s="23"/>
      <c r="T1275" s="271"/>
      <c r="U1275" s="5"/>
      <c r="V1275" s="5"/>
      <c r="W1275" s="61"/>
      <c r="X1275" s="61"/>
    </row>
    <row r="1276" spans="1:24" ht="18.75" customHeight="1" x14ac:dyDescent="0.25">
      <c r="A1276" s="61"/>
      <c r="B1276" s="303">
        <f>IF(P1276="",0,COUNTIF($P$7:P1276,P1276))</f>
        <v>0</v>
      </c>
      <c r="C1276" s="303" t="str">
        <f t="shared" si="143"/>
        <v>0</v>
      </c>
      <c r="D1276" s="303">
        <f>IF(S1276="",0,COUNTIF($S$7:S1276,S1276))</f>
        <v>0</v>
      </c>
      <c r="E1276" s="303" t="str">
        <f t="shared" si="144"/>
        <v>0</v>
      </c>
      <c r="F1276" s="303">
        <f>IF(T1276="",0,COUNTIF($T$7:T1276,T1276))</f>
        <v>0</v>
      </c>
      <c r="G1276" s="303" t="str">
        <f t="shared" si="145"/>
        <v>0</v>
      </c>
      <c r="H1276" s="303">
        <f>IF(R1276="",0,COUNTIF($R$7:R1276,R1276))</f>
        <v>0</v>
      </c>
      <c r="I1276" s="303" t="str">
        <f t="shared" si="146"/>
        <v>0</v>
      </c>
      <c r="J1276" s="306">
        <f t="shared" si="147"/>
        <v>44216</v>
      </c>
      <c r="K1276" s="303" t="str">
        <f t="shared" si="148"/>
        <v>KK 097</v>
      </c>
      <c r="L1276" s="61"/>
      <c r="M1276" s="271"/>
      <c r="N1276" s="6"/>
      <c r="O1276" s="10"/>
      <c r="P1276" s="6"/>
      <c r="Q1276" s="77" t="str">
        <f t="shared" si="149"/>
        <v/>
      </c>
      <c r="R1276" s="333"/>
      <c r="S1276" s="23"/>
      <c r="T1276" s="271"/>
      <c r="U1276" s="5"/>
      <c r="V1276" s="5"/>
      <c r="W1276" s="61"/>
      <c r="X1276" s="61"/>
    </row>
    <row r="1277" spans="1:24" ht="18.75" customHeight="1" x14ac:dyDescent="0.25">
      <c r="A1277" s="61"/>
      <c r="B1277" s="303">
        <f>IF(P1277="",0,COUNTIF($P$7:P1277,P1277))</f>
        <v>0</v>
      </c>
      <c r="C1277" s="303" t="str">
        <f t="shared" si="143"/>
        <v>0</v>
      </c>
      <c r="D1277" s="303">
        <f>IF(S1277="",0,COUNTIF($S$7:S1277,S1277))</f>
        <v>0</v>
      </c>
      <c r="E1277" s="303" t="str">
        <f t="shared" si="144"/>
        <v>0</v>
      </c>
      <c r="F1277" s="303">
        <f>IF(T1277="",0,COUNTIF($T$7:T1277,T1277))</f>
        <v>0</v>
      </c>
      <c r="G1277" s="303" t="str">
        <f t="shared" si="145"/>
        <v>0</v>
      </c>
      <c r="H1277" s="303">
        <f>IF(R1277="",0,COUNTIF($R$7:R1277,R1277))</f>
        <v>0</v>
      </c>
      <c r="I1277" s="303" t="str">
        <f t="shared" si="146"/>
        <v>0</v>
      </c>
      <c r="J1277" s="306">
        <f t="shared" si="147"/>
        <v>44216</v>
      </c>
      <c r="K1277" s="303" t="str">
        <f t="shared" si="148"/>
        <v>KK 097</v>
      </c>
      <c r="L1277" s="61"/>
      <c r="M1277" s="271"/>
      <c r="N1277" s="6"/>
      <c r="O1277" s="10"/>
      <c r="P1277" s="6"/>
      <c r="Q1277" s="77" t="str">
        <f t="shared" si="149"/>
        <v/>
      </c>
      <c r="R1277" s="333"/>
      <c r="S1277" s="23"/>
      <c r="T1277" s="271"/>
      <c r="U1277" s="5"/>
      <c r="V1277" s="5"/>
      <c r="W1277" s="61"/>
      <c r="X1277" s="61"/>
    </row>
    <row r="1278" spans="1:24" ht="18.75" customHeight="1" x14ac:dyDescent="0.25">
      <c r="A1278" s="61"/>
      <c r="B1278" s="303">
        <f>IF(P1278="",0,COUNTIF($P$7:P1278,P1278))</f>
        <v>0</v>
      </c>
      <c r="C1278" s="303" t="str">
        <f t="shared" si="143"/>
        <v>0</v>
      </c>
      <c r="D1278" s="303">
        <f>IF(S1278="",0,COUNTIF($S$7:S1278,S1278))</f>
        <v>0</v>
      </c>
      <c r="E1278" s="303" t="str">
        <f t="shared" si="144"/>
        <v>0</v>
      </c>
      <c r="F1278" s="303">
        <f>IF(T1278="",0,COUNTIF($T$7:T1278,T1278))</f>
        <v>0</v>
      </c>
      <c r="G1278" s="303" t="str">
        <f t="shared" si="145"/>
        <v>0</v>
      </c>
      <c r="H1278" s="303">
        <f>IF(R1278="",0,COUNTIF($R$7:R1278,R1278))</f>
        <v>0</v>
      </c>
      <c r="I1278" s="303" t="str">
        <f t="shared" si="146"/>
        <v>0</v>
      </c>
      <c r="J1278" s="306">
        <f t="shared" si="147"/>
        <v>44216</v>
      </c>
      <c r="K1278" s="303" t="str">
        <f t="shared" si="148"/>
        <v>KK 097</v>
      </c>
      <c r="L1278" s="61"/>
      <c r="M1278" s="271"/>
      <c r="N1278" s="6"/>
      <c r="O1278" s="10"/>
      <c r="P1278" s="6"/>
      <c r="Q1278" s="77" t="str">
        <f t="shared" si="149"/>
        <v/>
      </c>
      <c r="R1278" s="333"/>
      <c r="S1278" s="23"/>
      <c r="T1278" s="271"/>
      <c r="U1278" s="5"/>
      <c r="V1278" s="5"/>
      <c r="W1278" s="61"/>
      <c r="X1278" s="61"/>
    </row>
    <row r="1279" spans="1:24" ht="18.75" customHeight="1" x14ac:dyDescent="0.25">
      <c r="A1279" s="61"/>
      <c r="B1279" s="303">
        <f>IF(P1279="",0,COUNTIF($P$7:P1279,P1279))</f>
        <v>0</v>
      </c>
      <c r="C1279" s="303" t="str">
        <f t="shared" si="143"/>
        <v>0</v>
      </c>
      <c r="D1279" s="303">
        <f>IF(S1279="",0,COUNTIF($S$7:S1279,S1279))</f>
        <v>0</v>
      </c>
      <c r="E1279" s="303" t="str">
        <f t="shared" si="144"/>
        <v>0</v>
      </c>
      <c r="F1279" s="303">
        <f>IF(T1279="",0,COUNTIF($T$7:T1279,T1279))</f>
        <v>0</v>
      </c>
      <c r="G1279" s="303" t="str">
        <f t="shared" si="145"/>
        <v>0</v>
      </c>
      <c r="H1279" s="303">
        <f>IF(R1279="",0,COUNTIF($R$7:R1279,R1279))</f>
        <v>0</v>
      </c>
      <c r="I1279" s="303" t="str">
        <f t="shared" si="146"/>
        <v>0</v>
      </c>
      <c r="J1279" s="306">
        <f t="shared" si="147"/>
        <v>44216</v>
      </c>
      <c r="K1279" s="303" t="str">
        <f t="shared" si="148"/>
        <v>KK 097</v>
      </c>
      <c r="L1279" s="61"/>
      <c r="M1279" s="271"/>
      <c r="N1279" s="6"/>
      <c r="O1279" s="10"/>
      <c r="P1279" s="6"/>
      <c r="Q1279" s="77" t="str">
        <f t="shared" si="149"/>
        <v/>
      </c>
      <c r="R1279" s="333"/>
      <c r="S1279" s="23"/>
      <c r="T1279" s="271"/>
      <c r="U1279" s="5"/>
      <c r="V1279" s="5"/>
      <c r="W1279" s="61"/>
      <c r="X1279" s="61"/>
    </row>
    <row r="1280" spans="1:24" ht="18.75" customHeight="1" x14ac:dyDescent="0.25">
      <c r="A1280" s="61"/>
      <c r="B1280" s="303">
        <f>IF(P1280="",0,COUNTIF($P$7:P1280,P1280))</f>
        <v>0</v>
      </c>
      <c r="C1280" s="303" t="str">
        <f t="shared" si="143"/>
        <v>0</v>
      </c>
      <c r="D1280" s="303">
        <f>IF(S1280="",0,COUNTIF($S$7:S1280,S1280))</f>
        <v>0</v>
      </c>
      <c r="E1280" s="303" t="str">
        <f t="shared" si="144"/>
        <v>0</v>
      </c>
      <c r="F1280" s="303">
        <f>IF(T1280="",0,COUNTIF($T$7:T1280,T1280))</f>
        <v>0</v>
      </c>
      <c r="G1280" s="303" t="str">
        <f t="shared" si="145"/>
        <v>0</v>
      </c>
      <c r="H1280" s="303">
        <f>IF(R1280="",0,COUNTIF($R$7:R1280,R1280))</f>
        <v>0</v>
      </c>
      <c r="I1280" s="303" t="str">
        <f t="shared" si="146"/>
        <v>0</v>
      </c>
      <c r="J1280" s="306">
        <f t="shared" si="147"/>
        <v>44216</v>
      </c>
      <c r="K1280" s="303" t="str">
        <f t="shared" si="148"/>
        <v>KK 097</v>
      </c>
      <c r="L1280" s="61"/>
      <c r="M1280" s="271"/>
      <c r="N1280" s="6"/>
      <c r="O1280" s="10"/>
      <c r="P1280" s="6"/>
      <c r="Q1280" s="77" t="str">
        <f t="shared" si="149"/>
        <v/>
      </c>
      <c r="R1280" s="333"/>
      <c r="S1280" s="23"/>
      <c r="T1280" s="271"/>
      <c r="U1280" s="5"/>
      <c r="V1280" s="5"/>
      <c r="W1280" s="61"/>
      <c r="X1280" s="61"/>
    </row>
    <row r="1281" spans="1:24" ht="18.75" customHeight="1" x14ac:dyDescent="0.25">
      <c r="A1281" s="61"/>
      <c r="B1281" s="303">
        <f>IF(P1281="",0,COUNTIF($P$7:P1281,P1281))</f>
        <v>0</v>
      </c>
      <c r="C1281" s="303" t="str">
        <f t="shared" si="143"/>
        <v>0</v>
      </c>
      <c r="D1281" s="303">
        <f>IF(S1281="",0,COUNTIF($S$7:S1281,S1281))</f>
        <v>0</v>
      </c>
      <c r="E1281" s="303" t="str">
        <f t="shared" si="144"/>
        <v>0</v>
      </c>
      <c r="F1281" s="303">
        <f>IF(T1281="",0,COUNTIF($T$7:T1281,T1281))</f>
        <v>0</v>
      </c>
      <c r="G1281" s="303" t="str">
        <f t="shared" si="145"/>
        <v>0</v>
      </c>
      <c r="H1281" s="303">
        <f>IF(R1281="",0,COUNTIF($R$7:R1281,R1281))</f>
        <v>0</v>
      </c>
      <c r="I1281" s="303" t="str">
        <f t="shared" si="146"/>
        <v>0</v>
      </c>
      <c r="J1281" s="306">
        <f t="shared" si="147"/>
        <v>44216</v>
      </c>
      <c r="K1281" s="303" t="str">
        <f t="shared" si="148"/>
        <v>KK 097</v>
      </c>
      <c r="L1281" s="61"/>
      <c r="M1281" s="271"/>
      <c r="N1281" s="6"/>
      <c r="O1281" s="10"/>
      <c r="P1281" s="6"/>
      <c r="Q1281" s="77" t="str">
        <f t="shared" si="149"/>
        <v/>
      </c>
      <c r="R1281" s="333"/>
      <c r="S1281" s="23"/>
      <c r="T1281" s="271"/>
      <c r="U1281" s="5"/>
      <c r="V1281" s="5"/>
      <c r="W1281" s="61"/>
      <c r="X1281" s="61"/>
    </row>
    <row r="1282" spans="1:24" ht="18.75" customHeight="1" x14ac:dyDescent="0.25">
      <c r="A1282" s="61"/>
      <c r="B1282" s="303">
        <f>IF(P1282="",0,COUNTIF($P$7:P1282,P1282))</f>
        <v>0</v>
      </c>
      <c r="C1282" s="303" t="str">
        <f t="shared" si="143"/>
        <v>0</v>
      </c>
      <c r="D1282" s="303">
        <f>IF(S1282="",0,COUNTIF($S$7:S1282,S1282))</f>
        <v>0</v>
      </c>
      <c r="E1282" s="303" t="str">
        <f t="shared" si="144"/>
        <v>0</v>
      </c>
      <c r="F1282" s="303">
        <f>IF(T1282="",0,COUNTIF($T$7:T1282,T1282))</f>
        <v>0</v>
      </c>
      <c r="G1282" s="303" t="str">
        <f t="shared" si="145"/>
        <v>0</v>
      </c>
      <c r="H1282" s="303">
        <f>IF(R1282="",0,COUNTIF($R$7:R1282,R1282))</f>
        <v>0</v>
      </c>
      <c r="I1282" s="303" t="str">
        <f t="shared" si="146"/>
        <v>0</v>
      </c>
      <c r="J1282" s="306">
        <f t="shared" si="147"/>
        <v>44216</v>
      </c>
      <c r="K1282" s="303" t="str">
        <f t="shared" si="148"/>
        <v>KK 097</v>
      </c>
      <c r="L1282" s="61"/>
      <c r="M1282" s="271"/>
      <c r="N1282" s="6"/>
      <c r="O1282" s="10"/>
      <c r="P1282" s="6"/>
      <c r="Q1282" s="77" t="str">
        <f t="shared" si="149"/>
        <v/>
      </c>
      <c r="R1282" s="333"/>
      <c r="S1282" s="23"/>
      <c r="T1282" s="271"/>
      <c r="U1282" s="5"/>
      <c r="V1282" s="5"/>
      <c r="W1282" s="61"/>
      <c r="X1282" s="61"/>
    </row>
    <row r="1283" spans="1:24" ht="18.75" customHeight="1" x14ac:dyDescent="0.25">
      <c r="A1283" s="61"/>
      <c r="B1283" s="303">
        <f>IF(P1283="",0,COUNTIF($P$7:P1283,P1283))</f>
        <v>0</v>
      </c>
      <c r="C1283" s="303" t="str">
        <f t="shared" si="143"/>
        <v>0</v>
      </c>
      <c r="D1283" s="303">
        <f>IF(S1283="",0,COUNTIF($S$7:S1283,S1283))</f>
        <v>0</v>
      </c>
      <c r="E1283" s="303" t="str">
        <f t="shared" si="144"/>
        <v>0</v>
      </c>
      <c r="F1283" s="303">
        <f>IF(T1283="",0,COUNTIF($T$7:T1283,T1283))</f>
        <v>0</v>
      </c>
      <c r="G1283" s="303" t="str">
        <f t="shared" si="145"/>
        <v>0</v>
      </c>
      <c r="H1283" s="303">
        <f>IF(R1283="",0,COUNTIF($R$7:R1283,R1283))</f>
        <v>0</v>
      </c>
      <c r="I1283" s="303" t="str">
        <f t="shared" si="146"/>
        <v>0</v>
      </c>
      <c r="J1283" s="306">
        <f t="shared" si="147"/>
        <v>44216</v>
      </c>
      <c r="K1283" s="303" t="str">
        <f t="shared" si="148"/>
        <v>KK 097</v>
      </c>
      <c r="L1283" s="61"/>
      <c r="M1283" s="271"/>
      <c r="N1283" s="6"/>
      <c r="O1283" s="10"/>
      <c r="P1283" s="6"/>
      <c r="Q1283" s="77" t="str">
        <f t="shared" si="149"/>
        <v/>
      </c>
      <c r="R1283" s="333"/>
      <c r="S1283" s="23"/>
      <c r="T1283" s="271"/>
      <c r="U1283" s="5"/>
      <c r="V1283" s="5"/>
      <c r="W1283" s="61"/>
      <c r="X1283" s="61"/>
    </row>
    <row r="1284" spans="1:24" ht="18.75" customHeight="1" x14ac:dyDescent="0.25">
      <c r="A1284" s="61"/>
      <c r="B1284" s="303">
        <f>IF(P1284="",0,COUNTIF($P$7:P1284,P1284))</f>
        <v>0</v>
      </c>
      <c r="C1284" s="303" t="str">
        <f t="shared" si="143"/>
        <v>0</v>
      </c>
      <c r="D1284" s="303">
        <f>IF(S1284="",0,COUNTIF($S$7:S1284,S1284))</f>
        <v>0</v>
      </c>
      <c r="E1284" s="303" t="str">
        <f t="shared" si="144"/>
        <v>0</v>
      </c>
      <c r="F1284" s="303">
        <f>IF(T1284="",0,COUNTIF($T$7:T1284,T1284))</f>
        <v>0</v>
      </c>
      <c r="G1284" s="303" t="str">
        <f t="shared" si="145"/>
        <v>0</v>
      </c>
      <c r="H1284" s="303">
        <f>IF(R1284="",0,COUNTIF($R$7:R1284,R1284))</f>
        <v>0</v>
      </c>
      <c r="I1284" s="303" t="str">
        <f t="shared" si="146"/>
        <v>0</v>
      </c>
      <c r="J1284" s="306">
        <f t="shared" si="147"/>
        <v>44216</v>
      </c>
      <c r="K1284" s="303" t="str">
        <f t="shared" si="148"/>
        <v>KK 097</v>
      </c>
      <c r="L1284" s="61"/>
      <c r="M1284" s="271"/>
      <c r="N1284" s="6"/>
      <c r="O1284" s="10"/>
      <c r="P1284" s="6"/>
      <c r="Q1284" s="77" t="str">
        <f t="shared" si="149"/>
        <v/>
      </c>
      <c r="R1284" s="333"/>
      <c r="S1284" s="23"/>
      <c r="T1284" s="271"/>
      <c r="U1284" s="5"/>
      <c r="V1284" s="5"/>
      <c r="W1284" s="61"/>
      <c r="X1284" s="61"/>
    </row>
    <row r="1285" spans="1:24" ht="18.75" customHeight="1" x14ac:dyDescent="0.25">
      <c r="A1285" s="61"/>
      <c r="B1285" s="303">
        <f>IF(P1285="",0,COUNTIF($P$7:P1285,P1285))</f>
        <v>0</v>
      </c>
      <c r="C1285" s="303" t="str">
        <f t="shared" si="143"/>
        <v>0</v>
      </c>
      <c r="D1285" s="303">
        <f>IF(S1285="",0,COUNTIF($S$7:S1285,S1285))</f>
        <v>0</v>
      </c>
      <c r="E1285" s="303" t="str">
        <f t="shared" si="144"/>
        <v>0</v>
      </c>
      <c r="F1285" s="303">
        <f>IF(T1285="",0,COUNTIF($T$7:T1285,T1285))</f>
        <v>0</v>
      </c>
      <c r="G1285" s="303" t="str">
        <f t="shared" si="145"/>
        <v>0</v>
      </c>
      <c r="H1285" s="303">
        <f>IF(R1285="",0,COUNTIF($R$7:R1285,R1285))</f>
        <v>0</v>
      </c>
      <c r="I1285" s="303" t="str">
        <f t="shared" si="146"/>
        <v>0</v>
      </c>
      <c r="J1285" s="306">
        <f t="shared" si="147"/>
        <v>44216</v>
      </c>
      <c r="K1285" s="303" t="str">
        <f t="shared" si="148"/>
        <v>KK 097</v>
      </c>
      <c r="L1285" s="61"/>
      <c r="M1285" s="271"/>
      <c r="N1285" s="6"/>
      <c r="O1285" s="10"/>
      <c r="P1285" s="6"/>
      <c r="Q1285" s="77" t="str">
        <f t="shared" si="149"/>
        <v/>
      </c>
      <c r="R1285" s="333"/>
      <c r="S1285" s="23"/>
      <c r="T1285" s="271"/>
      <c r="U1285" s="5"/>
      <c r="V1285" s="5"/>
      <c r="W1285" s="61"/>
      <c r="X1285" s="61"/>
    </row>
    <row r="1286" spans="1:24" ht="18.75" customHeight="1" x14ac:dyDescent="0.25">
      <c r="A1286" s="61"/>
      <c r="B1286" s="303">
        <f>IF(P1286="",0,COUNTIF($P$7:P1286,P1286))</f>
        <v>0</v>
      </c>
      <c r="C1286" s="303" t="str">
        <f t="shared" si="143"/>
        <v>0</v>
      </c>
      <c r="D1286" s="303">
        <f>IF(S1286="",0,COUNTIF($S$7:S1286,S1286))</f>
        <v>0</v>
      </c>
      <c r="E1286" s="303" t="str">
        <f t="shared" si="144"/>
        <v>0</v>
      </c>
      <c r="F1286" s="303">
        <f>IF(T1286="",0,COUNTIF($T$7:T1286,T1286))</f>
        <v>0</v>
      </c>
      <c r="G1286" s="303" t="str">
        <f t="shared" si="145"/>
        <v>0</v>
      </c>
      <c r="H1286" s="303">
        <f>IF(R1286="",0,COUNTIF($R$7:R1286,R1286))</f>
        <v>0</v>
      </c>
      <c r="I1286" s="303" t="str">
        <f t="shared" si="146"/>
        <v>0</v>
      </c>
      <c r="J1286" s="306">
        <f t="shared" si="147"/>
        <v>44216</v>
      </c>
      <c r="K1286" s="303" t="str">
        <f t="shared" si="148"/>
        <v>KK 097</v>
      </c>
      <c r="L1286" s="61"/>
      <c r="M1286" s="271"/>
      <c r="N1286" s="6"/>
      <c r="O1286" s="10"/>
      <c r="P1286" s="6"/>
      <c r="Q1286" s="77" t="str">
        <f t="shared" si="149"/>
        <v/>
      </c>
      <c r="R1286" s="333"/>
      <c r="S1286" s="23"/>
      <c r="T1286" s="271"/>
      <c r="U1286" s="5"/>
      <c r="V1286" s="5"/>
      <c r="W1286" s="61"/>
      <c r="X1286" s="61"/>
    </row>
    <row r="1287" spans="1:24" ht="18.75" customHeight="1" x14ac:dyDescent="0.25">
      <c r="A1287" s="61"/>
      <c r="B1287" s="303">
        <f>IF(P1287="",0,COUNTIF($P$7:P1287,P1287))</f>
        <v>0</v>
      </c>
      <c r="C1287" s="303" t="str">
        <f t="shared" si="143"/>
        <v>0</v>
      </c>
      <c r="D1287" s="303">
        <f>IF(S1287="",0,COUNTIF($S$7:S1287,S1287))</f>
        <v>0</v>
      </c>
      <c r="E1287" s="303" t="str">
        <f t="shared" si="144"/>
        <v>0</v>
      </c>
      <c r="F1287" s="303">
        <f>IF(T1287="",0,COUNTIF($T$7:T1287,T1287))</f>
        <v>0</v>
      </c>
      <c r="G1287" s="303" t="str">
        <f t="shared" si="145"/>
        <v>0</v>
      </c>
      <c r="H1287" s="303">
        <f>IF(R1287="",0,COUNTIF($R$7:R1287,R1287))</f>
        <v>0</v>
      </c>
      <c r="I1287" s="303" t="str">
        <f t="shared" si="146"/>
        <v>0</v>
      </c>
      <c r="J1287" s="306">
        <f t="shared" si="147"/>
        <v>44216</v>
      </c>
      <c r="K1287" s="303" t="str">
        <f t="shared" si="148"/>
        <v>KK 097</v>
      </c>
      <c r="L1287" s="61"/>
      <c r="M1287" s="271"/>
      <c r="N1287" s="6"/>
      <c r="O1287" s="10"/>
      <c r="P1287" s="6"/>
      <c r="Q1287" s="77" t="str">
        <f t="shared" si="149"/>
        <v/>
      </c>
      <c r="R1287" s="333"/>
      <c r="S1287" s="23"/>
      <c r="T1287" s="271"/>
      <c r="U1287" s="5"/>
      <c r="V1287" s="5"/>
      <c r="W1287" s="61"/>
      <c r="X1287" s="61"/>
    </row>
    <row r="1288" spans="1:24" ht="18.75" customHeight="1" x14ac:dyDescent="0.25">
      <c r="A1288" s="61"/>
      <c r="B1288" s="303">
        <f>IF(P1288="",0,COUNTIF($P$7:P1288,P1288))</f>
        <v>0</v>
      </c>
      <c r="C1288" s="303" t="str">
        <f t="shared" si="143"/>
        <v>0</v>
      </c>
      <c r="D1288" s="303">
        <f>IF(S1288="",0,COUNTIF($S$7:S1288,S1288))</f>
        <v>0</v>
      </c>
      <c r="E1288" s="303" t="str">
        <f t="shared" si="144"/>
        <v>0</v>
      </c>
      <c r="F1288" s="303">
        <f>IF(T1288="",0,COUNTIF($T$7:T1288,T1288))</f>
        <v>0</v>
      </c>
      <c r="G1288" s="303" t="str">
        <f t="shared" si="145"/>
        <v>0</v>
      </c>
      <c r="H1288" s="303">
        <f>IF(R1288="",0,COUNTIF($R$7:R1288,R1288))</f>
        <v>0</v>
      </c>
      <c r="I1288" s="303" t="str">
        <f t="shared" si="146"/>
        <v>0</v>
      </c>
      <c r="J1288" s="306">
        <f t="shared" si="147"/>
        <v>44216</v>
      </c>
      <c r="K1288" s="303" t="str">
        <f t="shared" si="148"/>
        <v>KK 097</v>
      </c>
      <c r="L1288" s="61"/>
      <c r="M1288" s="271"/>
      <c r="N1288" s="6"/>
      <c r="O1288" s="10"/>
      <c r="P1288" s="6"/>
      <c r="Q1288" s="77" t="str">
        <f t="shared" si="149"/>
        <v/>
      </c>
      <c r="R1288" s="333"/>
      <c r="S1288" s="23"/>
      <c r="T1288" s="271"/>
      <c r="U1288" s="5"/>
      <c r="V1288" s="5"/>
      <c r="W1288" s="61"/>
      <c r="X1288" s="61"/>
    </row>
    <row r="1289" spans="1:24" ht="18.75" customHeight="1" x14ac:dyDescent="0.25">
      <c r="A1289" s="61"/>
      <c r="B1289" s="303">
        <f>IF(P1289="",0,COUNTIF($P$7:P1289,P1289))</f>
        <v>0</v>
      </c>
      <c r="C1289" s="303" t="str">
        <f t="shared" si="143"/>
        <v>0</v>
      </c>
      <c r="D1289" s="303">
        <f>IF(S1289="",0,COUNTIF($S$7:S1289,S1289))</f>
        <v>0</v>
      </c>
      <c r="E1289" s="303" t="str">
        <f t="shared" si="144"/>
        <v>0</v>
      </c>
      <c r="F1289" s="303">
        <f>IF(T1289="",0,COUNTIF($T$7:T1289,T1289))</f>
        <v>0</v>
      </c>
      <c r="G1289" s="303" t="str">
        <f t="shared" si="145"/>
        <v>0</v>
      </c>
      <c r="H1289" s="303">
        <f>IF(R1289="",0,COUNTIF($R$7:R1289,R1289))</f>
        <v>0</v>
      </c>
      <c r="I1289" s="303" t="str">
        <f t="shared" si="146"/>
        <v>0</v>
      </c>
      <c r="J1289" s="306">
        <f t="shared" si="147"/>
        <v>44216</v>
      </c>
      <c r="K1289" s="303" t="str">
        <f t="shared" si="148"/>
        <v>KK 097</v>
      </c>
      <c r="L1289" s="61"/>
      <c r="M1289" s="271"/>
      <c r="N1289" s="6"/>
      <c r="O1289" s="10"/>
      <c r="P1289" s="6"/>
      <c r="Q1289" s="77" t="str">
        <f t="shared" si="149"/>
        <v/>
      </c>
      <c r="R1289" s="333"/>
      <c r="S1289" s="23"/>
      <c r="T1289" s="271"/>
      <c r="U1289" s="5"/>
      <c r="V1289" s="5"/>
      <c r="W1289" s="61"/>
      <c r="X1289" s="61"/>
    </row>
    <row r="1290" spans="1:24" ht="18.75" customHeight="1" x14ac:dyDescent="0.25">
      <c r="A1290" s="61"/>
      <c r="B1290" s="303">
        <f>IF(P1290="",0,COUNTIF($P$7:P1290,P1290))</f>
        <v>0</v>
      </c>
      <c r="C1290" s="303" t="str">
        <f t="shared" si="143"/>
        <v>0</v>
      </c>
      <c r="D1290" s="303">
        <f>IF(S1290="",0,COUNTIF($S$7:S1290,S1290))</f>
        <v>0</v>
      </c>
      <c r="E1290" s="303" t="str">
        <f t="shared" si="144"/>
        <v>0</v>
      </c>
      <c r="F1290" s="303">
        <f>IF(T1290="",0,COUNTIF($T$7:T1290,T1290))</f>
        <v>0</v>
      </c>
      <c r="G1290" s="303" t="str">
        <f t="shared" si="145"/>
        <v>0</v>
      </c>
      <c r="H1290" s="303">
        <f>IF(R1290="",0,COUNTIF($R$7:R1290,R1290))</f>
        <v>0</v>
      </c>
      <c r="I1290" s="303" t="str">
        <f t="shared" si="146"/>
        <v>0</v>
      </c>
      <c r="J1290" s="306">
        <f t="shared" si="147"/>
        <v>44216</v>
      </c>
      <c r="K1290" s="303" t="str">
        <f t="shared" si="148"/>
        <v>KK 097</v>
      </c>
      <c r="L1290" s="61"/>
      <c r="M1290" s="271"/>
      <c r="N1290" s="6"/>
      <c r="O1290" s="10"/>
      <c r="P1290" s="6"/>
      <c r="Q1290" s="77" t="str">
        <f t="shared" si="149"/>
        <v/>
      </c>
      <c r="R1290" s="333"/>
      <c r="S1290" s="23"/>
      <c r="T1290" s="271"/>
      <c r="U1290" s="5"/>
      <c r="V1290" s="5"/>
      <c r="W1290" s="61"/>
      <c r="X1290" s="61"/>
    </row>
    <row r="1291" spans="1:24" ht="18.75" customHeight="1" x14ac:dyDescent="0.25">
      <c r="A1291" s="61"/>
      <c r="B1291" s="303">
        <f>IF(P1291="",0,COUNTIF($P$7:P1291,P1291))</f>
        <v>0</v>
      </c>
      <c r="C1291" s="303" t="str">
        <f t="shared" si="143"/>
        <v>0</v>
      </c>
      <c r="D1291" s="303">
        <f>IF(S1291="",0,COUNTIF($S$7:S1291,S1291))</f>
        <v>0</v>
      </c>
      <c r="E1291" s="303" t="str">
        <f t="shared" si="144"/>
        <v>0</v>
      </c>
      <c r="F1291" s="303">
        <f>IF(T1291="",0,COUNTIF($T$7:T1291,T1291))</f>
        <v>0</v>
      </c>
      <c r="G1291" s="303" t="str">
        <f t="shared" si="145"/>
        <v>0</v>
      </c>
      <c r="H1291" s="303">
        <f>IF(R1291="",0,COUNTIF($R$7:R1291,R1291))</f>
        <v>0</v>
      </c>
      <c r="I1291" s="303" t="str">
        <f t="shared" si="146"/>
        <v>0</v>
      </c>
      <c r="J1291" s="306">
        <f t="shared" si="147"/>
        <v>44216</v>
      </c>
      <c r="K1291" s="303" t="str">
        <f t="shared" si="148"/>
        <v>KK 097</v>
      </c>
      <c r="L1291" s="61"/>
      <c r="M1291" s="271"/>
      <c r="N1291" s="6"/>
      <c r="O1291" s="10"/>
      <c r="P1291" s="6"/>
      <c r="Q1291" s="77" t="str">
        <f t="shared" si="149"/>
        <v/>
      </c>
      <c r="R1291" s="333"/>
      <c r="S1291" s="23"/>
      <c r="T1291" s="271"/>
      <c r="U1291" s="5"/>
      <c r="V1291" s="5"/>
      <c r="W1291" s="61"/>
      <c r="X1291" s="61"/>
    </row>
    <row r="1292" spans="1:24" ht="18.75" customHeight="1" x14ac:dyDescent="0.25">
      <c r="A1292" s="61"/>
      <c r="B1292" s="303">
        <f>IF(P1292="",0,COUNTIF($P$7:P1292,P1292))</f>
        <v>0</v>
      </c>
      <c r="C1292" s="303" t="str">
        <f t="shared" si="143"/>
        <v>0</v>
      </c>
      <c r="D1292" s="303">
        <f>IF(S1292="",0,COUNTIF($S$7:S1292,S1292))</f>
        <v>0</v>
      </c>
      <c r="E1292" s="303" t="str">
        <f t="shared" si="144"/>
        <v>0</v>
      </c>
      <c r="F1292" s="303">
        <f>IF(T1292="",0,COUNTIF($T$7:T1292,T1292))</f>
        <v>0</v>
      </c>
      <c r="G1292" s="303" t="str">
        <f t="shared" si="145"/>
        <v>0</v>
      </c>
      <c r="H1292" s="303">
        <f>IF(R1292="",0,COUNTIF($R$7:R1292,R1292))</f>
        <v>0</v>
      </c>
      <c r="I1292" s="303" t="str">
        <f t="shared" si="146"/>
        <v>0</v>
      </c>
      <c r="J1292" s="306">
        <f t="shared" si="147"/>
        <v>44216</v>
      </c>
      <c r="K1292" s="303" t="str">
        <f t="shared" si="148"/>
        <v>KK 097</v>
      </c>
      <c r="L1292" s="61"/>
      <c r="M1292" s="271"/>
      <c r="N1292" s="6"/>
      <c r="O1292" s="10"/>
      <c r="P1292" s="6"/>
      <c r="Q1292" s="77" t="str">
        <f t="shared" si="149"/>
        <v/>
      </c>
      <c r="R1292" s="333"/>
      <c r="S1292" s="23"/>
      <c r="T1292" s="271"/>
      <c r="U1292" s="5"/>
      <c r="V1292" s="5"/>
      <c r="W1292" s="61"/>
      <c r="X1292" s="61"/>
    </row>
    <row r="1293" spans="1:24" ht="18.75" customHeight="1" x14ac:dyDescent="0.25">
      <c r="A1293" s="61"/>
      <c r="B1293" s="303">
        <f>IF(P1293="",0,COUNTIF($P$7:P1293,P1293))</f>
        <v>0</v>
      </c>
      <c r="C1293" s="303" t="str">
        <f t="shared" si="143"/>
        <v>0</v>
      </c>
      <c r="D1293" s="303">
        <f>IF(S1293="",0,COUNTIF($S$7:S1293,S1293))</f>
        <v>0</v>
      </c>
      <c r="E1293" s="303" t="str">
        <f t="shared" si="144"/>
        <v>0</v>
      </c>
      <c r="F1293" s="303">
        <f>IF(T1293="",0,COUNTIF($T$7:T1293,T1293))</f>
        <v>0</v>
      </c>
      <c r="G1293" s="303" t="str">
        <f t="shared" si="145"/>
        <v>0</v>
      </c>
      <c r="H1293" s="303">
        <f>IF(R1293="",0,COUNTIF($R$7:R1293,R1293))</f>
        <v>0</v>
      </c>
      <c r="I1293" s="303" t="str">
        <f t="shared" si="146"/>
        <v>0</v>
      </c>
      <c r="J1293" s="306">
        <f t="shared" si="147"/>
        <v>44216</v>
      </c>
      <c r="K1293" s="303" t="str">
        <f t="shared" si="148"/>
        <v>KK 097</v>
      </c>
      <c r="L1293" s="61"/>
      <c r="M1293" s="271"/>
      <c r="N1293" s="6"/>
      <c r="O1293" s="10"/>
      <c r="P1293" s="6"/>
      <c r="Q1293" s="77" t="str">
        <f t="shared" si="149"/>
        <v/>
      </c>
      <c r="R1293" s="333"/>
      <c r="S1293" s="23"/>
      <c r="T1293" s="271"/>
      <c r="U1293" s="5"/>
      <c r="V1293" s="5"/>
      <c r="W1293" s="61"/>
      <c r="X1293" s="61"/>
    </row>
    <row r="1294" spans="1:24" ht="18.75" customHeight="1" x14ac:dyDescent="0.25">
      <c r="A1294" s="61"/>
      <c r="B1294" s="303">
        <f>IF(P1294="",0,COUNTIF($P$7:P1294,P1294))</f>
        <v>0</v>
      </c>
      <c r="C1294" s="303" t="str">
        <f t="shared" si="143"/>
        <v>0</v>
      </c>
      <c r="D1294" s="303">
        <f>IF(S1294="",0,COUNTIF($S$7:S1294,S1294))</f>
        <v>0</v>
      </c>
      <c r="E1294" s="303" t="str">
        <f t="shared" si="144"/>
        <v>0</v>
      </c>
      <c r="F1294" s="303">
        <f>IF(T1294="",0,COUNTIF($T$7:T1294,T1294))</f>
        <v>0</v>
      </c>
      <c r="G1294" s="303" t="str">
        <f t="shared" si="145"/>
        <v>0</v>
      </c>
      <c r="H1294" s="303">
        <f>IF(R1294="",0,COUNTIF($R$7:R1294,R1294))</f>
        <v>0</v>
      </c>
      <c r="I1294" s="303" t="str">
        <f t="shared" si="146"/>
        <v>0</v>
      </c>
      <c r="J1294" s="306">
        <f t="shared" si="147"/>
        <v>44216</v>
      </c>
      <c r="K1294" s="303" t="str">
        <f t="shared" si="148"/>
        <v>KK 097</v>
      </c>
      <c r="L1294" s="61"/>
      <c r="M1294" s="271"/>
      <c r="N1294" s="6"/>
      <c r="O1294" s="10"/>
      <c r="P1294" s="6"/>
      <c r="Q1294" s="77" t="str">
        <f t="shared" si="149"/>
        <v/>
      </c>
      <c r="R1294" s="333"/>
      <c r="S1294" s="23"/>
      <c r="T1294" s="271"/>
      <c r="U1294" s="5"/>
      <c r="V1294" s="5"/>
      <c r="W1294" s="61"/>
      <c r="X1294" s="61"/>
    </row>
    <row r="1295" spans="1:24" ht="18.75" customHeight="1" x14ac:dyDescent="0.25">
      <c r="A1295" s="61"/>
      <c r="B1295" s="303">
        <f>IF(P1295="",0,COUNTIF($P$7:P1295,P1295))</f>
        <v>0</v>
      </c>
      <c r="C1295" s="303" t="str">
        <f t="shared" si="143"/>
        <v>0</v>
      </c>
      <c r="D1295" s="303">
        <f>IF(S1295="",0,COUNTIF($S$7:S1295,S1295))</f>
        <v>0</v>
      </c>
      <c r="E1295" s="303" t="str">
        <f t="shared" si="144"/>
        <v>0</v>
      </c>
      <c r="F1295" s="303">
        <f>IF(T1295="",0,COUNTIF($T$7:T1295,T1295))</f>
        <v>0</v>
      </c>
      <c r="G1295" s="303" t="str">
        <f t="shared" si="145"/>
        <v>0</v>
      </c>
      <c r="H1295" s="303">
        <f>IF(R1295="",0,COUNTIF($R$7:R1295,R1295))</f>
        <v>0</v>
      </c>
      <c r="I1295" s="303" t="str">
        <f t="shared" si="146"/>
        <v>0</v>
      </c>
      <c r="J1295" s="306">
        <f t="shared" si="147"/>
        <v>44216</v>
      </c>
      <c r="K1295" s="303" t="str">
        <f t="shared" si="148"/>
        <v>KK 097</v>
      </c>
      <c r="L1295" s="61"/>
      <c r="M1295" s="271"/>
      <c r="N1295" s="6"/>
      <c r="O1295" s="10"/>
      <c r="P1295" s="6"/>
      <c r="Q1295" s="77" t="str">
        <f t="shared" si="149"/>
        <v/>
      </c>
      <c r="R1295" s="333"/>
      <c r="S1295" s="23"/>
      <c r="T1295" s="271"/>
      <c r="U1295" s="5"/>
      <c r="V1295" s="5"/>
      <c r="W1295" s="61"/>
      <c r="X1295" s="61"/>
    </row>
    <row r="1296" spans="1:24" ht="18.75" customHeight="1" x14ac:dyDescent="0.25">
      <c r="A1296" s="61"/>
      <c r="B1296" s="303">
        <f>IF(P1296="",0,COUNTIF($P$7:P1296,P1296))</f>
        <v>0</v>
      </c>
      <c r="C1296" s="303" t="str">
        <f t="shared" si="143"/>
        <v>0</v>
      </c>
      <c r="D1296" s="303">
        <f>IF(S1296="",0,COUNTIF($S$7:S1296,S1296))</f>
        <v>0</v>
      </c>
      <c r="E1296" s="303" t="str">
        <f t="shared" si="144"/>
        <v>0</v>
      </c>
      <c r="F1296" s="303">
        <f>IF(T1296="",0,COUNTIF($T$7:T1296,T1296))</f>
        <v>0</v>
      </c>
      <c r="G1296" s="303" t="str">
        <f t="shared" si="145"/>
        <v>0</v>
      </c>
      <c r="H1296" s="303">
        <f>IF(R1296="",0,COUNTIF($R$7:R1296,R1296))</f>
        <v>0</v>
      </c>
      <c r="I1296" s="303" t="str">
        <f t="shared" si="146"/>
        <v>0</v>
      </c>
      <c r="J1296" s="306">
        <f t="shared" si="147"/>
        <v>44216</v>
      </c>
      <c r="K1296" s="303" t="str">
        <f t="shared" si="148"/>
        <v>KK 097</v>
      </c>
      <c r="L1296" s="61"/>
      <c r="M1296" s="271"/>
      <c r="N1296" s="6"/>
      <c r="O1296" s="10"/>
      <c r="P1296" s="6"/>
      <c r="Q1296" s="77" t="str">
        <f t="shared" si="149"/>
        <v/>
      </c>
      <c r="R1296" s="333"/>
      <c r="S1296" s="23"/>
      <c r="T1296" s="271"/>
      <c r="U1296" s="5"/>
      <c r="V1296" s="5"/>
      <c r="W1296" s="61"/>
      <c r="X1296" s="61"/>
    </row>
    <row r="1297" spans="1:24" ht="18.75" customHeight="1" x14ac:dyDescent="0.25">
      <c r="A1297" s="61"/>
      <c r="B1297" s="303">
        <f>IF(P1297="",0,COUNTIF($P$7:P1297,P1297))</f>
        <v>0</v>
      </c>
      <c r="C1297" s="303" t="str">
        <f t="shared" si="143"/>
        <v>0</v>
      </c>
      <c r="D1297" s="303">
        <f>IF(S1297="",0,COUNTIF($S$7:S1297,S1297))</f>
        <v>0</v>
      </c>
      <c r="E1297" s="303" t="str">
        <f t="shared" si="144"/>
        <v>0</v>
      </c>
      <c r="F1297" s="303">
        <f>IF(T1297="",0,COUNTIF($T$7:T1297,T1297))</f>
        <v>0</v>
      </c>
      <c r="G1297" s="303" t="str">
        <f t="shared" si="145"/>
        <v>0</v>
      </c>
      <c r="H1297" s="303">
        <f>IF(R1297="",0,COUNTIF($R$7:R1297,R1297))</f>
        <v>0</v>
      </c>
      <c r="I1297" s="303" t="str">
        <f t="shared" si="146"/>
        <v>0</v>
      </c>
      <c r="J1297" s="306">
        <f t="shared" si="147"/>
        <v>44216</v>
      </c>
      <c r="K1297" s="303" t="str">
        <f t="shared" si="148"/>
        <v>KK 097</v>
      </c>
      <c r="L1297" s="61"/>
      <c r="M1297" s="271"/>
      <c r="N1297" s="6"/>
      <c r="O1297" s="10"/>
      <c r="P1297" s="6"/>
      <c r="Q1297" s="77" t="str">
        <f t="shared" si="149"/>
        <v/>
      </c>
      <c r="R1297" s="333"/>
      <c r="S1297" s="23"/>
      <c r="T1297" s="271"/>
      <c r="U1297" s="5"/>
      <c r="V1297" s="5"/>
      <c r="W1297" s="61"/>
      <c r="X1297" s="61"/>
    </row>
    <row r="1298" spans="1:24" ht="18.75" customHeight="1" x14ac:dyDescent="0.25">
      <c r="A1298" s="61"/>
      <c r="B1298" s="303">
        <f>IF(P1298="",0,COUNTIF($P$7:P1298,P1298))</f>
        <v>0</v>
      </c>
      <c r="C1298" s="303" t="str">
        <f t="shared" si="143"/>
        <v>0</v>
      </c>
      <c r="D1298" s="303">
        <f>IF(S1298="",0,COUNTIF($S$7:S1298,S1298))</f>
        <v>0</v>
      </c>
      <c r="E1298" s="303" t="str">
        <f t="shared" si="144"/>
        <v>0</v>
      </c>
      <c r="F1298" s="303">
        <f>IF(T1298="",0,COUNTIF($T$7:T1298,T1298))</f>
        <v>0</v>
      </c>
      <c r="G1298" s="303" t="str">
        <f t="shared" si="145"/>
        <v>0</v>
      </c>
      <c r="H1298" s="303">
        <f>IF(R1298="",0,COUNTIF($R$7:R1298,R1298))</f>
        <v>0</v>
      </c>
      <c r="I1298" s="303" t="str">
        <f t="shared" si="146"/>
        <v>0</v>
      </c>
      <c r="J1298" s="306">
        <f t="shared" si="147"/>
        <v>44216</v>
      </c>
      <c r="K1298" s="303" t="str">
        <f t="shared" si="148"/>
        <v>KK 097</v>
      </c>
      <c r="L1298" s="61"/>
      <c r="M1298" s="271"/>
      <c r="N1298" s="6"/>
      <c r="O1298" s="10"/>
      <c r="P1298" s="6"/>
      <c r="Q1298" s="77" t="str">
        <f t="shared" si="149"/>
        <v/>
      </c>
      <c r="R1298" s="333"/>
      <c r="S1298" s="23"/>
      <c r="T1298" s="271"/>
      <c r="U1298" s="5"/>
      <c r="V1298" s="5"/>
      <c r="W1298" s="61"/>
      <c r="X1298" s="61"/>
    </row>
    <row r="1299" spans="1:24" ht="18.75" customHeight="1" x14ac:dyDescent="0.25">
      <c r="A1299" s="61"/>
      <c r="B1299" s="303">
        <f>IF(P1299="",0,COUNTIF($P$7:P1299,P1299))</f>
        <v>0</v>
      </c>
      <c r="C1299" s="303" t="str">
        <f t="shared" si="143"/>
        <v>0</v>
      </c>
      <c r="D1299" s="303">
        <f>IF(S1299="",0,COUNTIF($S$7:S1299,S1299))</f>
        <v>0</v>
      </c>
      <c r="E1299" s="303" t="str">
        <f t="shared" si="144"/>
        <v>0</v>
      </c>
      <c r="F1299" s="303">
        <f>IF(T1299="",0,COUNTIF($T$7:T1299,T1299))</f>
        <v>0</v>
      </c>
      <c r="G1299" s="303" t="str">
        <f t="shared" si="145"/>
        <v>0</v>
      </c>
      <c r="H1299" s="303">
        <f>IF(R1299="",0,COUNTIF($R$7:R1299,R1299))</f>
        <v>0</v>
      </c>
      <c r="I1299" s="303" t="str">
        <f t="shared" si="146"/>
        <v>0</v>
      </c>
      <c r="J1299" s="306">
        <f t="shared" si="147"/>
        <v>44216</v>
      </c>
      <c r="K1299" s="303" t="str">
        <f t="shared" si="148"/>
        <v>KK 097</v>
      </c>
      <c r="L1299" s="61"/>
      <c r="M1299" s="271"/>
      <c r="N1299" s="6"/>
      <c r="O1299" s="10"/>
      <c r="P1299" s="6"/>
      <c r="Q1299" s="77" t="str">
        <f t="shared" si="149"/>
        <v/>
      </c>
      <c r="R1299" s="333"/>
      <c r="S1299" s="23"/>
      <c r="T1299" s="271"/>
      <c r="U1299" s="5"/>
      <c r="V1299" s="5"/>
      <c r="W1299" s="61"/>
      <c r="X1299" s="61"/>
    </row>
    <row r="1300" spans="1:24" ht="18.75" customHeight="1" x14ac:dyDescent="0.25">
      <c r="A1300" s="61"/>
      <c r="B1300" s="303">
        <f>IF(P1300="",0,COUNTIF($P$7:P1300,P1300))</f>
        <v>0</v>
      </c>
      <c r="C1300" s="303" t="str">
        <f t="shared" si="143"/>
        <v>0</v>
      </c>
      <c r="D1300" s="303">
        <f>IF(S1300="",0,COUNTIF($S$7:S1300,S1300))</f>
        <v>0</v>
      </c>
      <c r="E1300" s="303" t="str">
        <f t="shared" si="144"/>
        <v>0</v>
      </c>
      <c r="F1300" s="303">
        <f>IF(T1300="",0,COUNTIF($T$7:T1300,T1300))</f>
        <v>0</v>
      </c>
      <c r="G1300" s="303" t="str">
        <f t="shared" si="145"/>
        <v>0</v>
      </c>
      <c r="H1300" s="303">
        <f>IF(R1300="",0,COUNTIF($R$7:R1300,R1300))</f>
        <v>0</v>
      </c>
      <c r="I1300" s="303" t="str">
        <f t="shared" si="146"/>
        <v>0</v>
      </c>
      <c r="J1300" s="306">
        <f t="shared" si="147"/>
        <v>44216</v>
      </c>
      <c r="K1300" s="303" t="str">
        <f t="shared" si="148"/>
        <v>KK 097</v>
      </c>
      <c r="L1300" s="61"/>
      <c r="M1300" s="271"/>
      <c r="N1300" s="6"/>
      <c r="O1300" s="10"/>
      <c r="P1300" s="6"/>
      <c r="Q1300" s="77" t="str">
        <f t="shared" si="149"/>
        <v/>
      </c>
      <c r="R1300" s="333"/>
      <c r="S1300" s="23"/>
      <c r="T1300" s="271"/>
      <c r="U1300" s="5"/>
      <c r="V1300" s="5"/>
      <c r="W1300" s="61"/>
      <c r="X1300" s="61"/>
    </row>
    <row r="1301" spans="1:24" ht="18.75" customHeight="1" x14ac:dyDescent="0.25">
      <c r="A1301" s="61"/>
      <c r="B1301" s="303">
        <f>IF(P1301="",0,COUNTIF($P$7:P1301,P1301))</f>
        <v>0</v>
      </c>
      <c r="C1301" s="303" t="str">
        <f t="shared" si="143"/>
        <v>0</v>
      </c>
      <c r="D1301" s="303">
        <f>IF(S1301="",0,COUNTIF($S$7:S1301,S1301))</f>
        <v>0</v>
      </c>
      <c r="E1301" s="303" t="str">
        <f t="shared" si="144"/>
        <v>0</v>
      </c>
      <c r="F1301" s="303">
        <f>IF(T1301="",0,COUNTIF($T$7:T1301,T1301))</f>
        <v>0</v>
      </c>
      <c r="G1301" s="303" t="str">
        <f t="shared" si="145"/>
        <v>0</v>
      </c>
      <c r="H1301" s="303">
        <f>IF(R1301="",0,COUNTIF($R$7:R1301,R1301))</f>
        <v>0</v>
      </c>
      <c r="I1301" s="303" t="str">
        <f t="shared" si="146"/>
        <v>0</v>
      </c>
      <c r="J1301" s="306">
        <f t="shared" si="147"/>
        <v>44216</v>
      </c>
      <c r="K1301" s="303" t="str">
        <f t="shared" si="148"/>
        <v>KK 097</v>
      </c>
      <c r="L1301" s="61"/>
      <c r="M1301" s="271"/>
      <c r="N1301" s="6"/>
      <c r="O1301" s="10"/>
      <c r="P1301" s="6"/>
      <c r="Q1301" s="77" t="str">
        <f t="shared" si="149"/>
        <v/>
      </c>
      <c r="R1301" s="333"/>
      <c r="S1301" s="23"/>
      <c r="T1301" s="271"/>
      <c r="U1301" s="5"/>
      <c r="V1301" s="5"/>
      <c r="W1301" s="61"/>
      <c r="X1301" s="61"/>
    </row>
    <row r="1302" spans="1:24" ht="18.75" customHeight="1" x14ac:dyDescent="0.25">
      <c r="A1302" s="61"/>
      <c r="B1302" s="303">
        <f>IF(P1302="",0,COUNTIF($P$7:P1302,P1302))</f>
        <v>0</v>
      </c>
      <c r="C1302" s="303" t="str">
        <f t="shared" si="143"/>
        <v>0</v>
      </c>
      <c r="D1302" s="303">
        <f>IF(S1302="",0,COUNTIF($S$7:S1302,S1302))</f>
        <v>0</v>
      </c>
      <c r="E1302" s="303" t="str">
        <f t="shared" si="144"/>
        <v>0</v>
      </c>
      <c r="F1302" s="303">
        <f>IF(T1302="",0,COUNTIF($T$7:T1302,T1302))</f>
        <v>0</v>
      </c>
      <c r="G1302" s="303" t="str">
        <f t="shared" si="145"/>
        <v>0</v>
      </c>
      <c r="H1302" s="303">
        <f>IF(R1302="",0,COUNTIF($R$7:R1302,R1302))</f>
        <v>0</v>
      </c>
      <c r="I1302" s="303" t="str">
        <f t="shared" si="146"/>
        <v>0</v>
      </c>
      <c r="J1302" s="306">
        <f t="shared" si="147"/>
        <v>44216</v>
      </c>
      <c r="K1302" s="303" t="str">
        <f t="shared" si="148"/>
        <v>KK 097</v>
      </c>
      <c r="L1302" s="61"/>
      <c r="M1302" s="271"/>
      <c r="N1302" s="6"/>
      <c r="O1302" s="10"/>
      <c r="P1302" s="6"/>
      <c r="Q1302" s="77" t="str">
        <f t="shared" si="149"/>
        <v/>
      </c>
      <c r="R1302" s="333"/>
      <c r="S1302" s="23"/>
      <c r="T1302" s="271"/>
      <c r="U1302" s="5"/>
      <c r="V1302" s="5"/>
      <c r="W1302" s="61"/>
      <c r="X1302" s="61"/>
    </row>
    <row r="1303" spans="1:24" ht="18.75" customHeight="1" x14ac:dyDescent="0.25">
      <c r="A1303" s="61"/>
      <c r="B1303" s="303">
        <f>IF(P1303="",0,COUNTIF($P$7:P1303,P1303))</f>
        <v>0</v>
      </c>
      <c r="C1303" s="303" t="str">
        <f t="shared" si="143"/>
        <v>0</v>
      </c>
      <c r="D1303" s="303">
        <f>IF(S1303="",0,COUNTIF($S$7:S1303,S1303))</f>
        <v>0</v>
      </c>
      <c r="E1303" s="303" t="str">
        <f t="shared" si="144"/>
        <v>0</v>
      </c>
      <c r="F1303" s="303">
        <f>IF(T1303="",0,COUNTIF($T$7:T1303,T1303))</f>
        <v>0</v>
      </c>
      <c r="G1303" s="303" t="str">
        <f t="shared" si="145"/>
        <v>0</v>
      </c>
      <c r="H1303" s="303">
        <f>IF(R1303="",0,COUNTIF($R$7:R1303,R1303))</f>
        <v>0</v>
      </c>
      <c r="I1303" s="303" t="str">
        <f t="shared" si="146"/>
        <v>0</v>
      </c>
      <c r="J1303" s="306">
        <f t="shared" si="147"/>
        <v>44216</v>
      </c>
      <c r="K1303" s="303" t="str">
        <f t="shared" si="148"/>
        <v>KK 097</v>
      </c>
      <c r="L1303" s="61"/>
      <c r="M1303" s="271"/>
      <c r="N1303" s="6"/>
      <c r="O1303" s="10"/>
      <c r="P1303" s="6"/>
      <c r="Q1303" s="77" t="str">
        <f t="shared" si="149"/>
        <v/>
      </c>
      <c r="R1303" s="333"/>
      <c r="S1303" s="23"/>
      <c r="T1303" s="271"/>
      <c r="U1303" s="5"/>
      <c r="V1303" s="5"/>
      <c r="W1303" s="61"/>
      <c r="X1303" s="61"/>
    </row>
    <row r="1304" spans="1:24" ht="18.75" customHeight="1" x14ac:dyDescent="0.25">
      <c r="A1304" s="61"/>
      <c r="B1304" s="303">
        <f>IF(P1304="",0,COUNTIF($P$7:P1304,P1304))</f>
        <v>0</v>
      </c>
      <c r="C1304" s="303" t="str">
        <f t="shared" si="143"/>
        <v>0</v>
      </c>
      <c r="D1304" s="303">
        <f>IF(S1304="",0,COUNTIF($S$7:S1304,S1304))</f>
        <v>0</v>
      </c>
      <c r="E1304" s="303" t="str">
        <f t="shared" si="144"/>
        <v>0</v>
      </c>
      <c r="F1304" s="303">
        <f>IF(T1304="",0,COUNTIF($T$7:T1304,T1304))</f>
        <v>0</v>
      </c>
      <c r="G1304" s="303" t="str">
        <f t="shared" si="145"/>
        <v>0</v>
      </c>
      <c r="H1304" s="303">
        <f>IF(R1304="",0,COUNTIF($R$7:R1304,R1304))</f>
        <v>0</v>
      </c>
      <c r="I1304" s="303" t="str">
        <f t="shared" si="146"/>
        <v>0</v>
      </c>
      <c r="J1304" s="306">
        <f t="shared" si="147"/>
        <v>44216</v>
      </c>
      <c r="K1304" s="303" t="str">
        <f t="shared" si="148"/>
        <v>KK 097</v>
      </c>
      <c r="L1304" s="61"/>
      <c r="M1304" s="271"/>
      <c r="N1304" s="6"/>
      <c r="O1304" s="10"/>
      <c r="P1304" s="6"/>
      <c r="Q1304" s="77" t="str">
        <f t="shared" si="149"/>
        <v/>
      </c>
      <c r="R1304" s="333"/>
      <c r="S1304" s="23"/>
      <c r="T1304" s="271"/>
      <c r="U1304" s="5"/>
      <c r="V1304" s="5"/>
      <c r="W1304" s="61"/>
      <c r="X1304" s="61"/>
    </row>
    <row r="1305" spans="1:24" ht="18.75" customHeight="1" x14ac:dyDescent="0.25">
      <c r="A1305" s="61"/>
      <c r="B1305" s="303">
        <f>IF(P1305="",0,COUNTIF($P$7:P1305,P1305))</f>
        <v>0</v>
      </c>
      <c r="C1305" s="303" t="str">
        <f t="shared" si="143"/>
        <v>0</v>
      </c>
      <c r="D1305" s="303">
        <f>IF(S1305="",0,COUNTIF($S$7:S1305,S1305))</f>
        <v>0</v>
      </c>
      <c r="E1305" s="303" t="str">
        <f t="shared" si="144"/>
        <v>0</v>
      </c>
      <c r="F1305" s="303">
        <f>IF(T1305="",0,COUNTIF($T$7:T1305,T1305))</f>
        <v>0</v>
      </c>
      <c r="G1305" s="303" t="str">
        <f t="shared" si="145"/>
        <v>0</v>
      </c>
      <c r="H1305" s="303">
        <f>IF(R1305="",0,COUNTIF($R$7:R1305,R1305))</f>
        <v>0</v>
      </c>
      <c r="I1305" s="303" t="str">
        <f t="shared" si="146"/>
        <v>0</v>
      </c>
      <c r="J1305" s="306">
        <f t="shared" si="147"/>
        <v>44216</v>
      </c>
      <c r="K1305" s="303" t="str">
        <f t="shared" si="148"/>
        <v>KK 097</v>
      </c>
      <c r="L1305" s="61"/>
      <c r="M1305" s="271"/>
      <c r="N1305" s="6"/>
      <c r="O1305" s="10"/>
      <c r="P1305" s="6"/>
      <c r="Q1305" s="77" t="str">
        <f t="shared" si="149"/>
        <v/>
      </c>
      <c r="R1305" s="333"/>
      <c r="S1305" s="23"/>
      <c r="T1305" s="271"/>
      <c r="U1305" s="5"/>
      <c r="V1305" s="5"/>
      <c r="W1305" s="61"/>
      <c r="X1305" s="61"/>
    </row>
    <row r="1306" spans="1:24" ht="18.75" customHeight="1" x14ac:dyDescent="0.25">
      <c r="A1306" s="61"/>
      <c r="B1306" s="303">
        <f>IF(P1306="",0,COUNTIF($P$7:P1306,P1306))</f>
        <v>0</v>
      </c>
      <c r="C1306" s="303" t="str">
        <f t="shared" si="143"/>
        <v>0</v>
      </c>
      <c r="D1306" s="303">
        <f>IF(S1306="",0,COUNTIF($S$7:S1306,S1306))</f>
        <v>0</v>
      </c>
      <c r="E1306" s="303" t="str">
        <f t="shared" si="144"/>
        <v>0</v>
      </c>
      <c r="F1306" s="303">
        <f>IF(T1306="",0,COUNTIF($T$7:T1306,T1306))</f>
        <v>0</v>
      </c>
      <c r="G1306" s="303" t="str">
        <f t="shared" si="145"/>
        <v>0</v>
      </c>
      <c r="H1306" s="303">
        <f>IF(R1306="",0,COUNTIF($R$7:R1306,R1306))</f>
        <v>0</v>
      </c>
      <c r="I1306" s="303" t="str">
        <f t="shared" si="146"/>
        <v>0</v>
      </c>
      <c r="J1306" s="306">
        <f t="shared" si="147"/>
        <v>44216</v>
      </c>
      <c r="K1306" s="303" t="str">
        <f t="shared" si="148"/>
        <v>KK 097</v>
      </c>
      <c r="L1306" s="61"/>
      <c r="M1306" s="271"/>
      <c r="N1306" s="6"/>
      <c r="O1306" s="10"/>
      <c r="P1306" s="6"/>
      <c r="Q1306" s="77" t="str">
        <f t="shared" si="149"/>
        <v/>
      </c>
      <c r="R1306" s="333"/>
      <c r="S1306" s="23"/>
      <c r="T1306" s="271"/>
      <c r="U1306" s="5"/>
      <c r="V1306" s="5"/>
      <c r="W1306" s="61"/>
      <c r="X1306" s="61"/>
    </row>
    <row r="1307" spans="1:24" ht="18.75" customHeight="1" x14ac:dyDescent="0.25">
      <c r="A1307" s="61"/>
      <c r="B1307" s="303">
        <f>IF(P1307="",0,COUNTIF($P$7:P1307,P1307))</f>
        <v>0</v>
      </c>
      <c r="C1307" s="303" t="str">
        <f t="shared" si="143"/>
        <v>0</v>
      </c>
      <c r="D1307" s="303">
        <f>IF(S1307="",0,COUNTIF($S$7:S1307,S1307))</f>
        <v>0</v>
      </c>
      <c r="E1307" s="303" t="str">
        <f t="shared" si="144"/>
        <v>0</v>
      </c>
      <c r="F1307" s="303">
        <f>IF(T1307="",0,COUNTIF($T$7:T1307,T1307))</f>
        <v>0</v>
      </c>
      <c r="G1307" s="303" t="str">
        <f t="shared" si="145"/>
        <v>0</v>
      </c>
      <c r="H1307" s="303">
        <f>IF(R1307="",0,COUNTIF($R$7:R1307,R1307))</f>
        <v>0</v>
      </c>
      <c r="I1307" s="303" t="str">
        <f t="shared" si="146"/>
        <v>0</v>
      </c>
      <c r="J1307" s="306">
        <f t="shared" si="147"/>
        <v>44216</v>
      </c>
      <c r="K1307" s="303" t="str">
        <f t="shared" si="148"/>
        <v>KK 097</v>
      </c>
      <c r="L1307" s="61"/>
      <c r="M1307" s="271"/>
      <c r="N1307" s="6"/>
      <c r="O1307" s="10"/>
      <c r="P1307" s="6"/>
      <c r="Q1307" s="77" t="str">
        <f t="shared" si="149"/>
        <v/>
      </c>
      <c r="R1307" s="333"/>
      <c r="S1307" s="23"/>
      <c r="T1307" s="271"/>
      <c r="U1307" s="5"/>
      <c r="V1307" s="5"/>
      <c r="W1307" s="61"/>
      <c r="X1307" s="61"/>
    </row>
    <row r="1308" spans="1:24" ht="18.75" customHeight="1" x14ac:dyDescent="0.25">
      <c r="A1308" s="61"/>
      <c r="B1308" s="303">
        <f>IF(P1308="",0,COUNTIF($P$7:P1308,P1308))</f>
        <v>0</v>
      </c>
      <c r="C1308" s="303" t="str">
        <f t="shared" si="143"/>
        <v>0</v>
      </c>
      <c r="D1308" s="303">
        <f>IF(S1308="",0,COUNTIF($S$7:S1308,S1308))</f>
        <v>0</v>
      </c>
      <c r="E1308" s="303" t="str">
        <f t="shared" si="144"/>
        <v>0</v>
      </c>
      <c r="F1308" s="303">
        <f>IF(T1308="",0,COUNTIF($T$7:T1308,T1308))</f>
        <v>0</v>
      </c>
      <c r="G1308" s="303" t="str">
        <f t="shared" si="145"/>
        <v>0</v>
      </c>
      <c r="H1308" s="303">
        <f>IF(R1308="",0,COUNTIF($R$7:R1308,R1308))</f>
        <v>0</v>
      </c>
      <c r="I1308" s="303" t="str">
        <f t="shared" si="146"/>
        <v>0</v>
      </c>
      <c r="J1308" s="306">
        <f t="shared" si="147"/>
        <v>44216</v>
      </c>
      <c r="K1308" s="303" t="str">
        <f t="shared" si="148"/>
        <v>KK 097</v>
      </c>
      <c r="L1308" s="61"/>
      <c r="M1308" s="271"/>
      <c r="N1308" s="6"/>
      <c r="O1308" s="10"/>
      <c r="P1308" s="6"/>
      <c r="Q1308" s="77" t="str">
        <f t="shared" si="149"/>
        <v/>
      </c>
      <c r="R1308" s="333"/>
      <c r="S1308" s="23"/>
      <c r="T1308" s="271"/>
      <c r="U1308" s="5"/>
      <c r="V1308" s="5"/>
      <c r="W1308" s="61"/>
      <c r="X1308" s="61"/>
    </row>
    <row r="1309" spans="1:24" ht="18.75" customHeight="1" x14ac:dyDescent="0.25">
      <c r="A1309" s="61"/>
      <c r="B1309" s="303">
        <f>IF(P1309="",0,COUNTIF($P$7:P1309,P1309))</f>
        <v>0</v>
      </c>
      <c r="C1309" s="303" t="str">
        <f t="shared" si="143"/>
        <v>0</v>
      </c>
      <c r="D1309" s="303">
        <f>IF(S1309="",0,COUNTIF($S$7:S1309,S1309))</f>
        <v>0</v>
      </c>
      <c r="E1309" s="303" t="str">
        <f t="shared" si="144"/>
        <v>0</v>
      </c>
      <c r="F1309" s="303">
        <f>IF(T1309="",0,COUNTIF($T$7:T1309,T1309))</f>
        <v>0</v>
      </c>
      <c r="G1309" s="303" t="str">
        <f t="shared" si="145"/>
        <v>0</v>
      </c>
      <c r="H1309" s="303">
        <f>IF(R1309="",0,COUNTIF($R$7:R1309,R1309))</f>
        <v>0</v>
      </c>
      <c r="I1309" s="303" t="str">
        <f t="shared" si="146"/>
        <v>0</v>
      </c>
      <c r="J1309" s="306">
        <f t="shared" si="147"/>
        <v>44216</v>
      </c>
      <c r="K1309" s="303" t="str">
        <f t="shared" si="148"/>
        <v>KK 097</v>
      </c>
      <c r="L1309" s="61"/>
      <c r="M1309" s="271"/>
      <c r="N1309" s="6"/>
      <c r="O1309" s="10"/>
      <c r="P1309" s="6"/>
      <c r="Q1309" s="77" t="str">
        <f t="shared" si="149"/>
        <v/>
      </c>
      <c r="R1309" s="333"/>
      <c r="S1309" s="23"/>
      <c r="T1309" s="271"/>
      <c r="U1309" s="5"/>
      <c r="V1309" s="5"/>
      <c r="W1309" s="61"/>
      <c r="X1309" s="61"/>
    </row>
    <row r="1310" spans="1:24" ht="18.75" customHeight="1" x14ac:dyDescent="0.25">
      <c r="A1310" s="61"/>
      <c r="B1310" s="303">
        <f>IF(P1310="",0,COUNTIF($P$7:P1310,P1310))</f>
        <v>0</v>
      </c>
      <c r="C1310" s="303" t="str">
        <f t="shared" si="143"/>
        <v>0</v>
      </c>
      <c r="D1310" s="303">
        <f>IF(S1310="",0,COUNTIF($S$7:S1310,S1310))</f>
        <v>0</v>
      </c>
      <c r="E1310" s="303" t="str">
        <f t="shared" si="144"/>
        <v>0</v>
      </c>
      <c r="F1310" s="303">
        <f>IF(T1310="",0,COUNTIF($T$7:T1310,T1310))</f>
        <v>0</v>
      </c>
      <c r="G1310" s="303" t="str">
        <f t="shared" si="145"/>
        <v>0</v>
      </c>
      <c r="H1310" s="303">
        <f>IF(R1310="",0,COUNTIF($R$7:R1310,R1310))</f>
        <v>0</v>
      </c>
      <c r="I1310" s="303" t="str">
        <f t="shared" si="146"/>
        <v>0</v>
      </c>
      <c r="J1310" s="306">
        <f t="shared" si="147"/>
        <v>44216</v>
      </c>
      <c r="K1310" s="303" t="str">
        <f t="shared" si="148"/>
        <v>KK 097</v>
      </c>
      <c r="L1310" s="61"/>
      <c r="M1310" s="271"/>
      <c r="N1310" s="6"/>
      <c r="O1310" s="10"/>
      <c r="P1310" s="6"/>
      <c r="Q1310" s="77" t="str">
        <f t="shared" si="149"/>
        <v/>
      </c>
      <c r="R1310" s="333"/>
      <c r="S1310" s="23"/>
      <c r="T1310" s="271"/>
      <c r="U1310" s="5"/>
      <c r="V1310" s="5"/>
      <c r="W1310" s="61"/>
      <c r="X1310" s="61"/>
    </row>
    <row r="1311" spans="1:24" ht="18.75" customHeight="1" x14ac:dyDescent="0.25">
      <c r="A1311" s="61"/>
      <c r="B1311" s="303">
        <f>IF(P1311="",0,COUNTIF($P$7:P1311,P1311))</f>
        <v>0</v>
      </c>
      <c r="C1311" s="303" t="str">
        <f t="shared" si="143"/>
        <v>0</v>
      </c>
      <c r="D1311" s="303">
        <f>IF(S1311="",0,COUNTIF($S$7:S1311,S1311))</f>
        <v>0</v>
      </c>
      <c r="E1311" s="303" t="str">
        <f t="shared" si="144"/>
        <v>0</v>
      </c>
      <c r="F1311" s="303">
        <f>IF(T1311="",0,COUNTIF($T$7:T1311,T1311))</f>
        <v>0</v>
      </c>
      <c r="G1311" s="303" t="str">
        <f t="shared" si="145"/>
        <v>0</v>
      </c>
      <c r="H1311" s="303">
        <f>IF(R1311="",0,COUNTIF($R$7:R1311,R1311))</f>
        <v>0</v>
      </c>
      <c r="I1311" s="303" t="str">
        <f t="shared" si="146"/>
        <v>0</v>
      </c>
      <c r="J1311" s="306">
        <f t="shared" si="147"/>
        <v>44216</v>
      </c>
      <c r="K1311" s="303" t="str">
        <f t="shared" si="148"/>
        <v>KK 097</v>
      </c>
      <c r="L1311" s="61"/>
      <c r="M1311" s="271"/>
      <c r="N1311" s="6"/>
      <c r="O1311" s="10"/>
      <c r="P1311" s="6"/>
      <c r="Q1311" s="77" t="str">
        <f t="shared" si="149"/>
        <v/>
      </c>
      <c r="R1311" s="333"/>
      <c r="S1311" s="23"/>
      <c r="T1311" s="271"/>
      <c r="U1311" s="5"/>
      <c r="V1311" s="5"/>
      <c r="W1311" s="61"/>
      <c r="X1311" s="61"/>
    </row>
    <row r="1312" spans="1:24" ht="18.75" customHeight="1" x14ac:dyDescent="0.25">
      <c r="A1312" s="61"/>
      <c r="B1312" s="303">
        <f>IF(P1312="",0,COUNTIF($P$7:P1312,P1312))</f>
        <v>0</v>
      </c>
      <c r="C1312" s="303" t="str">
        <f t="shared" si="143"/>
        <v>0</v>
      </c>
      <c r="D1312" s="303">
        <f>IF(S1312="",0,COUNTIF($S$7:S1312,S1312))</f>
        <v>0</v>
      </c>
      <c r="E1312" s="303" t="str">
        <f t="shared" si="144"/>
        <v>0</v>
      </c>
      <c r="F1312" s="303">
        <f>IF(T1312="",0,COUNTIF($T$7:T1312,T1312))</f>
        <v>0</v>
      </c>
      <c r="G1312" s="303" t="str">
        <f t="shared" si="145"/>
        <v>0</v>
      </c>
      <c r="H1312" s="303">
        <f>IF(R1312="",0,COUNTIF($R$7:R1312,R1312))</f>
        <v>0</v>
      </c>
      <c r="I1312" s="303" t="str">
        <f t="shared" si="146"/>
        <v>0</v>
      </c>
      <c r="J1312" s="306">
        <f t="shared" si="147"/>
        <v>44216</v>
      </c>
      <c r="K1312" s="303" t="str">
        <f t="shared" si="148"/>
        <v>KK 097</v>
      </c>
      <c r="L1312" s="61"/>
      <c r="M1312" s="271"/>
      <c r="N1312" s="6"/>
      <c r="O1312" s="10"/>
      <c r="P1312" s="6"/>
      <c r="Q1312" s="77" t="str">
        <f t="shared" si="149"/>
        <v/>
      </c>
      <c r="R1312" s="333"/>
      <c r="S1312" s="23"/>
      <c r="T1312" s="271"/>
      <c r="U1312" s="5"/>
      <c r="V1312" s="5"/>
      <c r="W1312" s="61"/>
      <c r="X1312" s="61"/>
    </row>
    <row r="1313" spans="1:24" ht="18.75" customHeight="1" x14ac:dyDescent="0.25">
      <c r="A1313" s="61"/>
      <c r="B1313" s="303">
        <f>IF(P1313="",0,COUNTIF($P$7:P1313,P1313))</f>
        <v>0</v>
      </c>
      <c r="C1313" s="303" t="str">
        <f t="shared" si="143"/>
        <v>0</v>
      </c>
      <c r="D1313" s="303">
        <f>IF(S1313="",0,COUNTIF($S$7:S1313,S1313))</f>
        <v>0</v>
      </c>
      <c r="E1313" s="303" t="str">
        <f t="shared" si="144"/>
        <v>0</v>
      </c>
      <c r="F1313" s="303">
        <f>IF(T1313="",0,COUNTIF($T$7:T1313,T1313))</f>
        <v>0</v>
      </c>
      <c r="G1313" s="303" t="str">
        <f t="shared" si="145"/>
        <v>0</v>
      </c>
      <c r="H1313" s="303">
        <f>IF(R1313="",0,COUNTIF($R$7:R1313,R1313))</f>
        <v>0</v>
      </c>
      <c r="I1313" s="303" t="str">
        <f t="shared" si="146"/>
        <v>0</v>
      </c>
      <c r="J1313" s="306">
        <f t="shared" si="147"/>
        <v>44216</v>
      </c>
      <c r="K1313" s="303" t="str">
        <f t="shared" si="148"/>
        <v>KK 097</v>
      </c>
      <c r="L1313" s="61"/>
      <c r="M1313" s="271"/>
      <c r="N1313" s="6"/>
      <c r="O1313" s="10"/>
      <c r="P1313" s="6"/>
      <c r="Q1313" s="77" t="str">
        <f t="shared" si="149"/>
        <v/>
      </c>
      <c r="R1313" s="333"/>
      <c r="S1313" s="23"/>
      <c r="T1313" s="271"/>
      <c r="U1313" s="5"/>
      <c r="V1313" s="5"/>
      <c r="W1313" s="61"/>
      <c r="X1313" s="61"/>
    </row>
    <row r="1314" spans="1:24" ht="18.75" customHeight="1" x14ac:dyDescent="0.25">
      <c r="A1314" s="61"/>
      <c r="B1314" s="303">
        <f>IF(P1314="",0,COUNTIF($P$7:P1314,P1314))</f>
        <v>0</v>
      </c>
      <c r="C1314" s="303" t="str">
        <f t="shared" si="143"/>
        <v>0</v>
      </c>
      <c r="D1314" s="303">
        <f>IF(S1314="",0,COUNTIF($S$7:S1314,S1314))</f>
        <v>0</v>
      </c>
      <c r="E1314" s="303" t="str">
        <f t="shared" si="144"/>
        <v>0</v>
      </c>
      <c r="F1314" s="303">
        <f>IF(T1314="",0,COUNTIF($T$7:T1314,T1314))</f>
        <v>0</v>
      </c>
      <c r="G1314" s="303" t="str">
        <f t="shared" si="145"/>
        <v>0</v>
      </c>
      <c r="H1314" s="303">
        <f>IF(R1314="",0,COUNTIF($R$7:R1314,R1314))</f>
        <v>0</v>
      </c>
      <c r="I1314" s="303" t="str">
        <f t="shared" si="146"/>
        <v>0</v>
      </c>
      <c r="J1314" s="306">
        <f t="shared" si="147"/>
        <v>44216</v>
      </c>
      <c r="K1314" s="303" t="str">
        <f t="shared" si="148"/>
        <v>KK 097</v>
      </c>
      <c r="L1314" s="61"/>
      <c r="M1314" s="271"/>
      <c r="N1314" s="6"/>
      <c r="O1314" s="10"/>
      <c r="P1314" s="6"/>
      <c r="Q1314" s="77" t="str">
        <f t="shared" si="149"/>
        <v/>
      </c>
      <c r="R1314" s="333"/>
      <c r="S1314" s="23"/>
      <c r="T1314" s="271"/>
      <c r="U1314" s="5"/>
      <c r="V1314" s="5"/>
      <c r="W1314" s="61"/>
      <c r="X1314" s="61"/>
    </row>
    <row r="1315" spans="1:24" ht="18.75" customHeight="1" x14ac:dyDescent="0.25">
      <c r="A1315" s="61"/>
      <c r="B1315" s="303">
        <f>IF(P1315="",0,COUNTIF($P$7:P1315,P1315))</f>
        <v>0</v>
      </c>
      <c r="C1315" s="303" t="str">
        <f t="shared" si="143"/>
        <v>0</v>
      </c>
      <c r="D1315" s="303">
        <f>IF(S1315="",0,COUNTIF($S$7:S1315,S1315))</f>
        <v>0</v>
      </c>
      <c r="E1315" s="303" t="str">
        <f t="shared" si="144"/>
        <v>0</v>
      </c>
      <c r="F1315" s="303">
        <f>IF(T1315="",0,COUNTIF($T$7:T1315,T1315))</f>
        <v>0</v>
      </c>
      <c r="G1315" s="303" t="str">
        <f t="shared" si="145"/>
        <v>0</v>
      </c>
      <c r="H1315" s="303">
        <f>IF(R1315="",0,COUNTIF($R$7:R1315,R1315))</f>
        <v>0</v>
      </c>
      <c r="I1315" s="303" t="str">
        <f t="shared" si="146"/>
        <v>0</v>
      </c>
      <c r="J1315" s="306">
        <f t="shared" si="147"/>
        <v>44216</v>
      </c>
      <c r="K1315" s="303" t="str">
        <f t="shared" si="148"/>
        <v>KK 097</v>
      </c>
      <c r="L1315" s="61"/>
      <c r="M1315" s="271"/>
      <c r="N1315" s="6"/>
      <c r="O1315" s="10"/>
      <c r="P1315" s="6"/>
      <c r="Q1315" s="77" t="str">
        <f t="shared" si="149"/>
        <v/>
      </c>
      <c r="R1315" s="333"/>
      <c r="S1315" s="23"/>
      <c r="T1315" s="271"/>
      <c r="U1315" s="5"/>
      <c r="V1315" s="5"/>
      <c r="W1315" s="61"/>
      <c r="X1315" s="61"/>
    </row>
    <row r="1316" spans="1:24" ht="18.75" customHeight="1" x14ac:dyDescent="0.25">
      <c r="A1316" s="61"/>
      <c r="B1316" s="303">
        <f>IF(P1316="",0,COUNTIF($P$7:P1316,P1316))</f>
        <v>0</v>
      </c>
      <c r="C1316" s="303" t="str">
        <f t="shared" si="143"/>
        <v>0</v>
      </c>
      <c r="D1316" s="303">
        <f>IF(S1316="",0,COUNTIF($S$7:S1316,S1316))</f>
        <v>0</v>
      </c>
      <c r="E1316" s="303" t="str">
        <f t="shared" si="144"/>
        <v>0</v>
      </c>
      <c r="F1316" s="303">
        <f>IF(T1316="",0,COUNTIF($T$7:T1316,T1316))</f>
        <v>0</v>
      </c>
      <c r="G1316" s="303" t="str">
        <f t="shared" si="145"/>
        <v>0</v>
      </c>
      <c r="H1316" s="303">
        <f>IF(R1316="",0,COUNTIF($R$7:R1316,R1316))</f>
        <v>0</v>
      </c>
      <c r="I1316" s="303" t="str">
        <f t="shared" si="146"/>
        <v>0</v>
      </c>
      <c r="J1316" s="306">
        <f t="shared" si="147"/>
        <v>44216</v>
      </c>
      <c r="K1316" s="303" t="str">
        <f t="shared" si="148"/>
        <v>KK 097</v>
      </c>
      <c r="L1316" s="61"/>
      <c r="M1316" s="271"/>
      <c r="N1316" s="6"/>
      <c r="O1316" s="10"/>
      <c r="P1316" s="6"/>
      <c r="Q1316" s="77" t="str">
        <f t="shared" si="149"/>
        <v/>
      </c>
      <c r="R1316" s="333"/>
      <c r="S1316" s="23"/>
      <c r="T1316" s="271"/>
      <c r="U1316" s="5"/>
      <c r="V1316" s="5"/>
      <c r="W1316" s="61"/>
      <c r="X1316" s="61"/>
    </row>
    <row r="1317" spans="1:24" ht="18.75" customHeight="1" x14ac:dyDescent="0.25">
      <c r="A1317" s="61"/>
      <c r="B1317" s="303">
        <f>IF(P1317="",0,COUNTIF($P$7:P1317,P1317))</f>
        <v>0</v>
      </c>
      <c r="C1317" s="303" t="str">
        <f t="shared" si="143"/>
        <v>0</v>
      </c>
      <c r="D1317" s="303">
        <f>IF(S1317="",0,COUNTIF($S$7:S1317,S1317))</f>
        <v>0</v>
      </c>
      <c r="E1317" s="303" t="str">
        <f t="shared" si="144"/>
        <v>0</v>
      </c>
      <c r="F1317" s="303">
        <f>IF(T1317="",0,COUNTIF($T$7:T1317,T1317))</f>
        <v>0</v>
      </c>
      <c r="G1317" s="303" t="str">
        <f t="shared" si="145"/>
        <v>0</v>
      </c>
      <c r="H1317" s="303">
        <f>IF(R1317="",0,COUNTIF($R$7:R1317,R1317))</f>
        <v>0</v>
      </c>
      <c r="I1317" s="303" t="str">
        <f t="shared" si="146"/>
        <v>0</v>
      </c>
      <c r="J1317" s="306">
        <f t="shared" si="147"/>
        <v>44216</v>
      </c>
      <c r="K1317" s="303" t="str">
        <f t="shared" si="148"/>
        <v>KK 097</v>
      </c>
      <c r="L1317" s="61"/>
      <c r="M1317" s="271"/>
      <c r="N1317" s="6"/>
      <c r="O1317" s="10"/>
      <c r="P1317" s="6"/>
      <c r="Q1317" s="77" t="str">
        <f t="shared" si="149"/>
        <v/>
      </c>
      <c r="R1317" s="333"/>
      <c r="S1317" s="23"/>
      <c r="T1317" s="271"/>
      <c r="U1317" s="5"/>
      <c r="V1317" s="5"/>
      <c r="W1317" s="61"/>
      <c r="X1317" s="61"/>
    </row>
    <row r="1318" spans="1:24" ht="18.75" customHeight="1" x14ac:dyDescent="0.25">
      <c r="A1318" s="61"/>
      <c r="B1318" s="303">
        <f>IF(P1318="",0,COUNTIF($P$7:P1318,P1318))</f>
        <v>0</v>
      </c>
      <c r="C1318" s="303" t="str">
        <f t="shared" si="143"/>
        <v>0</v>
      </c>
      <c r="D1318" s="303">
        <f>IF(S1318="",0,COUNTIF($S$7:S1318,S1318))</f>
        <v>0</v>
      </c>
      <c r="E1318" s="303" t="str">
        <f t="shared" si="144"/>
        <v>0</v>
      </c>
      <c r="F1318" s="303">
        <f>IF(T1318="",0,COUNTIF($T$7:T1318,T1318))</f>
        <v>0</v>
      </c>
      <c r="G1318" s="303" t="str">
        <f t="shared" si="145"/>
        <v>0</v>
      </c>
      <c r="H1318" s="303">
        <f>IF(R1318="",0,COUNTIF($R$7:R1318,R1318))</f>
        <v>0</v>
      </c>
      <c r="I1318" s="303" t="str">
        <f t="shared" si="146"/>
        <v>0</v>
      </c>
      <c r="J1318" s="306">
        <f t="shared" si="147"/>
        <v>44216</v>
      </c>
      <c r="K1318" s="303" t="str">
        <f t="shared" si="148"/>
        <v>KK 097</v>
      </c>
      <c r="L1318" s="61"/>
      <c r="M1318" s="271"/>
      <c r="N1318" s="6"/>
      <c r="O1318" s="10"/>
      <c r="P1318" s="6"/>
      <c r="Q1318" s="77" t="str">
        <f t="shared" si="149"/>
        <v/>
      </c>
      <c r="R1318" s="333"/>
      <c r="S1318" s="23"/>
      <c r="T1318" s="271"/>
      <c r="U1318" s="5"/>
      <c r="V1318" s="5"/>
      <c r="W1318" s="61"/>
      <c r="X1318" s="61"/>
    </row>
    <row r="1319" spans="1:24" ht="18.75" customHeight="1" x14ac:dyDescent="0.25">
      <c r="A1319" s="61"/>
      <c r="B1319" s="303">
        <f>IF(P1319="",0,COUNTIF($P$7:P1319,P1319))</f>
        <v>0</v>
      </c>
      <c r="C1319" s="303" t="str">
        <f t="shared" si="143"/>
        <v>0</v>
      </c>
      <c r="D1319" s="303">
        <f>IF(S1319="",0,COUNTIF($S$7:S1319,S1319))</f>
        <v>0</v>
      </c>
      <c r="E1319" s="303" t="str">
        <f t="shared" si="144"/>
        <v>0</v>
      </c>
      <c r="F1319" s="303">
        <f>IF(T1319="",0,COUNTIF($T$7:T1319,T1319))</f>
        <v>0</v>
      </c>
      <c r="G1319" s="303" t="str">
        <f t="shared" si="145"/>
        <v>0</v>
      </c>
      <c r="H1319" s="303">
        <f>IF(R1319="",0,COUNTIF($R$7:R1319,R1319))</f>
        <v>0</v>
      </c>
      <c r="I1319" s="303" t="str">
        <f t="shared" si="146"/>
        <v>0</v>
      </c>
      <c r="J1319" s="306">
        <f t="shared" si="147"/>
        <v>44216</v>
      </c>
      <c r="K1319" s="303" t="str">
        <f t="shared" si="148"/>
        <v>KK 097</v>
      </c>
      <c r="L1319" s="61"/>
      <c r="M1319" s="271"/>
      <c r="N1319" s="6"/>
      <c r="O1319" s="10"/>
      <c r="P1319" s="6"/>
      <c r="Q1319" s="77" t="str">
        <f t="shared" si="149"/>
        <v/>
      </c>
      <c r="R1319" s="333"/>
      <c r="S1319" s="23"/>
      <c r="T1319" s="271"/>
      <c r="U1319" s="5"/>
      <c r="V1319" s="5"/>
      <c r="W1319" s="61"/>
      <c r="X1319" s="61"/>
    </row>
    <row r="1320" spans="1:24" ht="18.75" customHeight="1" x14ac:dyDescent="0.25">
      <c r="A1320" s="61"/>
      <c r="B1320" s="303">
        <f>IF(P1320="",0,COUNTIF($P$7:P1320,P1320))</f>
        <v>0</v>
      </c>
      <c r="C1320" s="303" t="str">
        <f t="shared" si="143"/>
        <v>0</v>
      </c>
      <c r="D1320" s="303">
        <f>IF(S1320="",0,COUNTIF($S$7:S1320,S1320))</f>
        <v>0</v>
      </c>
      <c r="E1320" s="303" t="str">
        <f t="shared" si="144"/>
        <v>0</v>
      </c>
      <c r="F1320" s="303">
        <f>IF(T1320="",0,COUNTIF($T$7:T1320,T1320))</f>
        <v>0</v>
      </c>
      <c r="G1320" s="303" t="str">
        <f t="shared" si="145"/>
        <v>0</v>
      </c>
      <c r="H1320" s="303">
        <f>IF(R1320="",0,COUNTIF($R$7:R1320,R1320))</f>
        <v>0</v>
      </c>
      <c r="I1320" s="303" t="str">
        <f t="shared" si="146"/>
        <v>0</v>
      </c>
      <c r="J1320" s="306">
        <f t="shared" si="147"/>
        <v>44216</v>
      </c>
      <c r="K1320" s="303" t="str">
        <f t="shared" si="148"/>
        <v>KK 097</v>
      </c>
      <c r="L1320" s="61"/>
      <c r="M1320" s="271"/>
      <c r="N1320" s="6"/>
      <c r="O1320" s="10"/>
      <c r="P1320" s="6"/>
      <c r="Q1320" s="77" t="str">
        <f t="shared" si="149"/>
        <v/>
      </c>
      <c r="R1320" s="333"/>
      <c r="S1320" s="23"/>
      <c r="T1320" s="271"/>
      <c r="U1320" s="5"/>
      <c r="V1320" s="5"/>
      <c r="W1320" s="61"/>
      <c r="X1320" s="61"/>
    </row>
    <row r="1321" spans="1:24" ht="18.75" customHeight="1" x14ac:dyDescent="0.25">
      <c r="A1321" s="61"/>
      <c r="B1321" s="303">
        <f>IF(P1321="",0,COUNTIF($P$7:P1321,P1321))</f>
        <v>0</v>
      </c>
      <c r="C1321" s="303" t="str">
        <f t="shared" si="143"/>
        <v>0</v>
      </c>
      <c r="D1321" s="303">
        <f>IF(S1321="",0,COUNTIF($S$7:S1321,S1321))</f>
        <v>0</v>
      </c>
      <c r="E1321" s="303" t="str">
        <f t="shared" si="144"/>
        <v>0</v>
      </c>
      <c r="F1321" s="303">
        <f>IF(T1321="",0,COUNTIF($T$7:T1321,T1321))</f>
        <v>0</v>
      </c>
      <c r="G1321" s="303" t="str">
        <f t="shared" si="145"/>
        <v>0</v>
      </c>
      <c r="H1321" s="303">
        <f>IF(R1321="",0,COUNTIF($R$7:R1321,R1321))</f>
        <v>0</v>
      </c>
      <c r="I1321" s="303" t="str">
        <f t="shared" si="146"/>
        <v>0</v>
      </c>
      <c r="J1321" s="306">
        <f t="shared" si="147"/>
        <v>44216</v>
      </c>
      <c r="K1321" s="303" t="str">
        <f t="shared" si="148"/>
        <v>KK 097</v>
      </c>
      <c r="L1321" s="61"/>
      <c r="M1321" s="271"/>
      <c r="N1321" s="6"/>
      <c r="O1321" s="10"/>
      <c r="P1321" s="6"/>
      <c r="Q1321" s="77" t="str">
        <f t="shared" si="149"/>
        <v/>
      </c>
      <c r="R1321" s="333"/>
      <c r="S1321" s="23"/>
      <c r="T1321" s="271"/>
      <c r="U1321" s="5"/>
      <c r="V1321" s="5"/>
      <c r="W1321" s="61"/>
      <c r="X1321" s="61"/>
    </row>
    <row r="1322" spans="1:24" ht="18.75" customHeight="1" x14ac:dyDescent="0.25">
      <c r="A1322" s="61"/>
      <c r="B1322" s="303">
        <f>IF(P1322="",0,COUNTIF($P$7:P1322,P1322))</f>
        <v>0</v>
      </c>
      <c r="C1322" s="303" t="str">
        <f t="shared" si="143"/>
        <v>0</v>
      </c>
      <c r="D1322" s="303">
        <f>IF(S1322="",0,COUNTIF($S$7:S1322,S1322))</f>
        <v>0</v>
      </c>
      <c r="E1322" s="303" t="str">
        <f t="shared" si="144"/>
        <v>0</v>
      </c>
      <c r="F1322" s="303">
        <f>IF(T1322="",0,COUNTIF($T$7:T1322,T1322))</f>
        <v>0</v>
      </c>
      <c r="G1322" s="303" t="str">
        <f t="shared" si="145"/>
        <v>0</v>
      </c>
      <c r="H1322" s="303">
        <f>IF(R1322="",0,COUNTIF($R$7:R1322,R1322))</f>
        <v>0</v>
      </c>
      <c r="I1322" s="303" t="str">
        <f t="shared" si="146"/>
        <v>0</v>
      </c>
      <c r="J1322" s="306">
        <f t="shared" si="147"/>
        <v>44216</v>
      </c>
      <c r="K1322" s="303" t="str">
        <f t="shared" si="148"/>
        <v>KK 097</v>
      </c>
      <c r="L1322" s="61"/>
      <c r="M1322" s="271"/>
      <c r="N1322" s="6"/>
      <c r="O1322" s="10"/>
      <c r="P1322" s="6"/>
      <c r="Q1322" s="77" t="str">
        <f t="shared" si="149"/>
        <v/>
      </c>
      <c r="R1322" s="333"/>
      <c r="S1322" s="23"/>
      <c r="T1322" s="271"/>
      <c r="U1322" s="5"/>
      <c r="V1322" s="5"/>
      <c r="W1322" s="61"/>
      <c r="X1322" s="61"/>
    </row>
    <row r="1323" spans="1:24" ht="18.75" customHeight="1" x14ac:dyDescent="0.25">
      <c r="A1323" s="61"/>
      <c r="B1323" s="303">
        <f>IF(P1323="",0,COUNTIF($P$7:P1323,P1323))</f>
        <v>0</v>
      </c>
      <c r="C1323" s="303" t="str">
        <f t="shared" si="143"/>
        <v>0</v>
      </c>
      <c r="D1323" s="303">
        <f>IF(S1323="",0,COUNTIF($S$7:S1323,S1323))</f>
        <v>0</v>
      </c>
      <c r="E1323" s="303" t="str">
        <f t="shared" si="144"/>
        <v>0</v>
      </c>
      <c r="F1323" s="303">
        <f>IF(T1323="",0,COUNTIF($T$7:T1323,T1323))</f>
        <v>0</v>
      </c>
      <c r="G1323" s="303" t="str">
        <f t="shared" si="145"/>
        <v>0</v>
      </c>
      <c r="H1323" s="303">
        <f>IF(R1323="",0,COUNTIF($R$7:R1323,R1323))</f>
        <v>0</v>
      </c>
      <c r="I1323" s="303" t="str">
        <f t="shared" si="146"/>
        <v>0</v>
      </c>
      <c r="J1323" s="306">
        <f t="shared" si="147"/>
        <v>44216</v>
      </c>
      <c r="K1323" s="303" t="str">
        <f t="shared" si="148"/>
        <v>KK 097</v>
      </c>
      <c r="L1323" s="61"/>
      <c r="M1323" s="271"/>
      <c r="N1323" s="6"/>
      <c r="O1323" s="10"/>
      <c r="P1323" s="6"/>
      <c r="Q1323" s="77" t="str">
        <f t="shared" si="149"/>
        <v/>
      </c>
      <c r="R1323" s="333"/>
      <c r="S1323" s="23"/>
      <c r="T1323" s="271"/>
      <c r="U1323" s="5"/>
      <c r="V1323" s="5"/>
      <c r="W1323" s="61"/>
      <c r="X1323" s="61"/>
    </row>
    <row r="1324" spans="1:24" ht="18.75" customHeight="1" x14ac:dyDescent="0.25">
      <c r="A1324" s="61"/>
      <c r="B1324" s="303">
        <f>IF(P1324="",0,COUNTIF($P$7:P1324,P1324))</f>
        <v>0</v>
      </c>
      <c r="C1324" s="303" t="str">
        <f t="shared" si="143"/>
        <v>0</v>
      </c>
      <c r="D1324" s="303">
        <f>IF(S1324="",0,COUNTIF($S$7:S1324,S1324))</f>
        <v>0</v>
      </c>
      <c r="E1324" s="303" t="str">
        <f t="shared" si="144"/>
        <v>0</v>
      </c>
      <c r="F1324" s="303">
        <f>IF(T1324="",0,COUNTIF($T$7:T1324,T1324))</f>
        <v>0</v>
      </c>
      <c r="G1324" s="303" t="str">
        <f t="shared" si="145"/>
        <v>0</v>
      </c>
      <c r="H1324" s="303">
        <f>IF(R1324="",0,COUNTIF($R$7:R1324,R1324))</f>
        <v>0</v>
      </c>
      <c r="I1324" s="303" t="str">
        <f t="shared" si="146"/>
        <v>0</v>
      </c>
      <c r="J1324" s="306">
        <f t="shared" si="147"/>
        <v>44216</v>
      </c>
      <c r="K1324" s="303" t="str">
        <f t="shared" si="148"/>
        <v>KK 097</v>
      </c>
      <c r="L1324" s="61"/>
      <c r="M1324" s="271"/>
      <c r="N1324" s="6"/>
      <c r="O1324" s="10"/>
      <c r="P1324" s="6"/>
      <c r="Q1324" s="77" t="str">
        <f t="shared" si="149"/>
        <v/>
      </c>
      <c r="R1324" s="333"/>
      <c r="S1324" s="23"/>
      <c r="T1324" s="271"/>
      <c r="U1324" s="5"/>
      <c r="V1324" s="5"/>
      <c r="W1324" s="61"/>
      <c r="X1324" s="61"/>
    </row>
    <row r="1325" spans="1:24" ht="18.75" customHeight="1" x14ac:dyDescent="0.25">
      <c r="A1325" s="61"/>
      <c r="B1325" s="303">
        <f>IF(P1325="",0,COUNTIF($P$7:P1325,P1325))</f>
        <v>0</v>
      </c>
      <c r="C1325" s="303" t="str">
        <f t="shared" si="143"/>
        <v>0</v>
      </c>
      <c r="D1325" s="303">
        <f>IF(S1325="",0,COUNTIF($S$7:S1325,S1325))</f>
        <v>0</v>
      </c>
      <c r="E1325" s="303" t="str">
        <f t="shared" si="144"/>
        <v>0</v>
      </c>
      <c r="F1325" s="303">
        <f>IF(T1325="",0,COUNTIF($T$7:T1325,T1325))</f>
        <v>0</v>
      </c>
      <c r="G1325" s="303" t="str">
        <f t="shared" si="145"/>
        <v>0</v>
      </c>
      <c r="H1325" s="303">
        <f>IF(R1325="",0,COUNTIF($R$7:R1325,R1325))</f>
        <v>0</v>
      </c>
      <c r="I1325" s="303" t="str">
        <f t="shared" si="146"/>
        <v>0</v>
      </c>
      <c r="J1325" s="306">
        <f t="shared" si="147"/>
        <v>44216</v>
      </c>
      <c r="K1325" s="303" t="str">
        <f t="shared" si="148"/>
        <v>KK 097</v>
      </c>
      <c r="L1325" s="61"/>
      <c r="M1325" s="271"/>
      <c r="N1325" s="6"/>
      <c r="O1325" s="10"/>
      <c r="P1325" s="6"/>
      <c r="Q1325" s="77" t="str">
        <f t="shared" si="149"/>
        <v/>
      </c>
      <c r="R1325" s="333"/>
      <c r="S1325" s="23"/>
      <c r="T1325" s="271"/>
      <c r="U1325" s="5"/>
      <c r="V1325" s="5"/>
      <c r="W1325" s="61"/>
      <c r="X1325" s="61"/>
    </row>
    <row r="1326" spans="1:24" ht="18.75" customHeight="1" x14ac:dyDescent="0.25">
      <c r="A1326" s="61"/>
      <c r="B1326" s="303">
        <f>IF(P1326="",0,COUNTIF($P$7:P1326,P1326))</f>
        <v>0</v>
      </c>
      <c r="C1326" s="303" t="str">
        <f t="shared" si="143"/>
        <v>0</v>
      </c>
      <c r="D1326" s="303">
        <f>IF(S1326="",0,COUNTIF($S$7:S1326,S1326))</f>
        <v>0</v>
      </c>
      <c r="E1326" s="303" t="str">
        <f t="shared" si="144"/>
        <v>0</v>
      </c>
      <c r="F1326" s="303">
        <f>IF(T1326="",0,COUNTIF($T$7:T1326,T1326))</f>
        <v>0</v>
      </c>
      <c r="G1326" s="303" t="str">
        <f t="shared" si="145"/>
        <v>0</v>
      </c>
      <c r="H1326" s="303">
        <f>IF(R1326="",0,COUNTIF($R$7:R1326,R1326))</f>
        <v>0</v>
      </c>
      <c r="I1326" s="303" t="str">
        <f t="shared" si="146"/>
        <v>0</v>
      </c>
      <c r="J1326" s="306">
        <f t="shared" si="147"/>
        <v>44216</v>
      </c>
      <c r="K1326" s="303" t="str">
        <f t="shared" si="148"/>
        <v>KK 097</v>
      </c>
      <c r="L1326" s="61"/>
      <c r="M1326" s="271"/>
      <c r="N1326" s="6"/>
      <c r="O1326" s="10"/>
      <c r="P1326" s="6"/>
      <c r="Q1326" s="77" t="str">
        <f t="shared" si="149"/>
        <v/>
      </c>
      <c r="R1326" s="333"/>
      <c r="S1326" s="23"/>
      <c r="T1326" s="271"/>
      <c r="U1326" s="5"/>
      <c r="V1326" s="5"/>
      <c r="W1326" s="61"/>
      <c r="X1326" s="61"/>
    </row>
    <row r="1327" spans="1:24" ht="18.75" customHeight="1" x14ac:dyDescent="0.25">
      <c r="A1327" s="61"/>
      <c r="B1327" s="303">
        <f>IF(P1327="",0,COUNTIF($P$7:P1327,P1327))</f>
        <v>0</v>
      </c>
      <c r="C1327" s="303" t="str">
        <f t="shared" si="143"/>
        <v>0</v>
      </c>
      <c r="D1327" s="303">
        <f>IF(S1327="",0,COUNTIF($S$7:S1327,S1327))</f>
        <v>0</v>
      </c>
      <c r="E1327" s="303" t="str">
        <f t="shared" si="144"/>
        <v>0</v>
      </c>
      <c r="F1327" s="303">
        <f>IF(T1327="",0,COUNTIF($T$7:T1327,T1327))</f>
        <v>0</v>
      </c>
      <c r="G1327" s="303" t="str">
        <f t="shared" si="145"/>
        <v>0</v>
      </c>
      <c r="H1327" s="303">
        <f>IF(R1327="",0,COUNTIF($R$7:R1327,R1327))</f>
        <v>0</v>
      </c>
      <c r="I1327" s="303" t="str">
        <f t="shared" si="146"/>
        <v>0</v>
      </c>
      <c r="J1327" s="306">
        <f t="shared" si="147"/>
        <v>44216</v>
      </c>
      <c r="K1327" s="303" t="str">
        <f t="shared" si="148"/>
        <v>KK 097</v>
      </c>
      <c r="L1327" s="61"/>
      <c r="M1327" s="271"/>
      <c r="N1327" s="6"/>
      <c r="O1327" s="10"/>
      <c r="P1327" s="6"/>
      <c r="Q1327" s="77" t="str">
        <f t="shared" si="149"/>
        <v/>
      </c>
      <c r="R1327" s="333"/>
      <c r="S1327" s="23"/>
      <c r="T1327" s="271"/>
      <c r="U1327" s="5"/>
      <c r="V1327" s="5"/>
      <c r="W1327" s="61"/>
      <c r="X1327" s="61"/>
    </row>
    <row r="1328" spans="1:24" ht="18.75" customHeight="1" x14ac:dyDescent="0.25">
      <c r="A1328" s="61"/>
      <c r="B1328" s="303">
        <f>IF(P1328="",0,COUNTIF($P$7:P1328,P1328))</f>
        <v>0</v>
      </c>
      <c r="C1328" s="303" t="str">
        <f t="shared" si="143"/>
        <v>0</v>
      </c>
      <c r="D1328" s="303">
        <f>IF(S1328="",0,COUNTIF($S$7:S1328,S1328))</f>
        <v>0</v>
      </c>
      <c r="E1328" s="303" t="str">
        <f t="shared" si="144"/>
        <v>0</v>
      </c>
      <c r="F1328" s="303">
        <f>IF(T1328="",0,COUNTIF($T$7:T1328,T1328))</f>
        <v>0</v>
      </c>
      <c r="G1328" s="303" t="str">
        <f t="shared" si="145"/>
        <v>0</v>
      </c>
      <c r="H1328" s="303">
        <f>IF(R1328="",0,COUNTIF($R$7:R1328,R1328))</f>
        <v>0</v>
      </c>
      <c r="I1328" s="303" t="str">
        <f t="shared" si="146"/>
        <v>0</v>
      </c>
      <c r="J1328" s="306">
        <f t="shared" si="147"/>
        <v>44216</v>
      </c>
      <c r="K1328" s="303" t="str">
        <f t="shared" si="148"/>
        <v>KK 097</v>
      </c>
      <c r="L1328" s="61"/>
      <c r="M1328" s="271"/>
      <c r="N1328" s="6"/>
      <c r="O1328" s="10"/>
      <c r="P1328" s="6"/>
      <c r="Q1328" s="77" t="str">
        <f t="shared" si="149"/>
        <v/>
      </c>
      <c r="R1328" s="333"/>
      <c r="S1328" s="23"/>
      <c r="T1328" s="271"/>
      <c r="U1328" s="5"/>
      <c r="V1328" s="5"/>
      <c r="W1328" s="61"/>
      <c r="X1328" s="61"/>
    </row>
    <row r="1329" spans="1:24" ht="18.75" customHeight="1" x14ac:dyDescent="0.25">
      <c r="A1329" s="61"/>
      <c r="B1329" s="303">
        <f>IF(P1329="",0,COUNTIF($P$7:P1329,P1329))</f>
        <v>0</v>
      </c>
      <c r="C1329" s="303" t="str">
        <f t="shared" ref="C1329:C1392" si="150">B1329&amp;P1329</f>
        <v>0</v>
      </c>
      <c r="D1329" s="303">
        <f>IF(S1329="",0,COUNTIF($S$7:S1329,S1329))</f>
        <v>0</v>
      </c>
      <c r="E1329" s="303" t="str">
        <f t="shared" ref="E1329:E1392" si="151">D1329&amp;S1329</f>
        <v>0</v>
      </c>
      <c r="F1329" s="303">
        <f>IF(T1329="",0,COUNTIF($T$7:T1329,T1329))</f>
        <v>0</v>
      </c>
      <c r="G1329" s="303" t="str">
        <f t="shared" ref="G1329:G1392" si="152">F1329&amp;T1329</f>
        <v>0</v>
      </c>
      <c r="H1329" s="303">
        <f>IF(R1329="",0,COUNTIF($R$7:R1329,R1329))</f>
        <v>0</v>
      </c>
      <c r="I1329" s="303" t="str">
        <f t="shared" ref="I1329:I1392" si="153">H1329&amp;R1329</f>
        <v>0</v>
      </c>
      <c r="J1329" s="306">
        <f t="shared" ref="J1329:J1392" si="154">IF(M1329&lt;&gt;"",M1329,J1328)</f>
        <v>44216</v>
      </c>
      <c r="K1329" s="303" t="str">
        <f t="shared" ref="K1329:K1392" si="155">IF(N1329&lt;&gt;"",N1329,K1328)</f>
        <v>KK 097</v>
      </c>
      <c r="L1329" s="61"/>
      <c r="M1329" s="271"/>
      <c r="N1329" s="6"/>
      <c r="O1329" s="10"/>
      <c r="P1329" s="6"/>
      <c r="Q1329" s="77" t="str">
        <f t="shared" ref="Q1329:Q1392" si="156">IF(P1329&lt;&gt;"",VLOOKUP(P1329,DA,2,FALSE),"")</f>
        <v/>
      </c>
      <c r="R1329" s="333"/>
      <c r="S1329" s="23"/>
      <c r="T1329" s="271"/>
      <c r="U1329" s="5"/>
      <c r="V1329" s="5"/>
      <c r="W1329" s="61"/>
      <c r="X1329" s="61"/>
    </row>
    <row r="1330" spans="1:24" ht="18.75" customHeight="1" x14ac:dyDescent="0.25">
      <c r="A1330" s="61"/>
      <c r="B1330" s="303">
        <f>IF(P1330="",0,COUNTIF($P$7:P1330,P1330))</f>
        <v>0</v>
      </c>
      <c r="C1330" s="303" t="str">
        <f t="shared" si="150"/>
        <v>0</v>
      </c>
      <c r="D1330" s="303">
        <f>IF(S1330="",0,COUNTIF($S$7:S1330,S1330))</f>
        <v>0</v>
      </c>
      <c r="E1330" s="303" t="str">
        <f t="shared" si="151"/>
        <v>0</v>
      </c>
      <c r="F1330" s="303">
        <f>IF(T1330="",0,COUNTIF($T$7:T1330,T1330))</f>
        <v>0</v>
      </c>
      <c r="G1330" s="303" t="str">
        <f t="shared" si="152"/>
        <v>0</v>
      </c>
      <c r="H1330" s="303">
        <f>IF(R1330="",0,COUNTIF($R$7:R1330,R1330))</f>
        <v>0</v>
      </c>
      <c r="I1330" s="303" t="str">
        <f t="shared" si="153"/>
        <v>0</v>
      </c>
      <c r="J1330" s="306">
        <f t="shared" si="154"/>
        <v>44216</v>
      </c>
      <c r="K1330" s="303" t="str">
        <f t="shared" si="155"/>
        <v>KK 097</v>
      </c>
      <c r="L1330" s="61"/>
      <c r="M1330" s="271"/>
      <c r="N1330" s="6"/>
      <c r="O1330" s="10"/>
      <c r="P1330" s="6"/>
      <c r="Q1330" s="77" t="str">
        <f t="shared" si="156"/>
        <v/>
      </c>
      <c r="R1330" s="333"/>
      <c r="S1330" s="23"/>
      <c r="T1330" s="271"/>
      <c r="U1330" s="5"/>
      <c r="V1330" s="5"/>
      <c r="W1330" s="61"/>
      <c r="X1330" s="61"/>
    </row>
    <row r="1331" spans="1:24" ht="18.75" customHeight="1" x14ac:dyDescent="0.25">
      <c r="A1331" s="61"/>
      <c r="B1331" s="303">
        <f>IF(P1331="",0,COUNTIF($P$7:P1331,P1331))</f>
        <v>0</v>
      </c>
      <c r="C1331" s="303" t="str">
        <f t="shared" si="150"/>
        <v>0</v>
      </c>
      <c r="D1331" s="303">
        <f>IF(S1331="",0,COUNTIF($S$7:S1331,S1331))</f>
        <v>0</v>
      </c>
      <c r="E1331" s="303" t="str">
        <f t="shared" si="151"/>
        <v>0</v>
      </c>
      <c r="F1331" s="303">
        <f>IF(T1331="",0,COUNTIF($T$7:T1331,T1331))</f>
        <v>0</v>
      </c>
      <c r="G1331" s="303" t="str">
        <f t="shared" si="152"/>
        <v>0</v>
      </c>
      <c r="H1331" s="303">
        <f>IF(R1331="",0,COUNTIF($R$7:R1331,R1331))</f>
        <v>0</v>
      </c>
      <c r="I1331" s="303" t="str">
        <f t="shared" si="153"/>
        <v>0</v>
      </c>
      <c r="J1331" s="306">
        <f t="shared" si="154"/>
        <v>44216</v>
      </c>
      <c r="K1331" s="303" t="str">
        <f t="shared" si="155"/>
        <v>KK 097</v>
      </c>
      <c r="L1331" s="61"/>
      <c r="M1331" s="271"/>
      <c r="N1331" s="6"/>
      <c r="O1331" s="10"/>
      <c r="P1331" s="6"/>
      <c r="Q1331" s="77" t="str">
        <f t="shared" si="156"/>
        <v/>
      </c>
      <c r="R1331" s="333"/>
      <c r="S1331" s="23"/>
      <c r="T1331" s="271"/>
      <c r="U1331" s="5"/>
      <c r="V1331" s="5"/>
      <c r="W1331" s="61"/>
      <c r="X1331" s="61"/>
    </row>
    <row r="1332" spans="1:24" ht="18.75" customHeight="1" x14ac:dyDescent="0.25">
      <c r="A1332" s="61"/>
      <c r="B1332" s="303">
        <f>IF(P1332="",0,COUNTIF($P$7:P1332,P1332))</f>
        <v>0</v>
      </c>
      <c r="C1332" s="303" t="str">
        <f t="shared" si="150"/>
        <v>0</v>
      </c>
      <c r="D1332" s="303">
        <f>IF(S1332="",0,COUNTIF($S$7:S1332,S1332))</f>
        <v>0</v>
      </c>
      <c r="E1332" s="303" t="str">
        <f t="shared" si="151"/>
        <v>0</v>
      </c>
      <c r="F1332" s="303">
        <f>IF(T1332="",0,COUNTIF($T$7:T1332,T1332))</f>
        <v>0</v>
      </c>
      <c r="G1332" s="303" t="str">
        <f t="shared" si="152"/>
        <v>0</v>
      </c>
      <c r="H1332" s="303">
        <f>IF(R1332="",0,COUNTIF($R$7:R1332,R1332))</f>
        <v>0</v>
      </c>
      <c r="I1332" s="303" t="str">
        <f t="shared" si="153"/>
        <v>0</v>
      </c>
      <c r="J1332" s="306">
        <f t="shared" si="154"/>
        <v>44216</v>
      </c>
      <c r="K1332" s="303" t="str">
        <f t="shared" si="155"/>
        <v>KK 097</v>
      </c>
      <c r="L1332" s="61"/>
      <c r="M1332" s="271"/>
      <c r="N1332" s="6"/>
      <c r="O1332" s="10"/>
      <c r="P1332" s="6"/>
      <c r="Q1332" s="77" t="str">
        <f t="shared" si="156"/>
        <v/>
      </c>
      <c r="R1332" s="333"/>
      <c r="S1332" s="23"/>
      <c r="T1332" s="271"/>
      <c r="U1332" s="5"/>
      <c r="V1332" s="5"/>
      <c r="W1332" s="61"/>
      <c r="X1332" s="61"/>
    </row>
    <row r="1333" spans="1:24" ht="18.75" customHeight="1" x14ac:dyDescent="0.25">
      <c r="A1333" s="61"/>
      <c r="B1333" s="303">
        <f>IF(P1333="",0,COUNTIF($P$7:P1333,P1333))</f>
        <v>0</v>
      </c>
      <c r="C1333" s="303" t="str">
        <f t="shared" si="150"/>
        <v>0</v>
      </c>
      <c r="D1333" s="303">
        <f>IF(S1333="",0,COUNTIF($S$7:S1333,S1333))</f>
        <v>0</v>
      </c>
      <c r="E1333" s="303" t="str">
        <f t="shared" si="151"/>
        <v>0</v>
      </c>
      <c r="F1333" s="303">
        <f>IF(T1333="",0,COUNTIF($T$7:T1333,T1333))</f>
        <v>0</v>
      </c>
      <c r="G1333" s="303" t="str">
        <f t="shared" si="152"/>
        <v>0</v>
      </c>
      <c r="H1333" s="303">
        <f>IF(R1333="",0,COUNTIF($R$7:R1333,R1333))</f>
        <v>0</v>
      </c>
      <c r="I1333" s="303" t="str">
        <f t="shared" si="153"/>
        <v>0</v>
      </c>
      <c r="J1333" s="306">
        <f t="shared" si="154"/>
        <v>44216</v>
      </c>
      <c r="K1333" s="303" t="str">
        <f t="shared" si="155"/>
        <v>KK 097</v>
      </c>
      <c r="L1333" s="61"/>
      <c r="M1333" s="271"/>
      <c r="N1333" s="6"/>
      <c r="O1333" s="10"/>
      <c r="P1333" s="6"/>
      <c r="Q1333" s="77" t="str">
        <f t="shared" si="156"/>
        <v/>
      </c>
      <c r="R1333" s="333"/>
      <c r="S1333" s="23"/>
      <c r="T1333" s="271"/>
      <c r="U1333" s="5"/>
      <c r="V1333" s="5"/>
      <c r="W1333" s="61"/>
      <c r="X1333" s="61"/>
    </row>
    <row r="1334" spans="1:24" ht="18.75" customHeight="1" x14ac:dyDescent="0.25">
      <c r="A1334" s="61"/>
      <c r="B1334" s="303">
        <f>IF(P1334="",0,COUNTIF($P$7:P1334,P1334))</f>
        <v>0</v>
      </c>
      <c r="C1334" s="303" t="str">
        <f t="shared" si="150"/>
        <v>0</v>
      </c>
      <c r="D1334" s="303">
        <f>IF(S1334="",0,COUNTIF($S$7:S1334,S1334))</f>
        <v>0</v>
      </c>
      <c r="E1334" s="303" t="str">
        <f t="shared" si="151"/>
        <v>0</v>
      </c>
      <c r="F1334" s="303">
        <f>IF(T1334="",0,COUNTIF($T$7:T1334,T1334))</f>
        <v>0</v>
      </c>
      <c r="G1334" s="303" t="str">
        <f t="shared" si="152"/>
        <v>0</v>
      </c>
      <c r="H1334" s="303">
        <f>IF(R1334="",0,COUNTIF($R$7:R1334,R1334))</f>
        <v>0</v>
      </c>
      <c r="I1334" s="303" t="str">
        <f t="shared" si="153"/>
        <v>0</v>
      </c>
      <c r="J1334" s="306">
        <f t="shared" si="154"/>
        <v>44216</v>
      </c>
      <c r="K1334" s="303" t="str">
        <f t="shared" si="155"/>
        <v>KK 097</v>
      </c>
      <c r="L1334" s="61"/>
      <c r="M1334" s="271"/>
      <c r="N1334" s="6"/>
      <c r="O1334" s="10"/>
      <c r="P1334" s="6"/>
      <c r="Q1334" s="77" t="str">
        <f t="shared" si="156"/>
        <v/>
      </c>
      <c r="R1334" s="333"/>
      <c r="S1334" s="23"/>
      <c r="T1334" s="271"/>
      <c r="U1334" s="5"/>
      <c r="V1334" s="5"/>
      <c r="W1334" s="61"/>
      <c r="X1334" s="61"/>
    </row>
    <row r="1335" spans="1:24" ht="18.75" customHeight="1" x14ac:dyDescent="0.25">
      <c r="A1335" s="61"/>
      <c r="B1335" s="303">
        <f>IF(P1335="",0,COUNTIF($P$7:P1335,P1335))</f>
        <v>0</v>
      </c>
      <c r="C1335" s="303" t="str">
        <f t="shared" si="150"/>
        <v>0</v>
      </c>
      <c r="D1335" s="303">
        <f>IF(S1335="",0,COUNTIF($S$7:S1335,S1335))</f>
        <v>0</v>
      </c>
      <c r="E1335" s="303" t="str">
        <f t="shared" si="151"/>
        <v>0</v>
      </c>
      <c r="F1335" s="303">
        <f>IF(T1335="",0,COUNTIF($T$7:T1335,T1335))</f>
        <v>0</v>
      </c>
      <c r="G1335" s="303" t="str">
        <f t="shared" si="152"/>
        <v>0</v>
      </c>
      <c r="H1335" s="303">
        <f>IF(R1335="",0,COUNTIF($R$7:R1335,R1335))</f>
        <v>0</v>
      </c>
      <c r="I1335" s="303" t="str">
        <f t="shared" si="153"/>
        <v>0</v>
      </c>
      <c r="J1335" s="306">
        <f t="shared" si="154"/>
        <v>44216</v>
      </c>
      <c r="K1335" s="303" t="str">
        <f t="shared" si="155"/>
        <v>KK 097</v>
      </c>
      <c r="L1335" s="61"/>
      <c r="M1335" s="271"/>
      <c r="N1335" s="6"/>
      <c r="O1335" s="10"/>
      <c r="P1335" s="6"/>
      <c r="Q1335" s="77" t="str">
        <f t="shared" si="156"/>
        <v/>
      </c>
      <c r="R1335" s="333"/>
      <c r="S1335" s="23"/>
      <c r="T1335" s="271"/>
      <c r="U1335" s="5"/>
      <c r="V1335" s="5"/>
      <c r="W1335" s="61"/>
      <c r="X1335" s="61"/>
    </row>
    <row r="1336" spans="1:24" ht="18.75" customHeight="1" x14ac:dyDescent="0.25">
      <c r="A1336" s="61"/>
      <c r="B1336" s="303">
        <f>IF(P1336="",0,COUNTIF($P$7:P1336,P1336))</f>
        <v>0</v>
      </c>
      <c r="C1336" s="303" t="str">
        <f t="shared" si="150"/>
        <v>0</v>
      </c>
      <c r="D1336" s="303">
        <f>IF(S1336="",0,COUNTIF($S$7:S1336,S1336))</f>
        <v>0</v>
      </c>
      <c r="E1336" s="303" t="str">
        <f t="shared" si="151"/>
        <v>0</v>
      </c>
      <c r="F1336" s="303">
        <f>IF(T1336="",0,COUNTIF($T$7:T1336,T1336))</f>
        <v>0</v>
      </c>
      <c r="G1336" s="303" t="str">
        <f t="shared" si="152"/>
        <v>0</v>
      </c>
      <c r="H1336" s="303">
        <f>IF(R1336="",0,COUNTIF($R$7:R1336,R1336))</f>
        <v>0</v>
      </c>
      <c r="I1336" s="303" t="str">
        <f t="shared" si="153"/>
        <v>0</v>
      </c>
      <c r="J1336" s="306">
        <f t="shared" si="154"/>
        <v>44216</v>
      </c>
      <c r="K1336" s="303" t="str">
        <f t="shared" si="155"/>
        <v>KK 097</v>
      </c>
      <c r="L1336" s="61"/>
      <c r="M1336" s="271"/>
      <c r="N1336" s="6"/>
      <c r="O1336" s="10"/>
      <c r="P1336" s="6"/>
      <c r="Q1336" s="77" t="str">
        <f t="shared" si="156"/>
        <v/>
      </c>
      <c r="R1336" s="333"/>
      <c r="S1336" s="23"/>
      <c r="T1336" s="271"/>
      <c r="U1336" s="5"/>
      <c r="V1336" s="5"/>
      <c r="W1336" s="61"/>
      <c r="X1336" s="61"/>
    </row>
    <row r="1337" spans="1:24" ht="18.75" customHeight="1" x14ac:dyDescent="0.25">
      <c r="A1337" s="61"/>
      <c r="B1337" s="303">
        <f>IF(P1337="",0,COUNTIF($P$7:P1337,P1337))</f>
        <v>0</v>
      </c>
      <c r="C1337" s="303" t="str">
        <f t="shared" si="150"/>
        <v>0</v>
      </c>
      <c r="D1337" s="303">
        <f>IF(S1337="",0,COUNTIF($S$7:S1337,S1337))</f>
        <v>0</v>
      </c>
      <c r="E1337" s="303" t="str">
        <f t="shared" si="151"/>
        <v>0</v>
      </c>
      <c r="F1337" s="303">
        <f>IF(T1337="",0,COUNTIF($T$7:T1337,T1337))</f>
        <v>0</v>
      </c>
      <c r="G1337" s="303" t="str">
        <f t="shared" si="152"/>
        <v>0</v>
      </c>
      <c r="H1337" s="303">
        <f>IF(R1337="",0,COUNTIF($R$7:R1337,R1337))</f>
        <v>0</v>
      </c>
      <c r="I1337" s="303" t="str">
        <f t="shared" si="153"/>
        <v>0</v>
      </c>
      <c r="J1337" s="306">
        <f t="shared" si="154"/>
        <v>44216</v>
      </c>
      <c r="K1337" s="303" t="str">
        <f t="shared" si="155"/>
        <v>KK 097</v>
      </c>
      <c r="L1337" s="61"/>
      <c r="M1337" s="271"/>
      <c r="N1337" s="6"/>
      <c r="O1337" s="10"/>
      <c r="P1337" s="6"/>
      <c r="Q1337" s="77" t="str">
        <f t="shared" si="156"/>
        <v/>
      </c>
      <c r="R1337" s="333"/>
      <c r="S1337" s="23"/>
      <c r="T1337" s="271"/>
      <c r="U1337" s="5"/>
      <c r="V1337" s="5"/>
      <c r="W1337" s="61"/>
      <c r="X1337" s="61"/>
    </row>
    <row r="1338" spans="1:24" ht="18.75" customHeight="1" x14ac:dyDescent="0.25">
      <c r="A1338" s="61"/>
      <c r="B1338" s="303">
        <f>IF(P1338="",0,COUNTIF($P$7:P1338,P1338))</f>
        <v>0</v>
      </c>
      <c r="C1338" s="303" t="str">
        <f t="shared" si="150"/>
        <v>0</v>
      </c>
      <c r="D1338" s="303">
        <f>IF(S1338="",0,COUNTIF($S$7:S1338,S1338))</f>
        <v>0</v>
      </c>
      <c r="E1338" s="303" t="str">
        <f t="shared" si="151"/>
        <v>0</v>
      </c>
      <c r="F1338" s="303">
        <f>IF(T1338="",0,COUNTIF($T$7:T1338,T1338))</f>
        <v>0</v>
      </c>
      <c r="G1338" s="303" t="str">
        <f t="shared" si="152"/>
        <v>0</v>
      </c>
      <c r="H1338" s="303">
        <f>IF(R1338="",0,COUNTIF($R$7:R1338,R1338))</f>
        <v>0</v>
      </c>
      <c r="I1338" s="303" t="str">
        <f t="shared" si="153"/>
        <v>0</v>
      </c>
      <c r="J1338" s="306">
        <f t="shared" si="154"/>
        <v>44216</v>
      </c>
      <c r="K1338" s="303" t="str">
        <f t="shared" si="155"/>
        <v>KK 097</v>
      </c>
      <c r="L1338" s="61"/>
      <c r="M1338" s="271"/>
      <c r="N1338" s="6"/>
      <c r="O1338" s="10"/>
      <c r="P1338" s="6"/>
      <c r="Q1338" s="77" t="str">
        <f t="shared" si="156"/>
        <v/>
      </c>
      <c r="R1338" s="333"/>
      <c r="S1338" s="23"/>
      <c r="T1338" s="271"/>
      <c r="U1338" s="5"/>
      <c r="V1338" s="5"/>
      <c r="W1338" s="61"/>
      <c r="X1338" s="61"/>
    </row>
    <row r="1339" spans="1:24" ht="18.75" customHeight="1" x14ac:dyDescent="0.25">
      <c r="A1339" s="61"/>
      <c r="B1339" s="303">
        <f>IF(P1339="",0,COUNTIF($P$7:P1339,P1339))</f>
        <v>0</v>
      </c>
      <c r="C1339" s="303" t="str">
        <f t="shared" si="150"/>
        <v>0</v>
      </c>
      <c r="D1339" s="303">
        <f>IF(S1339="",0,COUNTIF($S$7:S1339,S1339))</f>
        <v>0</v>
      </c>
      <c r="E1339" s="303" t="str">
        <f t="shared" si="151"/>
        <v>0</v>
      </c>
      <c r="F1339" s="303">
        <f>IF(T1339="",0,COUNTIF($T$7:T1339,T1339))</f>
        <v>0</v>
      </c>
      <c r="G1339" s="303" t="str">
        <f t="shared" si="152"/>
        <v>0</v>
      </c>
      <c r="H1339" s="303">
        <f>IF(R1339="",0,COUNTIF($R$7:R1339,R1339))</f>
        <v>0</v>
      </c>
      <c r="I1339" s="303" t="str">
        <f t="shared" si="153"/>
        <v>0</v>
      </c>
      <c r="J1339" s="306">
        <f t="shared" si="154"/>
        <v>44216</v>
      </c>
      <c r="K1339" s="303" t="str">
        <f t="shared" si="155"/>
        <v>KK 097</v>
      </c>
      <c r="L1339" s="61"/>
      <c r="M1339" s="271"/>
      <c r="N1339" s="6"/>
      <c r="O1339" s="10"/>
      <c r="P1339" s="6"/>
      <c r="Q1339" s="77" t="str">
        <f t="shared" si="156"/>
        <v/>
      </c>
      <c r="R1339" s="333"/>
      <c r="S1339" s="23"/>
      <c r="T1339" s="271"/>
      <c r="U1339" s="5"/>
      <c r="V1339" s="5"/>
      <c r="W1339" s="61"/>
      <c r="X1339" s="61"/>
    </row>
    <row r="1340" spans="1:24" ht="18.75" customHeight="1" x14ac:dyDescent="0.25">
      <c r="A1340" s="61"/>
      <c r="B1340" s="303">
        <f>IF(P1340="",0,COUNTIF($P$7:P1340,P1340))</f>
        <v>0</v>
      </c>
      <c r="C1340" s="303" t="str">
        <f t="shared" si="150"/>
        <v>0</v>
      </c>
      <c r="D1340" s="303">
        <f>IF(S1340="",0,COUNTIF($S$7:S1340,S1340))</f>
        <v>0</v>
      </c>
      <c r="E1340" s="303" t="str">
        <f t="shared" si="151"/>
        <v>0</v>
      </c>
      <c r="F1340" s="303">
        <f>IF(T1340="",0,COUNTIF($T$7:T1340,T1340))</f>
        <v>0</v>
      </c>
      <c r="G1340" s="303" t="str">
        <f t="shared" si="152"/>
        <v>0</v>
      </c>
      <c r="H1340" s="303">
        <f>IF(R1340="",0,COUNTIF($R$7:R1340,R1340))</f>
        <v>0</v>
      </c>
      <c r="I1340" s="303" t="str">
        <f t="shared" si="153"/>
        <v>0</v>
      </c>
      <c r="J1340" s="306">
        <f t="shared" si="154"/>
        <v>44216</v>
      </c>
      <c r="K1340" s="303" t="str">
        <f t="shared" si="155"/>
        <v>KK 097</v>
      </c>
      <c r="L1340" s="61"/>
      <c r="M1340" s="271"/>
      <c r="N1340" s="6"/>
      <c r="O1340" s="10"/>
      <c r="P1340" s="6"/>
      <c r="Q1340" s="77" t="str">
        <f t="shared" si="156"/>
        <v/>
      </c>
      <c r="R1340" s="333"/>
      <c r="S1340" s="23"/>
      <c r="T1340" s="271"/>
      <c r="U1340" s="5"/>
      <c r="V1340" s="5"/>
      <c r="W1340" s="61"/>
      <c r="X1340" s="61"/>
    </row>
    <row r="1341" spans="1:24" ht="18.75" customHeight="1" x14ac:dyDescent="0.25">
      <c r="A1341" s="61"/>
      <c r="B1341" s="303">
        <f>IF(P1341="",0,COUNTIF($P$7:P1341,P1341))</f>
        <v>0</v>
      </c>
      <c r="C1341" s="303" t="str">
        <f t="shared" si="150"/>
        <v>0</v>
      </c>
      <c r="D1341" s="303">
        <f>IF(S1341="",0,COUNTIF($S$7:S1341,S1341))</f>
        <v>0</v>
      </c>
      <c r="E1341" s="303" t="str">
        <f t="shared" si="151"/>
        <v>0</v>
      </c>
      <c r="F1341" s="303">
        <f>IF(T1341="",0,COUNTIF($T$7:T1341,T1341))</f>
        <v>0</v>
      </c>
      <c r="G1341" s="303" t="str">
        <f t="shared" si="152"/>
        <v>0</v>
      </c>
      <c r="H1341" s="303">
        <f>IF(R1341="",0,COUNTIF($R$7:R1341,R1341))</f>
        <v>0</v>
      </c>
      <c r="I1341" s="303" t="str">
        <f t="shared" si="153"/>
        <v>0</v>
      </c>
      <c r="J1341" s="306">
        <f t="shared" si="154"/>
        <v>44216</v>
      </c>
      <c r="K1341" s="303" t="str">
        <f t="shared" si="155"/>
        <v>KK 097</v>
      </c>
      <c r="L1341" s="61"/>
      <c r="M1341" s="271"/>
      <c r="N1341" s="6"/>
      <c r="O1341" s="10"/>
      <c r="P1341" s="6"/>
      <c r="Q1341" s="77" t="str">
        <f t="shared" si="156"/>
        <v/>
      </c>
      <c r="R1341" s="333"/>
      <c r="S1341" s="23"/>
      <c r="T1341" s="271"/>
      <c r="U1341" s="5"/>
      <c r="V1341" s="5"/>
      <c r="W1341" s="61"/>
      <c r="X1341" s="61"/>
    </row>
    <row r="1342" spans="1:24" ht="18.75" customHeight="1" x14ac:dyDescent="0.25">
      <c r="A1342" s="61"/>
      <c r="B1342" s="303">
        <f>IF(P1342="",0,COUNTIF($P$7:P1342,P1342))</f>
        <v>0</v>
      </c>
      <c r="C1342" s="303" t="str">
        <f t="shared" si="150"/>
        <v>0</v>
      </c>
      <c r="D1342" s="303">
        <f>IF(S1342="",0,COUNTIF($S$7:S1342,S1342))</f>
        <v>0</v>
      </c>
      <c r="E1342" s="303" t="str">
        <f t="shared" si="151"/>
        <v>0</v>
      </c>
      <c r="F1342" s="303">
        <f>IF(T1342="",0,COUNTIF($T$7:T1342,T1342))</f>
        <v>0</v>
      </c>
      <c r="G1342" s="303" t="str">
        <f t="shared" si="152"/>
        <v>0</v>
      </c>
      <c r="H1342" s="303">
        <f>IF(R1342="",0,COUNTIF($R$7:R1342,R1342))</f>
        <v>0</v>
      </c>
      <c r="I1342" s="303" t="str">
        <f t="shared" si="153"/>
        <v>0</v>
      </c>
      <c r="J1342" s="306">
        <f t="shared" si="154"/>
        <v>44216</v>
      </c>
      <c r="K1342" s="303" t="str">
        <f t="shared" si="155"/>
        <v>KK 097</v>
      </c>
      <c r="L1342" s="61"/>
      <c r="M1342" s="271"/>
      <c r="N1342" s="6"/>
      <c r="O1342" s="10"/>
      <c r="P1342" s="6"/>
      <c r="Q1342" s="77" t="str">
        <f t="shared" si="156"/>
        <v/>
      </c>
      <c r="R1342" s="333"/>
      <c r="S1342" s="23"/>
      <c r="T1342" s="271"/>
      <c r="U1342" s="5"/>
      <c r="V1342" s="5"/>
      <c r="W1342" s="61"/>
      <c r="X1342" s="61"/>
    </row>
    <row r="1343" spans="1:24" ht="18.75" customHeight="1" x14ac:dyDescent="0.25">
      <c r="A1343" s="61"/>
      <c r="B1343" s="303">
        <f>IF(P1343="",0,COUNTIF($P$7:P1343,P1343))</f>
        <v>0</v>
      </c>
      <c r="C1343" s="303" t="str">
        <f t="shared" si="150"/>
        <v>0</v>
      </c>
      <c r="D1343" s="303">
        <f>IF(S1343="",0,COUNTIF($S$7:S1343,S1343))</f>
        <v>0</v>
      </c>
      <c r="E1343" s="303" t="str">
        <f t="shared" si="151"/>
        <v>0</v>
      </c>
      <c r="F1343" s="303">
        <f>IF(T1343="",0,COUNTIF($T$7:T1343,T1343))</f>
        <v>0</v>
      </c>
      <c r="G1343" s="303" t="str">
        <f t="shared" si="152"/>
        <v>0</v>
      </c>
      <c r="H1343" s="303">
        <f>IF(R1343="",0,COUNTIF($R$7:R1343,R1343))</f>
        <v>0</v>
      </c>
      <c r="I1343" s="303" t="str">
        <f t="shared" si="153"/>
        <v>0</v>
      </c>
      <c r="J1343" s="306">
        <f t="shared" si="154"/>
        <v>44216</v>
      </c>
      <c r="K1343" s="303" t="str">
        <f t="shared" si="155"/>
        <v>KK 097</v>
      </c>
      <c r="L1343" s="61"/>
      <c r="M1343" s="271"/>
      <c r="N1343" s="6"/>
      <c r="O1343" s="10"/>
      <c r="P1343" s="6"/>
      <c r="Q1343" s="77" t="str">
        <f t="shared" si="156"/>
        <v/>
      </c>
      <c r="R1343" s="333"/>
      <c r="S1343" s="23"/>
      <c r="T1343" s="271"/>
      <c r="U1343" s="5"/>
      <c r="V1343" s="5"/>
      <c r="W1343" s="61"/>
      <c r="X1343" s="61"/>
    </row>
    <row r="1344" spans="1:24" ht="18.75" customHeight="1" x14ac:dyDescent="0.25">
      <c r="A1344" s="61"/>
      <c r="B1344" s="303">
        <f>IF(P1344="",0,COUNTIF($P$7:P1344,P1344))</f>
        <v>0</v>
      </c>
      <c r="C1344" s="303" t="str">
        <f t="shared" si="150"/>
        <v>0</v>
      </c>
      <c r="D1344" s="303">
        <f>IF(S1344="",0,COUNTIF($S$7:S1344,S1344))</f>
        <v>0</v>
      </c>
      <c r="E1344" s="303" t="str">
        <f t="shared" si="151"/>
        <v>0</v>
      </c>
      <c r="F1344" s="303">
        <f>IF(T1344="",0,COUNTIF($T$7:T1344,T1344))</f>
        <v>0</v>
      </c>
      <c r="G1344" s="303" t="str">
        <f t="shared" si="152"/>
        <v>0</v>
      </c>
      <c r="H1344" s="303">
        <f>IF(R1344="",0,COUNTIF($R$7:R1344,R1344))</f>
        <v>0</v>
      </c>
      <c r="I1344" s="303" t="str">
        <f t="shared" si="153"/>
        <v>0</v>
      </c>
      <c r="J1344" s="306">
        <f t="shared" si="154"/>
        <v>44216</v>
      </c>
      <c r="K1344" s="303" t="str">
        <f t="shared" si="155"/>
        <v>KK 097</v>
      </c>
      <c r="L1344" s="61"/>
      <c r="M1344" s="271"/>
      <c r="N1344" s="6"/>
      <c r="O1344" s="10"/>
      <c r="P1344" s="6"/>
      <c r="Q1344" s="77" t="str">
        <f t="shared" si="156"/>
        <v/>
      </c>
      <c r="R1344" s="333"/>
      <c r="S1344" s="23"/>
      <c r="T1344" s="271"/>
      <c r="U1344" s="5"/>
      <c r="V1344" s="5"/>
      <c r="W1344" s="61"/>
      <c r="X1344" s="61"/>
    </row>
    <row r="1345" spans="1:24" ht="18.75" customHeight="1" x14ac:dyDescent="0.25">
      <c r="A1345" s="61"/>
      <c r="B1345" s="303">
        <f>IF(P1345="",0,COUNTIF($P$7:P1345,P1345))</f>
        <v>0</v>
      </c>
      <c r="C1345" s="303" t="str">
        <f t="shared" si="150"/>
        <v>0</v>
      </c>
      <c r="D1345" s="303">
        <f>IF(S1345="",0,COUNTIF($S$7:S1345,S1345))</f>
        <v>0</v>
      </c>
      <c r="E1345" s="303" t="str">
        <f t="shared" si="151"/>
        <v>0</v>
      </c>
      <c r="F1345" s="303">
        <f>IF(T1345="",0,COUNTIF($T$7:T1345,T1345))</f>
        <v>0</v>
      </c>
      <c r="G1345" s="303" t="str">
        <f t="shared" si="152"/>
        <v>0</v>
      </c>
      <c r="H1345" s="303">
        <f>IF(R1345="",0,COUNTIF($R$7:R1345,R1345))</f>
        <v>0</v>
      </c>
      <c r="I1345" s="303" t="str">
        <f t="shared" si="153"/>
        <v>0</v>
      </c>
      <c r="J1345" s="306">
        <f t="shared" si="154"/>
        <v>44216</v>
      </c>
      <c r="K1345" s="303" t="str">
        <f t="shared" si="155"/>
        <v>KK 097</v>
      </c>
      <c r="L1345" s="61"/>
      <c r="M1345" s="271"/>
      <c r="N1345" s="6"/>
      <c r="O1345" s="10"/>
      <c r="P1345" s="6"/>
      <c r="Q1345" s="77" t="str">
        <f t="shared" si="156"/>
        <v/>
      </c>
      <c r="R1345" s="333"/>
      <c r="S1345" s="23"/>
      <c r="T1345" s="271"/>
      <c r="U1345" s="5"/>
      <c r="V1345" s="5"/>
      <c r="W1345" s="61"/>
      <c r="X1345" s="61"/>
    </row>
    <row r="1346" spans="1:24" ht="18.75" customHeight="1" x14ac:dyDescent="0.25">
      <c r="A1346" s="61"/>
      <c r="B1346" s="303">
        <f>IF(P1346="",0,COUNTIF($P$7:P1346,P1346))</f>
        <v>0</v>
      </c>
      <c r="C1346" s="303" t="str">
        <f t="shared" si="150"/>
        <v>0</v>
      </c>
      <c r="D1346" s="303">
        <f>IF(S1346="",0,COUNTIF($S$7:S1346,S1346))</f>
        <v>0</v>
      </c>
      <c r="E1346" s="303" t="str">
        <f t="shared" si="151"/>
        <v>0</v>
      </c>
      <c r="F1346" s="303">
        <f>IF(T1346="",0,COUNTIF($T$7:T1346,T1346))</f>
        <v>0</v>
      </c>
      <c r="G1346" s="303" t="str">
        <f t="shared" si="152"/>
        <v>0</v>
      </c>
      <c r="H1346" s="303">
        <f>IF(R1346="",0,COUNTIF($R$7:R1346,R1346))</f>
        <v>0</v>
      </c>
      <c r="I1346" s="303" t="str">
        <f t="shared" si="153"/>
        <v>0</v>
      </c>
      <c r="J1346" s="306">
        <f t="shared" si="154"/>
        <v>44216</v>
      </c>
      <c r="K1346" s="303" t="str">
        <f t="shared" si="155"/>
        <v>KK 097</v>
      </c>
      <c r="L1346" s="61"/>
      <c r="M1346" s="271"/>
      <c r="N1346" s="6"/>
      <c r="O1346" s="10"/>
      <c r="P1346" s="6"/>
      <c r="Q1346" s="77" t="str">
        <f t="shared" si="156"/>
        <v/>
      </c>
      <c r="R1346" s="333"/>
      <c r="S1346" s="23"/>
      <c r="T1346" s="271"/>
      <c r="U1346" s="5"/>
      <c r="V1346" s="5"/>
      <c r="W1346" s="61"/>
      <c r="X1346" s="61"/>
    </row>
    <row r="1347" spans="1:24" ht="18.75" customHeight="1" x14ac:dyDescent="0.25">
      <c r="A1347" s="61"/>
      <c r="B1347" s="303">
        <f>IF(P1347="",0,COUNTIF($P$7:P1347,P1347))</f>
        <v>0</v>
      </c>
      <c r="C1347" s="303" t="str">
        <f t="shared" si="150"/>
        <v>0</v>
      </c>
      <c r="D1347" s="303">
        <f>IF(S1347="",0,COUNTIF($S$7:S1347,S1347))</f>
        <v>0</v>
      </c>
      <c r="E1347" s="303" t="str">
        <f t="shared" si="151"/>
        <v>0</v>
      </c>
      <c r="F1347" s="303">
        <f>IF(T1347="",0,COUNTIF($T$7:T1347,T1347))</f>
        <v>0</v>
      </c>
      <c r="G1347" s="303" t="str">
        <f t="shared" si="152"/>
        <v>0</v>
      </c>
      <c r="H1347" s="303">
        <f>IF(R1347="",0,COUNTIF($R$7:R1347,R1347))</f>
        <v>0</v>
      </c>
      <c r="I1347" s="303" t="str">
        <f t="shared" si="153"/>
        <v>0</v>
      </c>
      <c r="J1347" s="306">
        <f t="shared" si="154"/>
        <v>44216</v>
      </c>
      <c r="K1347" s="303" t="str">
        <f t="shared" si="155"/>
        <v>KK 097</v>
      </c>
      <c r="L1347" s="61"/>
      <c r="M1347" s="271"/>
      <c r="N1347" s="6"/>
      <c r="O1347" s="10"/>
      <c r="P1347" s="6"/>
      <c r="Q1347" s="77" t="str">
        <f t="shared" si="156"/>
        <v/>
      </c>
      <c r="R1347" s="333"/>
      <c r="S1347" s="23"/>
      <c r="T1347" s="271"/>
      <c r="U1347" s="5"/>
      <c r="V1347" s="5"/>
      <c r="W1347" s="61"/>
      <c r="X1347" s="61"/>
    </row>
    <row r="1348" spans="1:24" ht="18.75" customHeight="1" x14ac:dyDescent="0.25">
      <c r="A1348" s="61"/>
      <c r="B1348" s="303">
        <f>IF(P1348="",0,COUNTIF($P$7:P1348,P1348))</f>
        <v>0</v>
      </c>
      <c r="C1348" s="303" t="str">
        <f t="shared" si="150"/>
        <v>0</v>
      </c>
      <c r="D1348" s="303">
        <f>IF(S1348="",0,COUNTIF($S$7:S1348,S1348))</f>
        <v>0</v>
      </c>
      <c r="E1348" s="303" t="str">
        <f t="shared" si="151"/>
        <v>0</v>
      </c>
      <c r="F1348" s="303">
        <f>IF(T1348="",0,COUNTIF($T$7:T1348,T1348))</f>
        <v>0</v>
      </c>
      <c r="G1348" s="303" t="str">
        <f t="shared" si="152"/>
        <v>0</v>
      </c>
      <c r="H1348" s="303">
        <f>IF(R1348="",0,COUNTIF($R$7:R1348,R1348))</f>
        <v>0</v>
      </c>
      <c r="I1348" s="303" t="str">
        <f t="shared" si="153"/>
        <v>0</v>
      </c>
      <c r="J1348" s="306">
        <f t="shared" si="154"/>
        <v>44216</v>
      </c>
      <c r="K1348" s="303" t="str">
        <f t="shared" si="155"/>
        <v>KK 097</v>
      </c>
      <c r="L1348" s="61"/>
      <c r="M1348" s="271"/>
      <c r="N1348" s="6"/>
      <c r="O1348" s="10"/>
      <c r="P1348" s="6"/>
      <c r="Q1348" s="77" t="str">
        <f t="shared" si="156"/>
        <v/>
      </c>
      <c r="R1348" s="333"/>
      <c r="S1348" s="23"/>
      <c r="T1348" s="271"/>
      <c r="U1348" s="5"/>
      <c r="V1348" s="5"/>
      <c r="W1348" s="61"/>
      <c r="X1348" s="61"/>
    </row>
    <row r="1349" spans="1:24" ht="18.75" customHeight="1" x14ac:dyDescent="0.25">
      <c r="A1349" s="61"/>
      <c r="B1349" s="303">
        <f>IF(P1349="",0,COUNTIF($P$7:P1349,P1349))</f>
        <v>0</v>
      </c>
      <c r="C1349" s="303" t="str">
        <f t="shared" si="150"/>
        <v>0</v>
      </c>
      <c r="D1349" s="303">
        <f>IF(S1349="",0,COUNTIF($S$7:S1349,S1349))</f>
        <v>0</v>
      </c>
      <c r="E1349" s="303" t="str">
        <f t="shared" si="151"/>
        <v>0</v>
      </c>
      <c r="F1349" s="303">
        <f>IF(T1349="",0,COUNTIF($T$7:T1349,T1349))</f>
        <v>0</v>
      </c>
      <c r="G1349" s="303" t="str">
        <f t="shared" si="152"/>
        <v>0</v>
      </c>
      <c r="H1349" s="303">
        <f>IF(R1349="",0,COUNTIF($R$7:R1349,R1349))</f>
        <v>0</v>
      </c>
      <c r="I1349" s="303" t="str">
        <f t="shared" si="153"/>
        <v>0</v>
      </c>
      <c r="J1349" s="306">
        <f t="shared" si="154"/>
        <v>44216</v>
      </c>
      <c r="K1349" s="303" t="str">
        <f t="shared" si="155"/>
        <v>KK 097</v>
      </c>
      <c r="L1349" s="61"/>
      <c r="M1349" s="271"/>
      <c r="N1349" s="6"/>
      <c r="O1349" s="10"/>
      <c r="P1349" s="6"/>
      <c r="Q1349" s="77" t="str">
        <f t="shared" si="156"/>
        <v/>
      </c>
      <c r="R1349" s="333"/>
      <c r="S1349" s="23"/>
      <c r="T1349" s="271"/>
      <c r="U1349" s="5"/>
      <c r="V1349" s="5"/>
      <c r="W1349" s="61"/>
      <c r="X1349" s="61"/>
    </row>
    <row r="1350" spans="1:24" ht="18.75" customHeight="1" x14ac:dyDescent="0.25">
      <c r="A1350" s="61"/>
      <c r="B1350" s="303">
        <f>IF(P1350="",0,COUNTIF($P$7:P1350,P1350))</f>
        <v>0</v>
      </c>
      <c r="C1350" s="303" t="str">
        <f t="shared" si="150"/>
        <v>0</v>
      </c>
      <c r="D1350" s="303">
        <f>IF(S1350="",0,COUNTIF($S$7:S1350,S1350))</f>
        <v>0</v>
      </c>
      <c r="E1350" s="303" t="str">
        <f t="shared" si="151"/>
        <v>0</v>
      </c>
      <c r="F1350" s="303">
        <f>IF(T1350="",0,COUNTIF($T$7:T1350,T1350))</f>
        <v>0</v>
      </c>
      <c r="G1350" s="303" t="str">
        <f t="shared" si="152"/>
        <v>0</v>
      </c>
      <c r="H1350" s="303">
        <f>IF(R1350="",0,COUNTIF($R$7:R1350,R1350))</f>
        <v>0</v>
      </c>
      <c r="I1350" s="303" t="str">
        <f t="shared" si="153"/>
        <v>0</v>
      </c>
      <c r="J1350" s="306">
        <f t="shared" si="154"/>
        <v>44216</v>
      </c>
      <c r="K1350" s="303" t="str">
        <f t="shared" si="155"/>
        <v>KK 097</v>
      </c>
      <c r="L1350" s="61"/>
      <c r="M1350" s="271"/>
      <c r="N1350" s="6"/>
      <c r="O1350" s="10"/>
      <c r="P1350" s="6"/>
      <c r="Q1350" s="77" t="str">
        <f t="shared" si="156"/>
        <v/>
      </c>
      <c r="R1350" s="333"/>
      <c r="S1350" s="23"/>
      <c r="T1350" s="271"/>
      <c r="U1350" s="5"/>
      <c r="V1350" s="5"/>
      <c r="W1350" s="61"/>
      <c r="X1350" s="61"/>
    </row>
    <row r="1351" spans="1:24" ht="18.75" customHeight="1" x14ac:dyDescent="0.25">
      <c r="A1351" s="61"/>
      <c r="B1351" s="303">
        <f>IF(P1351="",0,COUNTIF($P$7:P1351,P1351))</f>
        <v>0</v>
      </c>
      <c r="C1351" s="303" t="str">
        <f t="shared" si="150"/>
        <v>0</v>
      </c>
      <c r="D1351" s="303">
        <f>IF(S1351="",0,COUNTIF($S$7:S1351,S1351))</f>
        <v>0</v>
      </c>
      <c r="E1351" s="303" t="str">
        <f t="shared" si="151"/>
        <v>0</v>
      </c>
      <c r="F1351" s="303">
        <f>IF(T1351="",0,COUNTIF($T$7:T1351,T1351))</f>
        <v>0</v>
      </c>
      <c r="G1351" s="303" t="str">
        <f t="shared" si="152"/>
        <v>0</v>
      </c>
      <c r="H1351" s="303">
        <f>IF(R1351="",0,COUNTIF($R$7:R1351,R1351))</f>
        <v>0</v>
      </c>
      <c r="I1351" s="303" t="str">
        <f t="shared" si="153"/>
        <v>0</v>
      </c>
      <c r="J1351" s="306">
        <f t="shared" si="154"/>
        <v>44216</v>
      </c>
      <c r="K1351" s="303" t="str">
        <f t="shared" si="155"/>
        <v>KK 097</v>
      </c>
      <c r="L1351" s="61"/>
      <c r="M1351" s="271"/>
      <c r="N1351" s="6"/>
      <c r="O1351" s="10"/>
      <c r="P1351" s="6"/>
      <c r="Q1351" s="77" t="str">
        <f t="shared" si="156"/>
        <v/>
      </c>
      <c r="R1351" s="333"/>
      <c r="S1351" s="23"/>
      <c r="T1351" s="271"/>
      <c r="U1351" s="5"/>
      <c r="V1351" s="5"/>
      <c r="W1351" s="61"/>
      <c r="X1351" s="61"/>
    </row>
    <row r="1352" spans="1:24" ht="18.75" customHeight="1" x14ac:dyDescent="0.25">
      <c r="A1352" s="61"/>
      <c r="B1352" s="303">
        <f>IF(P1352="",0,COUNTIF($P$7:P1352,P1352))</f>
        <v>0</v>
      </c>
      <c r="C1352" s="303" t="str">
        <f t="shared" si="150"/>
        <v>0</v>
      </c>
      <c r="D1352" s="303">
        <f>IF(S1352="",0,COUNTIF($S$7:S1352,S1352))</f>
        <v>0</v>
      </c>
      <c r="E1352" s="303" t="str">
        <f t="shared" si="151"/>
        <v>0</v>
      </c>
      <c r="F1352" s="303">
        <f>IF(T1352="",0,COUNTIF($T$7:T1352,T1352))</f>
        <v>0</v>
      </c>
      <c r="G1352" s="303" t="str">
        <f t="shared" si="152"/>
        <v>0</v>
      </c>
      <c r="H1352" s="303">
        <f>IF(R1352="",0,COUNTIF($R$7:R1352,R1352))</f>
        <v>0</v>
      </c>
      <c r="I1352" s="303" t="str">
        <f t="shared" si="153"/>
        <v>0</v>
      </c>
      <c r="J1352" s="306">
        <f t="shared" si="154"/>
        <v>44216</v>
      </c>
      <c r="K1352" s="303" t="str">
        <f t="shared" si="155"/>
        <v>KK 097</v>
      </c>
      <c r="L1352" s="61"/>
      <c r="M1352" s="271"/>
      <c r="N1352" s="6"/>
      <c r="O1352" s="10"/>
      <c r="P1352" s="6"/>
      <c r="Q1352" s="77" t="str">
        <f t="shared" si="156"/>
        <v/>
      </c>
      <c r="R1352" s="333"/>
      <c r="S1352" s="23"/>
      <c r="T1352" s="271"/>
      <c r="U1352" s="5"/>
      <c r="V1352" s="5"/>
      <c r="W1352" s="61"/>
      <c r="X1352" s="61"/>
    </row>
    <row r="1353" spans="1:24" ht="18.75" customHeight="1" x14ac:dyDescent="0.25">
      <c r="A1353" s="61"/>
      <c r="B1353" s="303">
        <f>IF(P1353="",0,COUNTIF($P$7:P1353,P1353))</f>
        <v>0</v>
      </c>
      <c r="C1353" s="303" t="str">
        <f t="shared" si="150"/>
        <v>0</v>
      </c>
      <c r="D1353" s="303">
        <f>IF(S1353="",0,COUNTIF($S$7:S1353,S1353))</f>
        <v>0</v>
      </c>
      <c r="E1353" s="303" t="str">
        <f t="shared" si="151"/>
        <v>0</v>
      </c>
      <c r="F1353" s="303">
        <f>IF(T1353="",0,COUNTIF($T$7:T1353,T1353))</f>
        <v>0</v>
      </c>
      <c r="G1353" s="303" t="str">
        <f t="shared" si="152"/>
        <v>0</v>
      </c>
      <c r="H1353" s="303">
        <f>IF(R1353="",0,COUNTIF($R$7:R1353,R1353))</f>
        <v>0</v>
      </c>
      <c r="I1353" s="303" t="str">
        <f t="shared" si="153"/>
        <v>0</v>
      </c>
      <c r="J1353" s="306">
        <f t="shared" si="154"/>
        <v>44216</v>
      </c>
      <c r="K1353" s="303" t="str">
        <f t="shared" si="155"/>
        <v>KK 097</v>
      </c>
      <c r="L1353" s="61"/>
      <c r="M1353" s="271"/>
      <c r="N1353" s="6"/>
      <c r="O1353" s="10"/>
      <c r="P1353" s="6"/>
      <c r="Q1353" s="77" t="str">
        <f t="shared" si="156"/>
        <v/>
      </c>
      <c r="R1353" s="333"/>
      <c r="S1353" s="23"/>
      <c r="T1353" s="271"/>
      <c r="U1353" s="5"/>
      <c r="V1353" s="5"/>
      <c r="W1353" s="61"/>
      <c r="X1353" s="61"/>
    </row>
    <row r="1354" spans="1:24" ht="18.75" customHeight="1" x14ac:dyDescent="0.25">
      <c r="A1354" s="61"/>
      <c r="B1354" s="303">
        <f>IF(P1354="",0,COUNTIF($P$7:P1354,P1354))</f>
        <v>0</v>
      </c>
      <c r="C1354" s="303" t="str">
        <f t="shared" si="150"/>
        <v>0</v>
      </c>
      <c r="D1354" s="303">
        <f>IF(S1354="",0,COUNTIF($S$7:S1354,S1354))</f>
        <v>0</v>
      </c>
      <c r="E1354" s="303" t="str">
        <f t="shared" si="151"/>
        <v>0</v>
      </c>
      <c r="F1354" s="303">
        <f>IF(T1354="",0,COUNTIF($T$7:T1354,T1354))</f>
        <v>0</v>
      </c>
      <c r="G1354" s="303" t="str">
        <f t="shared" si="152"/>
        <v>0</v>
      </c>
      <c r="H1354" s="303">
        <f>IF(R1354="",0,COUNTIF($R$7:R1354,R1354))</f>
        <v>0</v>
      </c>
      <c r="I1354" s="303" t="str">
        <f t="shared" si="153"/>
        <v>0</v>
      </c>
      <c r="J1354" s="306">
        <f t="shared" si="154"/>
        <v>44216</v>
      </c>
      <c r="K1354" s="303" t="str">
        <f t="shared" si="155"/>
        <v>KK 097</v>
      </c>
      <c r="L1354" s="61"/>
      <c r="M1354" s="271"/>
      <c r="N1354" s="6"/>
      <c r="O1354" s="10"/>
      <c r="P1354" s="6"/>
      <c r="Q1354" s="77" t="str">
        <f t="shared" si="156"/>
        <v/>
      </c>
      <c r="R1354" s="333"/>
      <c r="S1354" s="23"/>
      <c r="T1354" s="271"/>
      <c r="U1354" s="5"/>
      <c r="V1354" s="5"/>
      <c r="W1354" s="61"/>
      <c r="X1354" s="61"/>
    </row>
    <row r="1355" spans="1:24" ht="18.75" customHeight="1" x14ac:dyDescent="0.25">
      <c r="A1355" s="61"/>
      <c r="B1355" s="303">
        <f>IF(P1355="",0,COUNTIF($P$7:P1355,P1355))</f>
        <v>0</v>
      </c>
      <c r="C1355" s="303" t="str">
        <f t="shared" si="150"/>
        <v>0</v>
      </c>
      <c r="D1355" s="303">
        <f>IF(S1355="",0,COUNTIF($S$7:S1355,S1355))</f>
        <v>0</v>
      </c>
      <c r="E1355" s="303" t="str">
        <f t="shared" si="151"/>
        <v>0</v>
      </c>
      <c r="F1355" s="303">
        <f>IF(T1355="",0,COUNTIF($T$7:T1355,T1355))</f>
        <v>0</v>
      </c>
      <c r="G1355" s="303" t="str">
        <f t="shared" si="152"/>
        <v>0</v>
      </c>
      <c r="H1355" s="303">
        <f>IF(R1355="",0,COUNTIF($R$7:R1355,R1355))</f>
        <v>0</v>
      </c>
      <c r="I1355" s="303" t="str">
        <f t="shared" si="153"/>
        <v>0</v>
      </c>
      <c r="J1355" s="306">
        <f t="shared" si="154"/>
        <v>44216</v>
      </c>
      <c r="K1355" s="303" t="str">
        <f t="shared" si="155"/>
        <v>KK 097</v>
      </c>
      <c r="L1355" s="61"/>
      <c r="M1355" s="271"/>
      <c r="N1355" s="6"/>
      <c r="O1355" s="10"/>
      <c r="P1355" s="6"/>
      <c r="Q1355" s="77" t="str">
        <f t="shared" si="156"/>
        <v/>
      </c>
      <c r="R1355" s="333"/>
      <c r="S1355" s="23"/>
      <c r="T1355" s="271"/>
      <c r="U1355" s="5"/>
      <c r="V1355" s="5"/>
      <c r="W1355" s="61"/>
      <c r="X1355" s="61"/>
    </row>
    <row r="1356" spans="1:24" ht="18.75" customHeight="1" x14ac:dyDescent="0.25">
      <c r="A1356" s="61"/>
      <c r="B1356" s="303">
        <f>IF(P1356="",0,COUNTIF($P$7:P1356,P1356))</f>
        <v>0</v>
      </c>
      <c r="C1356" s="303" t="str">
        <f t="shared" si="150"/>
        <v>0</v>
      </c>
      <c r="D1356" s="303">
        <f>IF(S1356="",0,COUNTIF($S$7:S1356,S1356))</f>
        <v>0</v>
      </c>
      <c r="E1356" s="303" t="str">
        <f t="shared" si="151"/>
        <v>0</v>
      </c>
      <c r="F1356" s="303">
        <f>IF(T1356="",0,COUNTIF($T$7:T1356,T1356))</f>
        <v>0</v>
      </c>
      <c r="G1356" s="303" t="str">
        <f t="shared" si="152"/>
        <v>0</v>
      </c>
      <c r="H1356" s="303">
        <f>IF(R1356="",0,COUNTIF($R$7:R1356,R1356))</f>
        <v>0</v>
      </c>
      <c r="I1356" s="303" t="str">
        <f t="shared" si="153"/>
        <v>0</v>
      </c>
      <c r="J1356" s="306">
        <f t="shared" si="154"/>
        <v>44216</v>
      </c>
      <c r="K1356" s="303" t="str">
        <f t="shared" si="155"/>
        <v>KK 097</v>
      </c>
      <c r="L1356" s="61"/>
      <c r="M1356" s="271"/>
      <c r="N1356" s="6"/>
      <c r="O1356" s="10"/>
      <c r="P1356" s="6"/>
      <c r="Q1356" s="77" t="str">
        <f t="shared" si="156"/>
        <v/>
      </c>
      <c r="R1356" s="333"/>
      <c r="S1356" s="23"/>
      <c r="T1356" s="271"/>
      <c r="U1356" s="5"/>
      <c r="V1356" s="5"/>
      <c r="W1356" s="61"/>
      <c r="X1356" s="61"/>
    </row>
    <row r="1357" spans="1:24" ht="18.75" customHeight="1" x14ac:dyDescent="0.25">
      <c r="A1357" s="61"/>
      <c r="B1357" s="303">
        <f>IF(P1357="",0,COUNTIF($P$7:P1357,P1357))</f>
        <v>0</v>
      </c>
      <c r="C1357" s="303" t="str">
        <f t="shared" si="150"/>
        <v>0</v>
      </c>
      <c r="D1357" s="303">
        <f>IF(S1357="",0,COUNTIF($S$7:S1357,S1357))</f>
        <v>0</v>
      </c>
      <c r="E1357" s="303" t="str">
        <f t="shared" si="151"/>
        <v>0</v>
      </c>
      <c r="F1357" s="303">
        <f>IF(T1357="",0,COUNTIF($T$7:T1357,T1357))</f>
        <v>0</v>
      </c>
      <c r="G1357" s="303" t="str">
        <f t="shared" si="152"/>
        <v>0</v>
      </c>
      <c r="H1357" s="303">
        <f>IF(R1357="",0,COUNTIF($R$7:R1357,R1357))</f>
        <v>0</v>
      </c>
      <c r="I1357" s="303" t="str">
        <f t="shared" si="153"/>
        <v>0</v>
      </c>
      <c r="J1357" s="306">
        <f t="shared" si="154"/>
        <v>44216</v>
      </c>
      <c r="K1357" s="303" t="str">
        <f t="shared" si="155"/>
        <v>KK 097</v>
      </c>
      <c r="L1357" s="61"/>
      <c r="M1357" s="271"/>
      <c r="N1357" s="6"/>
      <c r="O1357" s="10"/>
      <c r="P1357" s="6"/>
      <c r="Q1357" s="77" t="str">
        <f t="shared" si="156"/>
        <v/>
      </c>
      <c r="R1357" s="333"/>
      <c r="S1357" s="23"/>
      <c r="T1357" s="271"/>
      <c r="U1357" s="5"/>
      <c r="V1357" s="5"/>
      <c r="W1357" s="61"/>
      <c r="X1357" s="61"/>
    </row>
    <row r="1358" spans="1:24" ht="18.75" customHeight="1" x14ac:dyDescent="0.25">
      <c r="A1358" s="61"/>
      <c r="B1358" s="303">
        <f>IF(P1358="",0,COUNTIF($P$7:P1358,P1358))</f>
        <v>0</v>
      </c>
      <c r="C1358" s="303" t="str">
        <f t="shared" si="150"/>
        <v>0</v>
      </c>
      <c r="D1358" s="303">
        <f>IF(S1358="",0,COUNTIF($S$7:S1358,S1358))</f>
        <v>0</v>
      </c>
      <c r="E1358" s="303" t="str">
        <f t="shared" si="151"/>
        <v>0</v>
      </c>
      <c r="F1358" s="303">
        <f>IF(T1358="",0,COUNTIF($T$7:T1358,T1358))</f>
        <v>0</v>
      </c>
      <c r="G1358" s="303" t="str">
        <f t="shared" si="152"/>
        <v>0</v>
      </c>
      <c r="H1358" s="303">
        <f>IF(R1358="",0,COUNTIF($R$7:R1358,R1358))</f>
        <v>0</v>
      </c>
      <c r="I1358" s="303" t="str">
        <f t="shared" si="153"/>
        <v>0</v>
      </c>
      <c r="J1358" s="306">
        <f t="shared" si="154"/>
        <v>44216</v>
      </c>
      <c r="K1358" s="303" t="str">
        <f t="shared" si="155"/>
        <v>KK 097</v>
      </c>
      <c r="L1358" s="61"/>
      <c r="M1358" s="271"/>
      <c r="N1358" s="6"/>
      <c r="O1358" s="10"/>
      <c r="P1358" s="6"/>
      <c r="Q1358" s="77" t="str">
        <f t="shared" si="156"/>
        <v/>
      </c>
      <c r="R1358" s="333"/>
      <c r="S1358" s="23"/>
      <c r="T1358" s="271"/>
      <c r="U1358" s="5"/>
      <c r="V1358" s="5"/>
      <c r="W1358" s="61"/>
      <c r="X1358" s="61"/>
    </row>
    <row r="1359" spans="1:24" ht="18.75" customHeight="1" x14ac:dyDescent="0.25">
      <c r="A1359" s="61"/>
      <c r="B1359" s="303">
        <f>IF(P1359="",0,COUNTIF($P$7:P1359,P1359))</f>
        <v>0</v>
      </c>
      <c r="C1359" s="303" t="str">
        <f t="shared" si="150"/>
        <v>0</v>
      </c>
      <c r="D1359" s="303">
        <f>IF(S1359="",0,COUNTIF($S$7:S1359,S1359))</f>
        <v>0</v>
      </c>
      <c r="E1359" s="303" t="str">
        <f t="shared" si="151"/>
        <v>0</v>
      </c>
      <c r="F1359" s="303">
        <f>IF(T1359="",0,COUNTIF($T$7:T1359,T1359))</f>
        <v>0</v>
      </c>
      <c r="G1359" s="303" t="str">
        <f t="shared" si="152"/>
        <v>0</v>
      </c>
      <c r="H1359" s="303">
        <f>IF(R1359="",0,COUNTIF($R$7:R1359,R1359))</f>
        <v>0</v>
      </c>
      <c r="I1359" s="303" t="str">
        <f t="shared" si="153"/>
        <v>0</v>
      </c>
      <c r="J1359" s="306">
        <f t="shared" si="154"/>
        <v>44216</v>
      </c>
      <c r="K1359" s="303" t="str">
        <f t="shared" si="155"/>
        <v>KK 097</v>
      </c>
      <c r="L1359" s="61"/>
      <c r="M1359" s="271"/>
      <c r="N1359" s="6"/>
      <c r="O1359" s="10"/>
      <c r="P1359" s="6"/>
      <c r="Q1359" s="77" t="str">
        <f t="shared" si="156"/>
        <v/>
      </c>
      <c r="R1359" s="333"/>
      <c r="S1359" s="23"/>
      <c r="T1359" s="271"/>
      <c r="U1359" s="5"/>
      <c r="V1359" s="5"/>
      <c r="W1359" s="61"/>
      <c r="X1359" s="61"/>
    </row>
    <row r="1360" spans="1:24" ht="18.75" customHeight="1" x14ac:dyDescent="0.25">
      <c r="A1360" s="61"/>
      <c r="B1360" s="303">
        <f>IF(P1360="",0,COUNTIF($P$7:P1360,P1360))</f>
        <v>0</v>
      </c>
      <c r="C1360" s="303" t="str">
        <f t="shared" si="150"/>
        <v>0</v>
      </c>
      <c r="D1360" s="303">
        <f>IF(S1360="",0,COUNTIF($S$7:S1360,S1360))</f>
        <v>0</v>
      </c>
      <c r="E1360" s="303" t="str">
        <f t="shared" si="151"/>
        <v>0</v>
      </c>
      <c r="F1360" s="303">
        <f>IF(T1360="",0,COUNTIF($T$7:T1360,T1360))</f>
        <v>0</v>
      </c>
      <c r="G1360" s="303" t="str">
        <f t="shared" si="152"/>
        <v>0</v>
      </c>
      <c r="H1360" s="303">
        <f>IF(R1360="",0,COUNTIF($R$7:R1360,R1360))</f>
        <v>0</v>
      </c>
      <c r="I1360" s="303" t="str">
        <f t="shared" si="153"/>
        <v>0</v>
      </c>
      <c r="J1360" s="306">
        <f t="shared" si="154"/>
        <v>44216</v>
      </c>
      <c r="K1360" s="303" t="str">
        <f t="shared" si="155"/>
        <v>KK 097</v>
      </c>
      <c r="L1360" s="61"/>
      <c r="M1360" s="271"/>
      <c r="N1360" s="6"/>
      <c r="O1360" s="10"/>
      <c r="P1360" s="6"/>
      <c r="Q1360" s="77" t="str">
        <f t="shared" si="156"/>
        <v/>
      </c>
      <c r="R1360" s="333"/>
      <c r="S1360" s="23"/>
      <c r="T1360" s="271"/>
      <c r="U1360" s="5"/>
      <c r="V1360" s="5"/>
      <c r="W1360" s="61"/>
      <c r="X1360" s="61"/>
    </row>
    <row r="1361" spans="1:24" ht="18.75" customHeight="1" x14ac:dyDescent="0.25">
      <c r="A1361" s="61"/>
      <c r="B1361" s="303">
        <f>IF(P1361="",0,COUNTIF($P$7:P1361,P1361))</f>
        <v>0</v>
      </c>
      <c r="C1361" s="303" t="str">
        <f t="shared" si="150"/>
        <v>0</v>
      </c>
      <c r="D1361" s="303">
        <f>IF(S1361="",0,COUNTIF($S$7:S1361,S1361))</f>
        <v>0</v>
      </c>
      <c r="E1361" s="303" t="str">
        <f t="shared" si="151"/>
        <v>0</v>
      </c>
      <c r="F1361" s="303">
        <f>IF(T1361="",0,COUNTIF($T$7:T1361,T1361))</f>
        <v>0</v>
      </c>
      <c r="G1361" s="303" t="str">
        <f t="shared" si="152"/>
        <v>0</v>
      </c>
      <c r="H1361" s="303">
        <f>IF(R1361="",0,COUNTIF($R$7:R1361,R1361))</f>
        <v>0</v>
      </c>
      <c r="I1361" s="303" t="str">
        <f t="shared" si="153"/>
        <v>0</v>
      </c>
      <c r="J1361" s="306">
        <f t="shared" si="154"/>
        <v>44216</v>
      </c>
      <c r="K1361" s="303" t="str">
        <f t="shared" si="155"/>
        <v>KK 097</v>
      </c>
      <c r="L1361" s="61"/>
      <c r="M1361" s="271"/>
      <c r="N1361" s="6"/>
      <c r="O1361" s="10"/>
      <c r="P1361" s="6"/>
      <c r="Q1361" s="77" t="str">
        <f t="shared" si="156"/>
        <v/>
      </c>
      <c r="R1361" s="333"/>
      <c r="S1361" s="23"/>
      <c r="T1361" s="271"/>
      <c r="U1361" s="5"/>
      <c r="V1361" s="5"/>
      <c r="W1361" s="61"/>
      <c r="X1361" s="61"/>
    </row>
    <row r="1362" spans="1:24" ht="18.75" customHeight="1" x14ac:dyDescent="0.25">
      <c r="A1362" s="61"/>
      <c r="B1362" s="303">
        <f>IF(P1362="",0,COUNTIF($P$7:P1362,P1362))</f>
        <v>0</v>
      </c>
      <c r="C1362" s="303" t="str">
        <f t="shared" si="150"/>
        <v>0</v>
      </c>
      <c r="D1362" s="303">
        <f>IF(S1362="",0,COUNTIF($S$7:S1362,S1362))</f>
        <v>0</v>
      </c>
      <c r="E1362" s="303" t="str">
        <f t="shared" si="151"/>
        <v>0</v>
      </c>
      <c r="F1362" s="303">
        <f>IF(T1362="",0,COUNTIF($T$7:T1362,T1362))</f>
        <v>0</v>
      </c>
      <c r="G1362" s="303" t="str">
        <f t="shared" si="152"/>
        <v>0</v>
      </c>
      <c r="H1362" s="303">
        <f>IF(R1362="",0,COUNTIF($R$7:R1362,R1362))</f>
        <v>0</v>
      </c>
      <c r="I1362" s="303" t="str">
        <f t="shared" si="153"/>
        <v>0</v>
      </c>
      <c r="J1362" s="306">
        <f t="shared" si="154"/>
        <v>44216</v>
      </c>
      <c r="K1362" s="303" t="str">
        <f t="shared" si="155"/>
        <v>KK 097</v>
      </c>
      <c r="L1362" s="61"/>
      <c r="M1362" s="271"/>
      <c r="N1362" s="6"/>
      <c r="O1362" s="10"/>
      <c r="P1362" s="6"/>
      <c r="Q1362" s="77" t="str">
        <f t="shared" si="156"/>
        <v/>
      </c>
      <c r="R1362" s="333"/>
      <c r="S1362" s="23"/>
      <c r="T1362" s="271"/>
      <c r="U1362" s="5"/>
      <c r="V1362" s="5"/>
      <c r="W1362" s="61"/>
      <c r="X1362" s="61"/>
    </row>
    <row r="1363" spans="1:24" ht="18.75" customHeight="1" x14ac:dyDescent="0.25">
      <c r="A1363" s="61"/>
      <c r="B1363" s="303">
        <f>IF(P1363="",0,COUNTIF($P$7:P1363,P1363))</f>
        <v>0</v>
      </c>
      <c r="C1363" s="303" t="str">
        <f t="shared" si="150"/>
        <v>0</v>
      </c>
      <c r="D1363" s="303">
        <f>IF(S1363="",0,COUNTIF($S$7:S1363,S1363))</f>
        <v>0</v>
      </c>
      <c r="E1363" s="303" t="str">
        <f t="shared" si="151"/>
        <v>0</v>
      </c>
      <c r="F1363" s="303">
        <f>IF(T1363="",0,COUNTIF($T$7:T1363,T1363))</f>
        <v>0</v>
      </c>
      <c r="G1363" s="303" t="str">
        <f t="shared" si="152"/>
        <v>0</v>
      </c>
      <c r="H1363" s="303">
        <f>IF(R1363="",0,COUNTIF($R$7:R1363,R1363))</f>
        <v>0</v>
      </c>
      <c r="I1363" s="303" t="str">
        <f t="shared" si="153"/>
        <v>0</v>
      </c>
      <c r="J1363" s="306">
        <f t="shared" si="154"/>
        <v>44216</v>
      </c>
      <c r="K1363" s="303" t="str">
        <f t="shared" si="155"/>
        <v>KK 097</v>
      </c>
      <c r="L1363" s="61"/>
      <c r="M1363" s="271"/>
      <c r="N1363" s="6"/>
      <c r="O1363" s="10"/>
      <c r="P1363" s="6"/>
      <c r="Q1363" s="77" t="str">
        <f t="shared" si="156"/>
        <v/>
      </c>
      <c r="R1363" s="333"/>
      <c r="S1363" s="23"/>
      <c r="T1363" s="271"/>
      <c r="U1363" s="5"/>
      <c r="V1363" s="5"/>
      <c r="W1363" s="61"/>
      <c r="X1363" s="61"/>
    </row>
    <row r="1364" spans="1:24" ht="18.75" customHeight="1" x14ac:dyDescent="0.25">
      <c r="A1364" s="61"/>
      <c r="B1364" s="303">
        <f>IF(P1364="",0,COUNTIF($P$7:P1364,P1364))</f>
        <v>0</v>
      </c>
      <c r="C1364" s="303" t="str">
        <f t="shared" si="150"/>
        <v>0</v>
      </c>
      <c r="D1364" s="303">
        <f>IF(S1364="",0,COUNTIF($S$7:S1364,S1364))</f>
        <v>0</v>
      </c>
      <c r="E1364" s="303" t="str">
        <f t="shared" si="151"/>
        <v>0</v>
      </c>
      <c r="F1364" s="303">
        <f>IF(T1364="",0,COUNTIF($T$7:T1364,T1364))</f>
        <v>0</v>
      </c>
      <c r="G1364" s="303" t="str">
        <f t="shared" si="152"/>
        <v>0</v>
      </c>
      <c r="H1364" s="303">
        <f>IF(R1364="",0,COUNTIF($R$7:R1364,R1364))</f>
        <v>0</v>
      </c>
      <c r="I1364" s="303" t="str">
        <f t="shared" si="153"/>
        <v>0</v>
      </c>
      <c r="J1364" s="306">
        <f t="shared" si="154"/>
        <v>44216</v>
      </c>
      <c r="K1364" s="303" t="str">
        <f t="shared" si="155"/>
        <v>KK 097</v>
      </c>
      <c r="L1364" s="61"/>
      <c r="M1364" s="271"/>
      <c r="N1364" s="6"/>
      <c r="O1364" s="10"/>
      <c r="P1364" s="6"/>
      <c r="Q1364" s="77" t="str">
        <f t="shared" si="156"/>
        <v/>
      </c>
      <c r="R1364" s="333"/>
      <c r="S1364" s="23"/>
      <c r="T1364" s="271"/>
      <c r="U1364" s="5"/>
      <c r="V1364" s="5"/>
      <c r="W1364" s="61"/>
      <c r="X1364" s="61"/>
    </row>
    <row r="1365" spans="1:24" ht="18.75" customHeight="1" x14ac:dyDescent="0.25">
      <c r="A1365" s="61"/>
      <c r="B1365" s="303">
        <f>IF(P1365="",0,COUNTIF($P$7:P1365,P1365))</f>
        <v>0</v>
      </c>
      <c r="C1365" s="303" t="str">
        <f t="shared" si="150"/>
        <v>0</v>
      </c>
      <c r="D1365" s="303">
        <f>IF(S1365="",0,COUNTIF($S$7:S1365,S1365))</f>
        <v>0</v>
      </c>
      <c r="E1365" s="303" t="str">
        <f t="shared" si="151"/>
        <v>0</v>
      </c>
      <c r="F1365" s="303">
        <f>IF(T1365="",0,COUNTIF($T$7:T1365,T1365))</f>
        <v>0</v>
      </c>
      <c r="G1365" s="303" t="str">
        <f t="shared" si="152"/>
        <v>0</v>
      </c>
      <c r="H1365" s="303">
        <f>IF(R1365="",0,COUNTIF($R$7:R1365,R1365))</f>
        <v>0</v>
      </c>
      <c r="I1365" s="303" t="str">
        <f t="shared" si="153"/>
        <v>0</v>
      </c>
      <c r="J1365" s="306">
        <f t="shared" si="154"/>
        <v>44216</v>
      </c>
      <c r="K1365" s="303" t="str">
        <f t="shared" si="155"/>
        <v>KK 097</v>
      </c>
      <c r="L1365" s="61"/>
      <c r="M1365" s="271"/>
      <c r="N1365" s="6"/>
      <c r="O1365" s="10"/>
      <c r="P1365" s="6"/>
      <c r="Q1365" s="77" t="str">
        <f t="shared" si="156"/>
        <v/>
      </c>
      <c r="R1365" s="333"/>
      <c r="S1365" s="23"/>
      <c r="T1365" s="271"/>
      <c r="U1365" s="5"/>
      <c r="V1365" s="5"/>
      <c r="W1365" s="61"/>
      <c r="X1365" s="61"/>
    </row>
    <row r="1366" spans="1:24" ht="18.75" customHeight="1" x14ac:dyDescent="0.25">
      <c r="A1366" s="61"/>
      <c r="B1366" s="303">
        <f>IF(P1366="",0,COUNTIF($P$7:P1366,P1366))</f>
        <v>0</v>
      </c>
      <c r="C1366" s="303" t="str">
        <f t="shared" si="150"/>
        <v>0</v>
      </c>
      <c r="D1366" s="303">
        <f>IF(S1366="",0,COUNTIF($S$7:S1366,S1366))</f>
        <v>0</v>
      </c>
      <c r="E1366" s="303" t="str">
        <f t="shared" si="151"/>
        <v>0</v>
      </c>
      <c r="F1366" s="303">
        <f>IF(T1366="",0,COUNTIF($T$7:T1366,T1366))</f>
        <v>0</v>
      </c>
      <c r="G1366" s="303" t="str">
        <f t="shared" si="152"/>
        <v>0</v>
      </c>
      <c r="H1366" s="303">
        <f>IF(R1366="",0,COUNTIF($R$7:R1366,R1366))</f>
        <v>0</v>
      </c>
      <c r="I1366" s="303" t="str">
        <f t="shared" si="153"/>
        <v>0</v>
      </c>
      <c r="J1366" s="306">
        <f t="shared" si="154"/>
        <v>44216</v>
      </c>
      <c r="K1366" s="303" t="str">
        <f t="shared" si="155"/>
        <v>KK 097</v>
      </c>
      <c r="L1366" s="61"/>
      <c r="M1366" s="271"/>
      <c r="N1366" s="6"/>
      <c r="O1366" s="10"/>
      <c r="P1366" s="6"/>
      <c r="Q1366" s="77" t="str">
        <f t="shared" si="156"/>
        <v/>
      </c>
      <c r="R1366" s="333"/>
      <c r="S1366" s="23"/>
      <c r="T1366" s="271"/>
      <c r="U1366" s="5"/>
      <c r="V1366" s="5"/>
      <c r="W1366" s="61"/>
      <c r="X1366" s="61"/>
    </row>
    <row r="1367" spans="1:24" ht="18.75" customHeight="1" x14ac:dyDescent="0.25">
      <c r="A1367" s="61"/>
      <c r="B1367" s="303">
        <f>IF(P1367="",0,COUNTIF($P$7:P1367,P1367))</f>
        <v>0</v>
      </c>
      <c r="C1367" s="303" t="str">
        <f t="shared" si="150"/>
        <v>0</v>
      </c>
      <c r="D1367" s="303">
        <f>IF(S1367="",0,COUNTIF($S$7:S1367,S1367))</f>
        <v>0</v>
      </c>
      <c r="E1367" s="303" t="str">
        <f t="shared" si="151"/>
        <v>0</v>
      </c>
      <c r="F1367" s="303">
        <f>IF(T1367="",0,COUNTIF($T$7:T1367,T1367))</f>
        <v>0</v>
      </c>
      <c r="G1367" s="303" t="str">
        <f t="shared" si="152"/>
        <v>0</v>
      </c>
      <c r="H1367" s="303">
        <f>IF(R1367="",0,COUNTIF($R$7:R1367,R1367))</f>
        <v>0</v>
      </c>
      <c r="I1367" s="303" t="str">
        <f t="shared" si="153"/>
        <v>0</v>
      </c>
      <c r="J1367" s="306">
        <f t="shared" si="154"/>
        <v>44216</v>
      </c>
      <c r="K1367" s="303" t="str">
        <f t="shared" si="155"/>
        <v>KK 097</v>
      </c>
      <c r="L1367" s="61"/>
      <c r="M1367" s="271"/>
      <c r="N1367" s="6"/>
      <c r="O1367" s="10"/>
      <c r="P1367" s="6"/>
      <c r="Q1367" s="77" t="str">
        <f t="shared" si="156"/>
        <v/>
      </c>
      <c r="R1367" s="333"/>
      <c r="S1367" s="23"/>
      <c r="T1367" s="271"/>
      <c r="U1367" s="5"/>
      <c r="V1367" s="5"/>
      <c r="W1367" s="61"/>
      <c r="X1367" s="61"/>
    </row>
    <row r="1368" spans="1:24" ht="18.75" customHeight="1" x14ac:dyDescent="0.25">
      <c r="A1368" s="61"/>
      <c r="B1368" s="303">
        <f>IF(P1368="",0,COUNTIF($P$7:P1368,P1368))</f>
        <v>0</v>
      </c>
      <c r="C1368" s="303" t="str">
        <f t="shared" si="150"/>
        <v>0</v>
      </c>
      <c r="D1368" s="303">
        <f>IF(S1368="",0,COUNTIF($S$7:S1368,S1368))</f>
        <v>0</v>
      </c>
      <c r="E1368" s="303" t="str">
        <f t="shared" si="151"/>
        <v>0</v>
      </c>
      <c r="F1368" s="303">
        <f>IF(T1368="",0,COUNTIF($T$7:T1368,T1368))</f>
        <v>0</v>
      </c>
      <c r="G1368" s="303" t="str">
        <f t="shared" si="152"/>
        <v>0</v>
      </c>
      <c r="H1368" s="303">
        <f>IF(R1368="",0,COUNTIF($R$7:R1368,R1368))</f>
        <v>0</v>
      </c>
      <c r="I1368" s="303" t="str">
        <f t="shared" si="153"/>
        <v>0</v>
      </c>
      <c r="J1368" s="306">
        <f t="shared" si="154"/>
        <v>44216</v>
      </c>
      <c r="K1368" s="303" t="str">
        <f t="shared" si="155"/>
        <v>KK 097</v>
      </c>
      <c r="L1368" s="61"/>
      <c r="M1368" s="271"/>
      <c r="N1368" s="6"/>
      <c r="O1368" s="10"/>
      <c r="P1368" s="6"/>
      <c r="Q1368" s="77" t="str">
        <f t="shared" si="156"/>
        <v/>
      </c>
      <c r="R1368" s="333"/>
      <c r="S1368" s="23"/>
      <c r="T1368" s="271"/>
      <c r="U1368" s="5"/>
      <c r="V1368" s="5"/>
      <c r="W1368" s="61"/>
      <c r="X1368" s="61"/>
    </row>
    <row r="1369" spans="1:24" ht="18.75" customHeight="1" x14ac:dyDescent="0.25">
      <c r="A1369" s="61"/>
      <c r="B1369" s="303">
        <f>IF(P1369="",0,COUNTIF($P$7:P1369,P1369))</f>
        <v>0</v>
      </c>
      <c r="C1369" s="303" t="str">
        <f t="shared" si="150"/>
        <v>0</v>
      </c>
      <c r="D1369" s="303">
        <f>IF(S1369="",0,COUNTIF($S$7:S1369,S1369))</f>
        <v>0</v>
      </c>
      <c r="E1369" s="303" t="str">
        <f t="shared" si="151"/>
        <v>0</v>
      </c>
      <c r="F1369" s="303">
        <f>IF(T1369="",0,COUNTIF($T$7:T1369,T1369))</f>
        <v>0</v>
      </c>
      <c r="G1369" s="303" t="str">
        <f t="shared" si="152"/>
        <v>0</v>
      </c>
      <c r="H1369" s="303">
        <f>IF(R1369="",0,COUNTIF($R$7:R1369,R1369))</f>
        <v>0</v>
      </c>
      <c r="I1369" s="303" t="str">
        <f t="shared" si="153"/>
        <v>0</v>
      </c>
      <c r="J1369" s="306">
        <f t="shared" si="154"/>
        <v>44216</v>
      </c>
      <c r="K1369" s="303" t="str">
        <f t="shared" si="155"/>
        <v>KK 097</v>
      </c>
      <c r="L1369" s="61"/>
      <c r="M1369" s="271"/>
      <c r="N1369" s="6"/>
      <c r="O1369" s="10"/>
      <c r="P1369" s="6"/>
      <c r="Q1369" s="77" t="str">
        <f t="shared" si="156"/>
        <v/>
      </c>
      <c r="R1369" s="333"/>
      <c r="S1369" s="23"/>
      <c r="T1369" s="271"/>
      <c r="U1369" s="5"/>
      <c r="V1369" s="5"/>
      <c r="W1369" s="61"/>
      <c r="X1369" s="61"/>
    </row>
    <row r="1370" spans="1:24" ht="18.75" customHeight="1" x14ac:dyDescent="0.25">
      <c r="A1370" s="61"/>
      <c r="B1370" s="303">
        <f>IF(P1370="",0,COUNTIF($P$7:P1370,P1370))</f>
        <v>0</v>
      </c>
      <c r="C1370" s="303" t="str">
        <f t="shared" si="150"/>
        <v>0</v>
      </c>
      <c r="D1370" s="303">
        <f>IF(S1370="",0,COUNTIF($S$7:S1370,S1370))</f>
        <v>0</v>
      </c>
      <c r="E1370" s="303" t="str">
        <f t="shared" si="151"/>
        <v>0</v>
      </c>
      <c r="F1370" s="303">
        <f>IF(T1370="",0,COUNTIF($T$7:T1370,T1370))</f>
        <v>0</v>
      </c>
      <c r="G1370" s="303" t="str">
        <f t="shared" si="152"/>
        <v>0</v>
      </c>
      <c r="H1370" s="303">
        <f>IF(R1370="",0,COUNTIF($R$7:R1370,R1370))</f>
        <v>0</v>
      </c>
      <c r="I1370" s="303" t="str">
        <f t="shared" si="153"/>
        <v>0</v>
      </c>
      <c r="J1370" s="306">
        <f t="shared" si="154"/>
        <v>44216</v>
      </c>
      <c r="K1370" s="303" t="str">
        <f t="shared" si="155"/>
        <v>KK 097</v>
      </c>
      <c r="L1370" s="61"/>
      <c r="M1370" s="271"/>
      <c r="N1370" s="6"/>
      <c r="O1370" s="10"/>
      <c r="P1370" s="6"/>
      <c r="Q1370" s="77" t="str">
        <f t="shared" si="156"/>
        <v/>
      </c>
      <c r="R1370" s="333"/>
      <c r="S1370" s="23"/>
      <c r="T1370" s="271"/>
      <c r="U1370" s="5"/>
      <c r="V1370" s="5"/>
      <c r="W1370" s="61"/>
      <c r="X1370" s="61"/>
    </row>
    <row r="1371" spans="1:24" ht="18.75" customHeight="1" x14ac:dyDescent="0.25">
      <c r="A1371" s="61"/>
      <c r="B1371" s="303">
        <f>IF(P1371="",0,COUNTIF($P$7:P1371,P1371))</f>
        <v>0</v>
      </c>
      <c r="C1371" s="303" t="str">
        <f t="shared" si="150"/>
        <v>0</v>
      </c>
      <c r="D1371" s="303">
        <f>IF(S1371="",0,COUNTIF($S$7:S1371,S1371))</f>
        <v>0</v>
      </c>
      <c r="E1371" s="303" t="str">
        <f t="shared" si="151"/>
        <v>0</v>
      </c>
      <c r="F1371" s="303">
        <f>IF(T1371="",0,COUNTIF($T$7:T1371,T1371))</f>
        <v>0</v>
      </c>
      <c r="G1371" s="303" t="str">
        <f t="shared" si="152"/>
        <v>0</v>
      </c>
      <c r="H1371" s="303">
        <f>IF(R1371="",0,COUNTIF($R$7:R1371,R1371))</f>
        <v>0</v>
      </c>
      <c r="I1371" s="303" t="str">
        <f t="shared" si="153"/>
        <v>0</v>
      </c>
      <c r="J1371" s="306">
        <f t="shared" si="154"/>
        <v>44216</v>
      </c>
      <c r="K1371" s="303" t="str">
        <f t="shared" si="155"/>
        <v>KK 097</v>
      </c>
      <c r="L1371" s="61"/>
      <c r="M1371" s="271"/>
      <c r="N1371" s="6"/>
      <c r="O1371" s="10"/>
      <c r="P1371" s="6"/>
      <c r="Q1371" s="77" t="str">
        <f t="shared" si="156"/>
        <v/>
      </c>
      <c r="R1371" s="333"/>
      <c r="S1371" s="23"/>
      <c r="T1371" s="271"/>
      <c r="U1371" s="5"/>
      <c r="V1371" s="5"/>
      <c r="W1371" s="61"/>
      <c r="X1371" s="61"/>
    </row>
    <row r="1372" spans="1:24" ht="18.75" customHeight="1" x14ac:dyDescent="0.25">
      <c r="A1372" s="61"/>
      <c r="B1372" s="303">
        <f>IF(P1372="",0,COUNTIF($P$7:P1372,P1372))</f>
        <v>0</v>
      </c>
      <c r="C1372" s="303" t="str">
        <f t="shared" si="150"/>
        <v>0</v>
      </c>
      <c r="D1372" s="303">
        <f>IF(S1372="",0,COUNTIF($S$7:S1372,S1372))</f>
        <v>0</v>
      </c>
      <c r="E1372" s="303" t="str">
        <f t="shared" si="151"/>
        <v>0</v>
      </c>
      <c r="F1372" s="303">
        <f>IF(T1372="",0,COUNTIF($T$7:T1372,T1372))</f>
        <v>0</v>
      </c>
      <c r="G1372" s="303" t="str">
        <f t="shared" si="152"/>
        <v>0</v>
      </c>
      <c r="H1372" s="303">
        <f>IF(R1372="",0,COUNTIF($R$7:R1372,R1372))</f>
        <v>0</v>
      </c>
      <c r="I1372" s="303" t="str">
        <f t="shared" si="153"/>
        <v>0</v>
      </c>
      <c r="J1372" s="306">
        <f t="shared" si="154"/>
        <v>44216</v>
      </c>
      <c r="K1372" s="303" t="str">
        <f t="shared" si="155"/>
        <v>KK 097</v>
      </c>
      <c r="L1372" s="61"/>
      <c r="M1372" s="271"/>
      <c r="N1372" s="6"/>
      <c r="O1372" s="10"/>
      <c r="P1372" s="6"/>
      <c r="Q1372" s="77" t="str">
        <f t="shared" si="156"/>
        <v/>
      </c>
      <c r="R1372" s="333"/>
      <c r="S1372" s="23"/>
      <c r="T1372" s="271"/>
      <c r="U1372" s="5"/>
      <c r="V1372" s="5"/>
      <c r="W1372" s="61"/>
      <c r="X1372" s="61"/>
    </row>
    <row r="1373" spans="1:24" ht="18.75" customHeight="1" x14ac:dyDescent="0.25">
      <c r="A1373" s="61"/>
      <c r="B1373" s="303">
        <f>IF(P1373="",0,COUNTIF($P$7:P1373,P1373))</f>
        <v>0</v>
      </c>
      <c r="C1373" s="303" t="str">
        <f t="shared" si="150"/>
        <v>0</v>
      </c>
      <c r="D1373" s="303">
        <f>IF(S1373="",0,COUNTIF($S$7:S1373,S1373))</f>
        <v>0</v>
      </c>
      <c r="E1373" s="303" t="str">
        <f t="shared" si="151"/>
        <v>0</v>
      </c>
      <c r="F1373" s="303">
        <f>IF(T1373="",0,COUNTIF($T$7:T1373,T1373))</f>
        <v>0</v>
      </c>
      <c r="G1373" s="303" t="str">
        <f t="shared" si="152"/>
        <v>0</v>
      </c>
      <c r="H1373" s="303">
        <f>IF(R1373="",0,COUNTIF($R$7:R1373,R1373))</f>
        <v>0</v>
      </c>
      <c r="I1373" s="303" t="str">
        <f t="shared" si="153"/>
        <v>0</v>
      </c>
      <c r="J1373" s="306">
        <f t="shared" si="154"/>
        <v>44216</v>
      </c>
      <c r="K1373" s="303" t="str">
        <f t="shared" si="155"/>
        <v>KK 097</v>
      </c>
      <c r="L1373" s="61"/>
      <c r="M1373" s="271"/>
      <c r="N1373" s="6"/>
      <c r="O1373" s="10"/>
      <c r="P1373" s="6"/>
      <c r="Q1373" s="77" t="str">
        <f t="shared" si="156"/>
        <v/>
      </c>
      <c r="R1373" s="333"/>
      <c r="S1373" s="23"/>
      <c r="T1373" s="271"/>
      <c r="U1373" s="5"/>
      <c r="V1373" s="5"/>
      <c r="W1373" s="61"/>
      <c r="X1373" s="61"/>
    </row>
    <row r="1374" spans="1:24" ht="18.75" customHeight="1" x14ac:dyDescent="0.25">
      <c r="A1374" s="61"/>
      <c r="B1374" s="303">
        <f>IF(P1374="",0,COUNTIF($P$7:P1374,P1374))</f>
        <v>0</v>
      </c>
      <c r="C1374" s="303" t="str">
        <f t="shared" si="150"/>
        <v>0</v>
      </c>
      <c r="D1374" s="303">
        <f>IF(S1374="",0,COUNTIF($S$7:S1374,S1374))</f>
        <v>0</v>
      </c>
      <c r="E1374" s="303" t="str">
        <f t="shared" si="151"/>
        <v>0</v>
      </c>
      <c r="F1374" s="303">
        <f>IF(T1374="",0,COUNTIF($T$7:T1374,T1374))</f>
        <v>0</v>
      </c>
      <c r="G1374" s="303" t="str">
        <f t="shared" si="152"/>
        <v>0</v>
      </c>
      <c r="H1374" s="303">
        <f>IF(R1374="",0,COUNTIF($R$7:R1374,R1374))</f>
        <v>0</v>
      </c>
      <c r="I1374" s="303" t="str">
        <f t="shared" si="153"/>
        <v>0</v>
      </c>
      <c r="J1374" s="306">
        <f t="shared" si="154"/>
        <v>44216</v>
      </c>
      <c r="K1374" s="303" t="str">
        <f t="shared" si="155"/>
        <v>KK 097</v>
      </c>
      <c r="L1374" s="61"/>
      <c r="M1374" s="271"/>
      <c r="N1374" s="6"/>
      <c r="O1374" s="10"/>
      <c r="P1374" s="6"/>
      <c r="Q1374" s="77" t="str">
        <f t="shared" si="156"/>
        <v/>
      </c>
      <c r="R1374" s="333"/>
      <c r="S1374" s="23"/>
      <c r="T1374" s="271"/>
      <c r="U1374" s="5"/>
      <c r="V1374" s="5"/>
      <c r="W1374" s="61"/>
      <c r="X1374" s="61"/>
    </row>
    <row r="1375" spans="1:24" ht="18.75" customHeight="1" x14ac:dyDescent="0.25">
      <c r="A1375" s="61"/>
      <c r="B1375" s="303">
        <f>IF(P1375="",0,COUNTIF($P$7:P1375,P1375))</f>
        <v>0</v>
      </c>
      <c r="C1375" s="303" t="str">
        <f t="shared" si="150"/>
        <v>0</v>
      </c>
      <c r="D1375" s="303">
        <f>IF(S1375="",0,COUNTIF($S$7:S1375,S1375))</f>
        <v>0</v>
      </c>
      <c r="E1375" s="303" t="str">
        <f t="shared" si="151"/>
        <v>0</v>
      </c>
      <c r="F1375" s="303">
        <f>IF(T1375="",0,COUNTIF($T$7:T1375,T1375))</f>
        <v>0</v>
      </c>
      <c r="G1375" s="303" t="str">
        <f t="shared" si="152"/>
        <v>0</v>
      </c>
      <c r="H1375" s="303">
        <f>IF(R1375="",0,COUNTIF($R$7:R1375,R1375))</f>
        <v>0</v>
      </c>
      <c r="I1375" s="303" t="str">
        <f t="shared" si="153"/>
        <v>0</v>
      </c>
      <c r="J1375" s="306">
        <f t="shared" si="154"/>
        <v>44216</v>
      </c>
      <c r="K1375" s="303" t="str">
        <f t="shared" si="155"/>
        <v>KK 097</v>
      </c>
      <c r="L1375" s="61"/>
      <c r="M1375" s="271"/>
      <c r="N1375" s="6"/>
      <c r="O1375" s="10"/>
      <c r="P1375" s="6"/>
      <c r="Q1375" s="77" t="str">
        <f t="shared" si="156"/>
        <v/>
      </c>
      <c r="R1375" s="333"/>
      <c r="S1375" s="23"/>
      <c r="T1375" s="271"/>
      <c r="U1375" s="5"/>
      <c r="V1375" s="5"/>
      <c r="W1375" s="61"/>
      <c r="X1375" s="61"/>
    </row>
    <row r="1376" spans="1:24" ht="18.75" customHeight="1" x14ac:dyDescent="0.25">
      <c r="A1376" s="61"/>
      <c r="B1376" s="303">
        <f>IF(P1376="",0,COUNTIF($P$7:P1376,P1376))</f>
        <v>0</v>
      </c>
      <c r="C1376" s="303" t="str">
        <f t="shared" si="150"/>
        <v>0</v>
      </c>
      <c r="D1376" s="303">
        <f>IF(S1376="",0,COUNTIF($S$7:S1376,S1376))</f>
        <v>0</v>
      </c>
      <c r="E1376" s="303" t="str">
        <f t="shared" si="151"/>
        <v>0</v>
      </c>
      <c r="F1376" s="303">
        <f>IF(T1376="",0,COUNTIF($T$7:T1376,T1376))</f>
        <v>0</v>
      </c>
      <c r="G1376" s="303" t="str">
        <f t="shared" si="152"/>
        <v>0</v>
      </c>
      <c r="H1376" s="303">
        <f>IF(R1376="",0,COUNTIF($R$7:R1376,R1376))</f>
        <v>0</v>
      </c>
      <c r="I1376" s="303" t="str">
        <f t="shared" si="153"/>
        <v>0</v>
      </c>
      <c r="J1376" s="306">
        <f t="shared" si="154"/>
        <v>44216</v>
      </c>
      <c r="K1376" s="303" t="str">
        <f t="shared" si="155"/>
        <v>KK 097</v>
      </c>
      <c r="L1376" s="61"/>
      <c r="M1376" s="271"/>
      <c r="N1376" s="6"/>
      <c r="O1376" s="10"/>
      <c r="P1376" s="6"/>
      <c r="Q1376" s="77" t="str">
        <f t="shared" si="156"/>
        <v/>
      </c>
      <c r="R1376" s="333"/>
      <c r="S1376" s="23"/>
      <c r="T1376" s="271"/>
      <c r="U1376" s="5"/>
      <c r="V1376" s="5"/>
      <c r="W1376" s="61"/>
      <c r="X1376" s="61"/>
    </row>
    <row r="1377" spans="1:24" ht="18.75" customHeight="1" x14ac:dyDescent="0.25">
      <c r="A1377" s="61"/>
      <c r="B1377" s="303">
        <f>IF(P1377="",0,COUNTIF($P$7:P1377,P1377))</f>
        <v>0</v>
      </c>
      <c r="C1377" s="303" t="str">
        <f t="shared" si="150"/>
        <v>0</v>
      </c>
      <c r="D1377" s="303">
        <f>IF(S1377="",0,COUNTIF($S$7:S1377,S1377))</f>
        <v>0</v>
      </c>
      <c r="E1377" s="303" t="str">
        <f t="shared" si="151"/>
        <v>0</v>
      </c>
      <c r="F1377" s="303">
        <f>IF(T1377="",0,COUNTIF($T$7:T1377,T1377))</f>
        <v>0</v>
      </c>
      <c r="G1377" s="303" t="str">
        <f t="shared" si="152"/>
        <v>0</v>
      </c>
      <c r="H1377" s="303">
        <f>IF(R1377="",0,COUNTIF($R$7:R1377,R1377))</f>
        <v>0</v>
      </c>
      <c r="I1377" s="303" t="str">
        <f t="shared" si="153"/>
        <v>0</v>
      </c>
      <c r="J1377" s="306">
        <f t="shared" si="154"/>
        <v>44216</v>
      </c>
      <c r="K1377" s="303" t="str">
        <f t="shared" si="155"/>
        <v>KK 097</v>
      </c>
      <c r="L1377" s="61"/>
      <c r="M1377" s="271"/>
      <c r="N1377" s="6"/>
      <c r="O1377" s="10"/>
      <c r="P1377" s="6"/>
      <c r="Q1377" s="77" t="str">
        <f t="shared" si="156"/>
        <v/>
      </c>
      <c r="R1377" s="333"/>
      <c r="S1377" s="23"/>
      <c r="T1377" s="271"/>
      <c r="U1377" s="5"/>
      <c r="V1377" s="5"/>
      <c r="W1377" s="61"/>
      <c r="X1377" s="61"/>
    </row>
    <row r="1378" spans="1:24" ht="18.75" customHeight="1" x14ac:dyDescent="0.25">
      <c r="A1378" s="61"/>
      <c r="B1378" s="303">
        <f>IF(P1378="",0,COUNTIF($P$7:P1378,P1378))</f>
        <v>0</v>
      </c>
      <c r="C1378" s="303" t="str">
        <f t="shared" si="150"/>
        <v>0</v>
      </c>
      <c r="D1378" s="303">
        <f>IF(S1378="",0,COUNTIF($S$7:S1378,S1378))</f>
        <v>0</v>
      </c>
      <c r="E1378" s="303" t="str">
        <f t="shared" si="151"/>
        <v>0</v>
      </c>
      <c r="F1378" s="303">
        <f>IF(T1378="",0,COUNTIF($T$7:T1378,T1378))</f>
        <v>0</v>
      </c>
      <c r="G1378" s="303" t="str">
        <f t="shared" si="152"/>
        <v>0</v>
      </c>
      <c r="H1378" s="303">
        <f>IF(R1378="",0,COUNTIF($R$7:R1378,R1378))</f>
        <v>0</v>
      </c>
      <c r="I1378" s="303" t="str">
        <f t="shared" si="153"/>
        <v>0</v>
      </c>
      <c r="J1378" s="306">
        <f t="shared" si="154"/>
        <v>44216</v>
      </c>
      <c r="K1378" s="303" t="str">
        <f t="shared" si="155"/>
        <v>KK 097</v>
      </c>
      <c r="L1378" s="61"/>
      <c r="M1378" s="271"/>
      <c r="N1378" s="6"/>
      <c r="O1378" s="10"/>
      <c r="P1378" s="6"/>
      <c r="Q1378" s="77" t="str">
        <f t="shared" si="156"/>
        <v/>
      </c>
      <c r="R1378" s="333"/>
      <c r="S1378" s="23"/>
      <c r="T1378" s="271"/>
      <c r="U1378" s="5"/>
      <c r="V1378" s="5"/>
      <c r="W1378" s="61"/>
      <c r="X1378" s="61"/>
    </row>
    <row r="1379" spans="1:24" ht="18.75" customHeight="1" x14ac:dyDescent="0.25">
      <c r="A1379" s="61"/>
      <c r="B1379" s="303">
        <f>IF(P1379="",0,COUNTIF($P$7:P1379,P1379))</f>
        <v>0</v>
      </c>
      <c r="C1379" s="303" t="str">
        <f t="shared" si="150"/>
        <v>0</v>
      </c>
      <c r="D1379" s="303">
        <f>IF(S1379="",0,COUNTIF($S$7:S1379,S1379))</f>
        <v>0</v>
      </c>
      <c r="E1379" s="303" t="str">
        <f t="shared" si="151"/>
        <v>0</v>
      </c>
      <c r="F1379" s="303">
        <f>IF(T1379="",0,COUNTIF($T$7:T1379,T1379))</f>
        <v>0</v>
      </c>
      <c r="G1379" s="303" t="str">
        <f t="shared" si="152"/>
        <v>0</v>
      </c>
      <c r="H1379" s="303">
        <f>IF(R1379="",0,COUNTIF($R$7:R1379,R1379))</f>
        <v>0</v>
      </c>
      <c r="I1379" s="303" t="str">
        <f t="shared" si="153"/>
        <v>0</v>
      </c>
      <c r="J1379" s="306">
        <f t="shared" si="154"/>
        <v>44216</v>
      </c>
      <c r="K1379" s="303" t="str">
        <f t="shared" si="155"/>
        <v>KK 097</v>
      </c>
      <c r="L1379" s="61"/>
      <c r="M1379" s="271"/>
      <c r="N1379" s="6"/>
      <c r="O1379" s="10"/>
      <c r="P1379" s="6"/>
      <c r="Q1379" s="77" t="str">
        <f t="shared" si="156"/>
        <v/>
      </c>
      <c r="R1379" s="333"/>
      <c r="S1379" s="23"/>
      <c r="T1379" s="271"/>
      <c r="U1379" s="5"/>
      <c r="V1379" s="5"/>
      <c r="W1379" s="61"/>
      <c r="X1379" s="61"/>
    </row>
    <row r="1380" spans="1:24" ht="18.75" customHeight="1" x14ac:dyDescent="0.25">
      <c r="A1380" s="61"/>
      <c r="B1380" s="303">
        <f>IF(P1380="",0,COUNTIF($P$7:P1380,P1380))</f>
        <v>0</v>
      </c>
      <c r="C1380" s="303" t="str">
        <f t="shared" si="150"/>
        <v>0</v>
      </c>
      <c r="D1380" s="303">
        <f>IF(S1380="",0,COUNTIF($S$7:S1380,S1380))</f>
        <v>0</v>
      </c>
      <c r="E1380" s="303" t="str">
        <f t="shared" si="151"/>
        <v>0</v>
      </c>
      <c r="F1380" s="303">
        <f>IF(T1380="",0,COUNTIF($T$7:T1380,T1380))</f>
        <v>0</v>
      </c>
      <c r="G1380" s="303" t="str">
        <f t="shared" si="152"/>
        <v>0</v>
      </c>
      <c r="H1380" s="303">
        <f>IF(R1380="",0,COUNTIF($R$7:R1380,R1380))</f>
        <v>0</v>
      </c>
      <c r="I1380" s="303" t="str">
        <f t="shared" si="153"/>
        <v>0</v>
      </c>
      <c r="J1380" s="306">
        <f t="shared" si="154"/>
        <v>44216</v>
      </c>
      <c r="K1380" s="303" t="str">
        <f t="shared" si="155"/>
        <v>KK 097</v>
      </c>
      <c r="L1380" s="61"/>
      <c r="M1380" s="271"/>
      <c r="N1380" s="6"/>
      <c r="O1380" s="10"/>
      <c r="P1380" s="6"/>
      <c r="Q1380" s="77" t="str">
        <f t="shared" si="156"/>
        <v/>
      </c>
      <c r="R1380" s="333"/>
      <c r="S1380" s="23"/>
      <c r="T1380" s="271"/>
      <c r="U1380" s="5"/>
      <c r="V1380" s="5"/>
      <c r="W1380" s="61"/>
      <c r="X1380" s="61"/>
    </row>
    <row r="1381" spans="1:24" ht="18.75" customHeight="1" x14ac:dyDescent="0.25">
      <c r="A1381" s="61"/>
      <c r="B1381" s="303">
        <f>IF(P1381="",0,COUNTIF($P$7:P1381,P1381))</f>
        <v>0</v>
      </c>
      <c r="C1381" s="303" t="str">
        <f t="shared" si="150"/>
        <v>0</v>
      </c>
      <c r="D1381" s="303">
        <f>IF(S1381="",0,COUNTIF($S$7:S1381,S1381))</f>
        <v>0</v>
      </c>
      <c r="E1381" s="303" t="str">
        <f t="shared" si="151"/>
        <v>0</v>
      </c>
      <c r="F1381" s="303">
        <f>IF(T1381="",0,COUNTIF($T$7:T1381,T1381))</f>
        <v>0</v>
      </c>
      <c r="G1381" s="303" t="str">
        <f t="shared" si="152"/>
        <v>0</v>
      </c>
      <c r="H1381" s="303">
        <f>IF(R1381="",0,COUNTIF($R$7:R1381,R1381))</f>
        <v>0</v>
      </c>
      <c r="I1381" s="303" t="str">
        <f t="shared" si="153"/>
        <v>0</v>
      </c>
      <c r="J1381" s="306">
        <f t="shared" si="154"/>
        <v>44216</v>
      </c>
      <c r="K1381" s="303" t="str">
        <f t="shared" si="155"/>
        <v>KK 097</v>
      </c>
      <c r="L1381" s="61"/>
      <c r="M1381" s="271"/>
      <c r="N1381" s="6"/>
      <c r="O1381" s="10"/>
      <c r="P1381" s="6"/>
      <c r="Q1381" s="77" t="str">
        <f t="shared" si="156"/>
        <v/>
      </c>
      <c r="R1381" s="333"/>
      <c r="S1381" s="23"/>
      <c r="T1381" s="271"/>
      <c r="U1381" s="5"/>
      <c r="V1381" s="5"/>
      <c r="W1381" s="61"/>
      <c r="X1381" s="61"/>
    </row>
    <row r="1382" spans="1:24" ht="18.75" customHeight="1" x14ac:dyDescent="0.25">
      <c r="A1382" s="61"/>
      <c r="B1382" s="303">
        <f>IF(P1382="",0,COUNTIF($P$7:P1382,P1382))</f>
        <v>0</v>
      </c>
      <c r="C1382" s="303" t="str">
        <f t="shared" si="150"/>
        <v>0</v>
      </c>
      <c r="D1382" s="303">
        <f>IF(S1382="",0,COUNTIF($S$7:S1382,S1382))</f>
        <v>0</v>
      </c>
      <c r="E1382" s="303" t="str">
        <f t="shared" si="151"/>
        <v>0</v>
      </c>
      <c r="F1382" s="303">
        <f>IF(T1382="",0,COUNTIF($T$7:T1382,T1382))</f>
        <v>0</v>
      </c>
      <c r="G1382" s="303" t="str">
        <f t="shared" si="152"/>
        <v>0</v>
      </c>
      <c r="H1382" s="303">
        <f>IF(R1382="",0,COUNTIF($R$7:R1382,R1382))</f>
        <v>0</v>
      </c>
      <c r="I1382" s="303" t="str">
        <f t="shared" si="153"/>
        <v>0</v>
      </c>
      <c r="J1382" s="306">
        <f t="shared" si="154"/>
        <v>44216</v>
      </c>
      <c r="K1382" s="303" t="str">
        <f t="shared" si="155"/>
        <v>KK 097</v>
      </c>
      <c r="L1382" s="61"/>
      <c r="M1382" s="271"/>
      <c r="N1382" s="6"/>
      <c r="O1382" s="10"/>
      <c r="P1382" s="6"/>
      <c r="Q1382" s="77" t="str">
        <f t="shared" si="156"/>
        <v/>
      </c>
      <c r="R1382" s="333"/>
      <c r="S1382" s="23"/>
      <c r="T1382" s="271"/>
      <c r="U1382" s="5"/>
      <c r="V1382" s="5"/>
      <c r="W1382" s="61"/>
      <c r="X1382" s="61"/>
    </row>
    <row r="1383" spans="1:24" ht="18.75" customHeight="1" x14ac:dyDescent="0.25">
      <c r="A1383" s="61"/>
      <c r="B1383" s="303">
        <f>IF(P1383="",0,COUNTIF($P$7:P1383,P1383))</f>
        <v>0</v>
      </c>
      <c r="C1383" s="303" t="str">
        <f t="shared" si="150"/>
        <v>0</v>
      </c>
      <c r="D1383" s="303">
        <f>IF(S1383="",0,COUNTIF($S$7:S1383,S1383))</f>
        <v>0</v>
      </c>
      <c r="E1383" s="303" t="str">
        <f t="shared" si="151"/>
        <v>0</v>
      </c>
      <c r="F1383" s="303">
        <f>IF(T1383="",0,COUNTIF($T$7:T1383,T1383))</f>
        <v>0</v>
      </c>
      <c r="G1383" s="303" t="str">
        <f t="shared" si="152"/>
        <v>0</v>
      </c>
      <c r="H1383" s="303">
        <f>IF(R1383="",0,COUNTIF($R$7:R1383,R1383))</f>
        <v>0</v>
      </c>
      <c r="I1383" s="303" t="str">
        <f t="shared" si="153"/>
        <v>0</v>
      </c>
      <c r="J1383" s="306">
        <f t="shared" si="154"/>
        <v>44216</v>
      </c>
      <c r="K1383" s="303" t="str">
        <f t="shared" si="155"/>
        <v>KK 097</v>
      </c>
      <c r="L1383" s="61"/>
      <c r="M1383" s="271"/>
      <c r="N1383" s="6"/>
      <c r="O1383" s="10"/>
      <c r="P1383" s="6"/>
      <c r="Q1383" s="77" t="str">
        <f t="shared" si="156"/>
        <v/>
      </c>
      <c r="R1383" s="333"/>
      <c r="S1383" s="23"/>
      <c r="T1383" s="271"/>
      <c r="U1383" s="5"/>
      <c r="V1383" s="5"/>
      <c r="W1383" s="61"/>
      <c r="X1383" s="61"/>
    </row>
    <row r="1384" spans="1:24" ht="18.75" customHeight="1" x14ac:dyDescent="0.25">
      <c r="A1384" s="61"/>
      <c r="B1384" s="303">
        <f>IF(P1384="",0,COUNTIF($P$7:P1384,P1384))</f>
        <v>0</v>
      </c>
      <c r="C1384" s="303" t="str">
        <f t="shared" si="150"/>
        <v>0</v>
      </c>
      <c r="D1384" s="303">
        <f>IF(S1384="",0,COUNTIF($S$7:S1384,S1384))</f>
        <v>0</v>
      </c>
      <c r="E1384" s="303" t="str">
        <f t="shared" si="151"/>
        <v>0</v>
      </c>
      <c r="F1384" s="303">
        <f>IF(T1384="",0,COUNTIF($T$7:T1384,T1384))</f>
        <v>0</v>
      </c>
      <c r="G1384" s="303" t="str">
        <f t="shared" si="152"/>
        <v>0</v>
      </c>
      <c r="H1384" s="303">
        <f>IF(R1384="",0,COUNTIF($R$7:R1384,R1384))</f>
        <v>0</v>
      </c>
      <c r="I1384" s="303" t="str">
        <f t="shared" si="153"/>
        <v>0</v>
      </c>
      <c r="J1384" s="306">
        <f t="shared" si="154"/>
        <v>44216</v>
      </c>
      <c r="K1384" s="303" t="str">
        <f t="shared" si="155"/>
        <v>KK 097</v>
      </c>
      <c r="L1384" s="61"/>
      <c r="M1384" s="271"/>
      <c r="N1384" s="6"/>
      <c r="O1384" s="10"/>
      <c r="P1384" s="6"/>
      <c r="Q1384" s="77" t="str">
        <f t="shared" si="156"/>
        <v/>
      </c>
      <c r="R1384" s="333"/>
      <c r="S1384" s="23"/>
      <c r="T1384" s="271"/>
      <c r="U1384" s="5"/>
      <c r="V1384" s="5"/>
      <c r="W1384" s="61"/>
      <c r="X1384" s="61"/>
    </row>
    <row r="1385" spans="1:24" ht="18.75" customHeight="1" x14ac:dyDescent="0.25">
      <c r="A1385" s="61"/>
      <c r="B1385" s="303">
        <f>IF(P1385="",0,COUNTIF($P$7:P1385,P1385))</f>
        <v>0</v>
      </c>
      <c r="C1385" s="303" t="str">
        <f t="shared" si="150"/>
        <v>0</v>
      </c>
      <c r="D1385" s="303">
        <f>IF(S1385="",0,COUNTIF($S$7:S1385,S1385))</f>
        <v>0</v>
      </c>
      <c r="E1385" s="303" t="str">
        <f t="shared" si="151"/>
        <v>0</v>
      </c>
      <c r="F1385" s="303">
        <f>IF(T1385="",0,COUNTIF($T$7:T1385,T1385))</f>
        <v>0</v>
      </c>
      <c r="G1385" s="303" t="str">
        <f t="shared" si="152"/>
        <v>0</v>
      </c>
      <c r="H1385" s="303">
        <f>IF(R1385="",0,COUNTIF($R$7:R1385,R1385))</f>
        <v>0</v>
      </c>
      <c r="I1385" s="303" t="str">
        <f t="shared" si="153"/>
        <v>0</v>
      </c>
      <c r="J1385" s="306">
        <f t="shared" si="154"/>
        <v>44216</v>
      </c>
      <c r="K1385" s="303" t="str">
        <f t="shared" si="155"/>
        <v>KK 097</v>
      </c>
      <c r="L1385" s="61"/>
      <c r="M1385" s="271"/>
      <c r="N1385" s="6"/>
      <c r="O1385" s="10"/>
      <c r="P1385" s="6"/>
      <c r="Q1385" s="77" t="str">
        <f t="shared" si="156"/>
        <v/>
      </c>
      <c r="R1385" s="333"/>
      <c r="S1385" s="23"/>
      <c r="T1385" s="271"/>
      <c r="U1385" s="5"/>
      <c r="V1385" s="5"/>
      <c r="W1385" s="61"/>
      <c r="X1385" s="61"/>
    </row>
    <row r="1386" spans="1:24" ht="18.75" customHeight="1" x14ac:dyDescent="0.25">
      <c r="A1386" s="61"/>
      <c r="B1386" s="303">
        <f>IF(P1386="",0,COUNTIF($P$7:P1386,P1386))</f>
        <v>0</v>
      </c>
      <c r="C1386" s="303" t="str">
        <f t="shared" si="150"/>
        <v>0</v>
      </c>
      <c r="D1386" s="303">
        <f>IF(S1386="",0,COUNTIF($S$7:S1386,S1386))</f>
        <v>0</v>
      </c>
      <c r="E1386" s="303" t="str">
        <f t="shared" si="151"/>
        <v>0</v>
      </c>
      <c r="F1386" s="303">
        <f>IF(T1386="",0,COUNTIF($T$7:T1386,T1386))</f>
        <v>0</v>
      </c>
      <c r="G1386" s="303" t="str">
        <f t="shared" si="152"/>
        <v>0</v>
      </c>
      <c r="H1386" s="303">
        <f>IF(R1386="",0,COUNTIF($R$7:R1386,R1386))</f>
        <v>0</v>
      </c>
      <c r="I1386" s="303" t="str">
        <f t="shared" si="153"/>
        <v>0</v>
      </c>
      <c r="J1386" s="306">
        <f t="shared" si="154"/>
        <v>44216</v>
      </c>
      <c r="K1386" s="303" t="str">
        <f t="shared" si="155"/>
        <v>KK 097</v>
      </c>
      <c r="L1386" s="61"/>
      <c r="M1386" s="271"/>
      <c r="N1386" s="6"/>
      <c r="O1386" s="10"/>
      <c r="P1386" s="6"/>
      <c r="Q1386" s="77" t="str">
        <f t="shared" si="156"/>
        <v/>
      </c>
      <c r="R1386" s="333"/>
      <c r="S1386" s="23"/>
      <c r="T1386" s="271"/>
      <c r="U1386" s="5"/>
      <c r="V1386" s="5"/>
      <c r="W1386" s="61"/>
      <c r="X1386" s="61"/>
    </row>
    <row r="1387" spans="1:24" ht="18.75" customHeight="1" x14ac:dyDescent="0.25">
      <c r="A1387" s="61"/>
      <c r="B1387" s="303">
        <f>IF(P1387="",0,COUNTIF($P$7:P1387,P1387))</f>
        <v>0</v>
      </c>
      <c r="C1387" s="303" t="str">
        <f t="shared" si="150"/>
        <v>0</v>
      </c>
      <c r="D1387" s="303">
        <f>IF(S1387="",0,COUNTIF($S$7:S1387,S1387))</f>
        <v>0</v>
      </c>
      <c r="E1387" s="303" t="str">
        <f t="shared" si="151"/>
        <v>0</v>
      </c>
      <c r="F1387" s="303">
        <f>IF(T1387="",0,COUNTIF($T$7:T1387,T1387))</f>
        <v>0</v>
      </c>
      <c r="G1387" s="303" t="str">
        <f t="shared" si="152"/>
        <v>0</v>
      </c>
      <c r="H1387" s="303">
        <f>IF(R1387="",0,COUNTIF($R$7:R1387,R1387))</f>
        <v>0</v>
      </c>
      <c r="I1387" s="303" t="str">
        <f t="shared" si="153"/>
        <v>0</v>
      </c>
      <c r="J1387" s="306">
        <f t="shared" si="154"/>
        <v>44216</v>
      </c>
      <c r="K1387" s="303" t="str">
        <f t="shared" si="155"/>
        <v>KK 097</v>
      </c>
      <c r="L1387" s="61"/>
      <c r="M1387" s="271"/>
      <c r="N1387" s="6"/>
      <c r="O1387" s="10"/>
      <c r="P1387" s="6"/>
      <c r="Q1387" s="77" t="str">
        <f t="shared" si="156"/>
        <v/>
      </c>
      <c r="R1387" s="333"/>
      <c r="S1387" s="23"/>
      <c r="T1387" s="271"/>
      <c r="U1387" s="5"/>
      <c r="V1387" s="5"/>
      <c r="W1387" s="61"/>
      <c r="X1387" s="61"/>
    </row>
    <row r="1388" spans="1:24" ht="18.75" customHeight="1" x14ac:dyDescent="0.25">
      <c r="A1388" s="61"/>
      <c r="B1388" s="303">
        <f>IF(P1388="",0,COUNTIF($P$7:P1388,P1388))</f>
        <v>0</v>
      </c>
      <c r="C1388" s="303" t="str">
        <f t="shared" si="150"/>
        <v>0</v>
      </c>
      <c r="D1388" s="303">
        <f>IF(S1388="",0,COUNTIF($S$7:S1388,S1388))</f>
        <v>0</v>
      </c>
      <c r="E1388" s="303" t="str">
        <f t="shared" si="151"/>
        <v>0</v>
      </c>
      <c r="F1388" s="303">
        <f>IF(T1388="",0,COUNTIF($T$7:T1388,T1388))</f>
        <v>0</v>
      </c>
      <c r="G1388" s="303" t="str">
        <f t="shared" si="152"/>
        <v>0</v>
      </c>
      <c r="H1388" s="303">
        <f>IF(R1388="",0,COUNTIF($R$7:R1388,R1388))</f>
        <v>0</v>
      </c>
      <c r="I1388" s="303" t="str">
        <f t="shared" si="153"/>
        <v>0</v>
      </c>
      <c r="J1388" s="306">
        <f t="shared" si="154"/>
        <v>44216</v>
      </c>
      <c r="K1388" s="303" t="str">
        <f t="shared" si="155"/>
        <v>KK 097</v>
      </c>
      <c r="L1388" s="61"/>
      <c r="M1388" s="271"/>
      <c r="N1388" s="6"/>
      <c r="O1388" s="10"/>
      <c r="P1388" s="6"/>
      <c r="Q1388" s="77" t="str">
        <f t="shared" si="156"/>
        <v/>
      </c>
      <c r="R1388" s="333"/>
      <c r="S1388" s="23"/>
      <c r="T1388" s="271"/>
      <c r="U1388" s="5"/>
      <c r="V1388" s="5"/>
      <c r="W1388" s="61"/>
      <c r="X1388" s="61"/>
    </row>
    <row r="1389" spans="1:24" ht="18.75" customHeight="1" x14ac:dyDescent="0.25">
      <c r="A1389" s="61"/>
      <c r="B1389" s="303">
        <f>IF(P1389="",0,COUNTIF($P$7:P1389,P1389))</f>
        <v>0</v>
      </c>
      <c r="C1389" s="303" t="str">
        <f t="shared" si="150"/>
        <v>0</v>
      </c>
      <c r="D1389" s="303">
        <f>IF(S1389="",0,COUNTIF($S$7:S1389,S1389))</f>
        <v>0</v>
      </c>
      <c r="E1389" s="303" t="str">
        <f t="shared" si="151"/>
        <v>0</v>
      </c>
      <c r="F1389" s="303">
        <f>IF(T1389="",0,COUNTIF($T$7:T1389,T1389))</f>
        <v>0</v>
      </c>
      <c r="G1389" s="303" t="str">
        <f t="shared" si="152"/>
        <v>0</v>
      </c>
      <c r="H1389" s="303">
        <f>IF(R1389="",0,COUNTIF($R$7:R1389,R1389))</f>
        <v>0</v>
      </c>
      <c r="I1389" s="303" t="str">
        <f t="shared" si="153"/>
        <v>0</v>
      </c>
      <c r="J1389" s="306">
        <f t="shared" si="154"/>
        <v>44216</v>
      </c>
      <c r="K1389" s="303" t="str">
        <f t="shared" si="155"/>
        <v>KK 097</v>
      </c>
      <c r="L1389" s="61"/>
      <c r="M1389" s="271"/>
      <c r="N1389" s="6"/>
      <c r="O1389" s="10"/>
      <c r="P1389" s="6"/>
      <c r="Q1389" s="77" t="str">
        <f t="shared" si="156"/>
        <v/>
      </c>
      <c r="R1389" s="333"/>
      <c r="S1389" s="23"/>
      <c r="T1389" s="271"/>
      <c r="U1389" s="5"/>
      <c r="V1389" s="5"/>
      <c r="W1389" s="61"/>
      <c r="X1389" s="61"/>
    </row>
    <row r="1390" spans="1:24" ht="18.75" customHeight="1" x14ac:dyDescent="0.25">
      <c r="A1390" s="61"/>
      <c r="B1390" s="303">
        <f>IF(P1390="",0,COUNTIF($P$7:P1390,P1390))</f>
        <v>0</v>
      </c>
      <c r="C1390" s="303" t="str">
        <f t="shared" si="150"/>
        <v>0</v>
      </c>
      <c r="D1390" s="303">
        <f>IF(S1390="",0,COUNTIF($S$7:S1390,S1390))</f>
        <v>0</v>
      </c>
      <c r="E1390" s="303" t="str">
        <f t="shared" si="151"/>
        <v>0</v>
      </c>
      <c r="F1390" s="303">
        <f>IF(T1390="",0,COUNTIF($T$7:T1390,T1390))</f>
        <v>0</v>
      </c>
      <c r="G1390" s="303" t="str">
        <f t="shared" si="152"/>
        <v>0</v>
      </c>
      <c r="H1390" s="303">
        <f>IF(R1390="",0,COUNTIF($R$7:R1390,R1390))</f>
        <v>0</v>
      </c>
      <c r="I1390" s="303" t="str">
        <f t="shared" si="153"/>
        <v>0</v>
      </c>
      <c r="J1390" s="306">
        <f t="shared" si="154"/>
        <v>44216</v>
      </c>
      <c r="K1390" s="303" t="str">
        <f t="shared" si="155"/>
        <v>KK 097</v>
      </c>
      <c r="L1390" s="61"/>
      <c r="M1390" s="271"/>
      <c r="N1390" s="6"/>
      <c r="O1390" s="10"/>
      <c r="P1390" s="6"/>
      <c r="Q1390" s="77" t="str">
        <f t="shared" si="156"/>
        <v/>
      </c>
      <c r="R1390" s="333"/>
      <c r="S1390" s="23"/>
      <c r="T1390" s="271"/>
      <c r="U1390" s="5"/>
      <c r="V1390" s="5"/>
      <c r="W1390" s="61"/>
      <c r="X1390" s="61"/>
    </row>
    <row r="1391" spans="1:24" ht="18.75" customHeight="1" x14ac:dyDescent="0.25">
      <c r="A1391" s="61"/>
      <c r="B1391" s="303">
        <f>IF(P1391="",0,COUNTIF($P$7:P1391,P1391))</f>
        <v>0</v>
      </c>
      <c r="C1391" s="303" t="str">
        <f t="shared" si="150"/>
        <v>0</v>
      </c>
      <c r="D1391" s="303">
        <f>IF(S1391="",0,COUNTIF($S$7:S1391,S1391))</f>
        <v>0</v>
      </c>
      <c r="E1391" s="303" t="str">
        <f t="shared" si="151"/>
        <v>0</v>
      </c>
      <c r="F1391" s="303">
        <f>IF(T1391="",0,COUNTIF($T$7:T1391,T1391))</f>
        <v>0</v>
      </c>
      <c r="G1391" s="303" t="str">
        <f t="shared" si="152"/>
        <v>0</v>
      </c>
      <c r="H1391" s="303">
        <f>IF(R1391="",0,COUNTIF($R$7:R1391,R1391))</f>
        <v>0</v>
      </c>
      <c r="I1391" s="303" t="str">
        <f t="shared" si="153"/>
        <v>0</v>
      </c>
      <c r="J1391" s="306">
        <f t="shared" si="154"/>
        <v>44216</v>
      </c>
      <c r="K1391" s="303" t="str">
        <f t="shared" si="155"/>
        <v>KK 097</v>
      </c>
      <c r="L1391" s="61"/>
      <c r="M1391" s="271"/>
      <c r="N1391" s="6"/>
      <c r="O1391" s="10"/>
      <c r="P1391" s="6"/>
      <c r="Q1391" s="77" t="str">
        <f t="shared" si="156"/>
        <v/>
      </c>
      <c r="R1391" s="333"/>
      <c r="S1391" s="23"/>
      <c r="T1391" s="271"/>
      <c r="U1391" s="5"/>
      <c r="V1391" s="5"/>
      <c r="W1391" s="61"/>
      <c r="X1391" s="61"/>
    </row>
    <row r="1392" spans="1:24" ht="18.75" customHeight="1" x14ac:dyDescent="0.25">
      <c r="A1392" s="61"/>
      <c r="B1392" s="303">
        <f>IF(P1392="",0,COUNTIF($P$7:P1392,P1392))</f>
        <v>0</v>
      </c>
      <c r="C1392" s="303" t="str">
        <f t="shared" si="150"/>
        <v>0</v>
      </c>
      <c r="D1392" s="303">
        <f>IF(S1392="",0,COUNTIF($S$7:S1392,S1392))</f>
        <v>0</v>
      </c>
      <c r="E1392" s="303" t="str">
        <f t="shared" si="151"/>
        <v>0</v>
      </c>
      <c r="F1392" s="303">
        <f>IF(T1392="",0,COUNTIF($T$7:T1392,T1392))</f>
        <v>0</v>
      </c>
      <c r="G1392" s="303" t="str">
        <f t="shared" si="152"/>
        <v>0</v>
      </c>
      <c r="H1392" s="303">
        <f>IF(R1392="",0,COUNTIF($R$7:R1392,R1392))</f>
        <v>0</v>
      </c>
      <c r="I1392" s="303" t="str">
        <f t="shared" si="153"/>
        <v>0</v>
      </c>
      <c r="J1392" s="306">
        <f t="shared" si="154"/>
        <v>44216</v>
      </c>
      <c r="K1392" s="303" t="str">
        <f t="shared" si="155"/>
        <v>KK 097</v>
      </c>
      <c r="L1392" s="61"/>
      <c r="M1392" s="271"/>
      <c r="N1392" s="6"/>
      <c r="O1392" s="10"/>
      <c r="P1392" s="6"/>
      <c r="Q1392" s="77" t="str">
        <f t="shared" si="156"/>
        <v/>
      </c>
      <c r="R1392" s="333"/>
      <c r="S1392" s="23"/>
      <c r="T1392" s="271"/>
      <c r="U1392" s="5"/>
      <c r="V1392" s="5"/>
      <c r="W1392" s="61"/>
      <c r="X1392" s="61"/>
    </row>
    <row r="1393" spans="1:24" ht="18.75" customHeight="1" x14ac:dyDescent="0.25">
      <c r="A1393" s="61"/>
      <c r="B1393" s="303">
        <f>IF(P1393="",0,COUNTIF($P$7:P1393,P1393))</f>
        <v>0</v>
      </c>
      <c r="C1393" s="303" t="str">
        <f t="shared" ref="C1393:C1456" si="157">B1393&amp;P1393</f>
        <v>0</v>
      </c>
      <c r="D1393" s="303">
        <f>IF(S1393="",0,COUNTIF($S$7:S1393,S1393))</f>
        <v>0</v>
      </c>
      <c r="E1393" s="303" t="str">
        <f t="shared" ref="E1393:E1456" si="158">D1393&amp;S1393</f>
        <v>0</v>
      </c>
      <c r="F1393" s="303">
        <f>IF(T1393="",0,COUNTIF($T$7:T1393,T1393))</f>
        <v>0</v>
      </c>
      <c r="G1393" s="303" t="str">
        <f t="shared" ref="G1393:G1456" si="159">F1393&amp;T1393</f>
        <v>0</v>
      </c>
      <c r="H1393" s="303">
        <f>IF(R1393="",0,COUNTIF($R$7:R1393,R1393))</f>
        <v>0</v>
      </c>
      <c r="I1393" s="303" t="str">
        <f t="shared" ref="I1393:I1456" si="160">H1393&amp;R1393</f>
        <v>0</v>
      </c>
      <c r="J1393" s="306">
        <f t="shared" ref="J1393:J1456" si="161">IF(M1393&lt;&gt;"",M1393,J1392)</f>
        <v>44216</v>
      </c>
      <c r="K1393" s="303" t="str">
        <f t="shared" ref="K1393:K1456" si="162">IF(N1393&lt;&gt;"",N1393,K1392)</f>
        <v>KK 097</v>
      </c>
      <c r="L1393" s="61"/>
      <c r="M1393" s="271"/>
      <c r="N1393" s="6"/>
      <c r="O1393" s="10"/>
      <c r="P1393" s="6"/>
      <c r="Q1393" s="77" t="str">
        <f t="shared" ref="Q1393:Q1456" si="163">IF(P1393&lt;&gt;"",VLOOKUP(P1393,DA,2,FALSE),"")</f>
        <v/>
      </c>
      <c r="R1393" s="333"/>
      <c r="S1393" s="23"/>
      <c r="T1393" s="271"/>
      <c r="U1393" s="5"/>
      <c r="V1393" s="5"/>
      <c r="W1393" s="61"/>
      <c r="X1393" s="61"/>
    </row>
    <row r="1394" spans="1:24" ht="18.75" customHeight="1" x14ac:dyDescent="0.25">
      <c r="A1394" s="61"/>
      <c r="B1394" s="303">
        <f>IF(P1394="",0,COUNTIF($P$7:P1394,P1394))</f>
        <v>0</v>
      </c>
      <c r="C1394" s="303" t="str">
        <f t="shared" si="157"/>
        <v>0</v>
      </c>
      <c r="D1394" s="303">
        <f>IF(S1394="",0,COUNTIF($S$7:S1394,S1394))</f>
        <v>0</v>
      </c>
      <c r="E1394" s="303" t="str">
        <f t="shared" si="158"/>
        <v>0</v>
      </c>
      <c r="F1394" s="303">
        <f>IF(T1394="",0,COUNTIF($T$7:T1394,T1394))</f>
        <v>0</v>
      </c>
      <c r="G1394" s="303" t="str">
        <f t="shared" si="159"/>
        <v>0</v>
      </c>
      <c r="H1394" s="303">
        <f>IF(R1394="",0,COUNTIF($R$7:R1394,R1394))</f>
        <v>0</v>
      </c>
      <c r="I1394" s="303" t="str">
        <f t="shared" si="160"/>
        <v>0</v>
      </c>
      <c r="J1394" s="306">
        <f t="shared" si="161"/>
        <v>44216</v>
      </c>
      <c r="K1394" s="303" t="str">
        <f t="shared" si="162"/>
        <v>KK 097</v>
      </c>
      <c r="L1394" s="61"/>
      <c r="M1394" s="271"/>
      <c r="N1394" s="6"/>
      <c r="O1394" s="10"/>
      <c r="P1394" s="6"/>
      <c r="Q1394" s="77" t="str">
        <f t="shared" si="163"/>
        <v/>
      </c>
      <c r="R1394" s="333"/>
      <c r="S1394" s="23"/>
      <c r="T1394" s="271"/>
      <c r="U1394" s="5"/>
      <c r="V1394" s="5"/>
      <c r="W1394" s="61"/>
      <c r="X1394" s="61"/>
    </row>
    <row r="1395" spans="1:24" ht="18.75" customHeight="1" x14ac:dyDescent="0.25">
      <c r="A1395" s="61"/>
      <c r="B1395" s="303">
        <f>IF(P1395="",0,COUNTIF($P$7:P1395,P1395))</f>
        <v>0</v>
      </c>
      <c r="C1395" s="303" t="str">
        <f t="shared" si="157"/>
        <v>0</v>
      </c>
      <c r="D1395" s="303">
        <f>IF(S1395="",0,COUNTIF($S$7:S1395,S1395))</f>
        <v>0</v>
      </c>
      <c r="E1395" s="303" t="str">
        <f t="shared" si="158"/>
        <v>0</v>
      </c>
      <c r="F1395" s="303">
        <f>IF(T1395="",0,COUNTIF($T$7:T1395,T1395))</f>
        <v>0</v>
      </c>
      <c r="G1395" s="303" t="str">
        <f t="shared" si="159"/>
        <v>0</v>
      </c>
      <c r="H1395" s="303">
        <f>IF(R1395="",0,COUNTIF($R$7:R1395,R1395))</f>
        <v>0</v>
      </c>
      <c r="I1395" s="303" t="str">
        <f t="shared" si="160"/>
        <v>0</v>
      </c>
      <c r="J1395" s="306">
        <f t="shared" si="161"/>
        <v>44216</v>
      </c>
      <c r="K1395" s="303" t="str">
        <f t="shared" si="162"/>
        <v>KK 097</v>
      </c>
      <c r="L1395" s="61"/>
      <c r="M1395" s="271"/>
      <c r="N1395" s="6"/>
      <c r="O1395" s="10"/>
      <c r="P1395" s="6"/>
      <c r="Q1395" s="77" t="str">
        <f t="shared" si="163"/>
        <v/>
      </c>
      <c r="R1395" s="333"/>
      <c r="S1395" s="23"/>
      <c r="T1395" s="271"/>
      <c r="U1395" s="5"/>
      <c r="V1395" s="5"/>
      <c r="W1395" s="61"/>
      <c r="X1395" s="61"/>
    </row>
    <row r="1396" spans="1:24" ht="18.75" customHeight="1" x14ac:dyDescent="0.25">
      <c r="A1396" s="61"/>
      <c r="B1396" s="303">
        <f>IF(P1396="",0,COUNTIF($P$7:P1396,P1396))</f>
        <v>0</v>
      </c>
      <c r="C1396" s="303" t="str">
        <f t="shared" si="157"/>
        <v>0</v>
      </c>
      <c r="D1396" s="303">
        <f>IF(S1396="",0,COUNTIF($S$7:S1396,S1396))</f>
        <v>0</v>
      </c>
      <c r="E1396" s="303" t="str">
        <f t="shared" si="158"/>
        <v>0</v>
      </c>
      <c r="F1396" s="303">
        <f>IF(T1396="",0,COUNTIF($T$7:T1396,T1396))</f>
        <v>0</v>
      </c>
      <c r="G1396" s="303" t="str">
        <f t="shared" si="159"/>
        <v>0</v>
      </c>
      <c r="H1396" s="303">
        <f>IF(R1396="",0,COUNTIF($R$7:R1396,R1396))</f>
        <v>0</v>
      </c>
      <c r="I1396" s="303" t="str">
        <f t="shared" si="160"/>
        <v>0</v>
      </c>
      <c r="J1396" s="306">
        <f t="shared" si="161"/>
        <v>44216</v>
      </c>
      <c r="K1396" s="303" t="str">
        <f t="shared" si="162"/>
        <v>KK 097</v>
      </c>
      <c r="L1396" s="61"/>
      <c r="M1396" s="271"/>
      <c r="N1396" s="6"/>
      <c r="O1396" s="10"/>
      <c r="P1396" s="6"/>
      <c r="Q1396" s="77" t="str">
        <f t="shared" si="163"/>
        <v/>
      </c>
      <c r="R1396" s="333"/>
      <c r="S1396" s="23"/>
      <c r="T1396" s="271"/>
      <c r="U1396" s="5"/>
      <c r="V1396" s="5"/>
      <c r="W1396" s="61"/>
      <c r="X1396" s="61"/>
    </row>
    <row r="1397" spans="1:24" ht="18.75" customHeight="1" x14ac:dyDescent="0.25">
      <c r="A1397" s="61"/>
      <c r="B1397" s="303">
        <f>IF(P1397="",0,COUNTIF($P$7:P1397,P1397))</f>
        <v>0</v>
      </c>
      <c r="C1397" s="303" t="str">
        <f t="shared" si="157"/>
        <v>0</v>
      </c>
      <c r="D1397" s="303">
        <f>IF(S1397="",0,COUNTIF($S$7:S1397,S1397))</f>
        <v>0</v>
      </c>
      <c r="E1397" s="303" t="str">
        <f t="shared" si="158"/>
        <v>0</v>
      </c>
      <c r="F1397" s="303">
        <f>IF(T1397="",0,COUNTIF($T$7:T1397,T1397))</f>
        <v>0</v>
      </c>
      <c r="G1397" s="303" t="str">
        <f t="shared" si="159"/>
        <v>0</v>
      </c>
      <c r="H1397" s="303">
        <f>IF(R1397="",0,COUNTIF($R$7:R1397,R1397))</f>
        <v>0</v>
      </c>
      <c r="I1397" s="303" t="str">
        <f t="shared" si="160"/>
        <v>0</v>
      </c>
      <c r="J1397" s="306">
        <f t="shared" si="161"/>
        <v>44216</v>
      </c>
      <c r="K1397" s="303" t="str">
        <f t="shared" si="162"/>
        <v>KK 097</v>
      </c>
      <c r="L1397" s="61"/>
      <c r="M1397" s="271"/>
      <c r="N1397" s="6"/>
      <c r="O1397" s="10"/>
      <c r="P1397" s="6"/>
      <c r="Q1397" s="77" t="str">
        <f t="shared" si="163"/>
        <v/>
      </c>
      <c r="R1397" s="333"/>
      <c r="S1397" s="23"/>
      <c r="T1397" s="271"/>
      <c r="U1397" s="5"/>
      <c r="V1397" s="5"/>
      <c r="W1397" s="61"/>
      <c r="X1397" s="61"/>
    </row>
    <row r="1398" spans="1:24" ht="18.75" customHeight="1" x14ac:dyDescent="0.25">
      <c r="A1398" s="61"/>
      <c r="B1398" s="303">
        <f>IF(P1398="",0,COUNTIF($P$7:P1398,P1398))</f>
        <v>0</v>
      </c>
      <c r="C1398" s="303" t="str">
        <f t="shared" si="157"/>
        <v>0</v>
      </c>
      <c r="D1398" s="303">
        <f>IF(S1398="",0,COUNTIF($S$7:S1398,S1398))</f>
        <v>0</v>
      </c>
      <c r="E1398" s="303" t="str">
        <f t="shared" si="158"/>
        <v>0</v>
      </c>
      <c r="F1398" s="303">
        <f>IF(T1398="",0,COUNTIF($T$7:T1398,T1398))</f>
        <v>0</v>
      </c>
      <c r="G1398" s="303" t="str">
        <f t="shared" si="159"/>
        <v>0</v>
      </c>
      <c r="H1398" s="303">
        <f>IF(R1398="",0,COUNTIF($R$7:R1398,R1398))</f>
        <v>0</v>
      </c>
      <c r="I1398" s="303" t="str">
        <f t="shared" si="160"/>
        <v>0</v>
      </c>
      <c r="J1398" s="306">
        <f t="shared" si="161"/>
        <v>44216</v>
      </c>
      <c r="K1398" s="303" t="str">
        <f t="shared" si="162"/>
        <v>KK 097</v>
      </c>
      <c r="L1398" s="61"/>
      <c r="M1398" s="271"/>
      <c r="N1398" s="6"/>
      <c r="O1398" s="10"/>
      <c r="P1398" s="6"/>
      <c r="Q1398" s="77" t="str">
        <f t="shared" si="163"/>
        <v/>
      </c>
      <c r="R1398" s="333"/>
      <c r="S1398" s="23"/>
      <c r="T1398" s="271"/>
      <c r="U1398" s="5"/>
      <c r="V1398" s="5"/>
      <c r="W1398" s="61"/>
      <c r="X1398" s="61"/>
    </row>
    <row r="1399" spans="1:24" ht="18.75" customHeight="1" x14ac:dyDescent="0.25">
      <c r="A1399" s="61"/>
      <c r="B1399" s="303">
        <f>IF(P1399="",0,COUNTIF($P$7:P1399,P1399))</f>
        <v>0</v>
      </c>
      <c r="C1399" s="303" t="str">
        <f t="shared" si="157"/>
        <v>0</v>
      </c>
      <c r="D1399" s="303">
        <f>IF(S1399="",0,COUNTIF($S$7:S1399,S1399))</f>
        <v>0</v>
      </c>
      <c r="E1399" s="303" t="str">
        <f t="shared" si="158"/>
        <v>0</v>
      </c>
      <c r="F1399" s="303">
        <f>IF(T1399="",0,COUNTIF($T$7:T1399,T1399))</f>
        <v>0</v>
      </c>
      <c r="G1399" s="303" t="str">
        <f t="shared" si="159"/>
        <v>0</v>
      </c>
      <c r="H1399" s="303">
        <f>IF(R1399="",0,COUNTIF($R$7:R1399,R1399))</f>
        <v>0</v>
      </c>
      <c r="I1399" s="303" t="str">
        <f t="shared" si="160"/>
        <v>0</v>
      </c>
      <c r="J1399" s="306">
        <f t="shared" si="161"/>
        <v>44216</v>
      </c>
      <c r="K1399" s="303" t="str">
        <f t="shared" si="162"/>
        <v>KK 097</v>
      </c>
      <c r="L1399" s="61"/>
      <c r="M1399" s="271"/>
      <c r="N1399" s="6"/>
      <c r="O1399" s="10"/>
      <c r="P1399" s="6"/>
      <c r="Q1399" s="77" t="str">
        <f t="shared" si="163"/>
        <v/>
      </c>
      <c r="R1399" s="333"/>
      <c r="S1399" s="23"/>
      <c r="T1399" s="271"/>
      <c r="U1399" s="5"/>
      <c r="V1399" s="5"/>
      <c r="W1399" s="61"/>
      <c r="X1399" s="61"/>
    </row>
    <row r="1400" spans="1:24" ht="18.75" customHeight="1" x14ac:dyDescent="0.25">
      <c r="A1400" s="61"/>
      <c r="B1400" s="303">
        <f>IF(P1400="",0,COUNTIF($P$7:P1400,P1400))</f>
        <v>0</v>
      </c>
      <c r="C1400" s="303" t="str">
        <f t="shared" si="157"/>
        <v>0</v>
      </c>
      <c r="D1400" s="303">
        <f>IF(S1400="",0,COUNTIF($S$7:S1400,S1400))</f>
        <v>0</v>
      </c>
      <c r="E1400" s="303" t="str">
        <f t="shared" si="158"/>
        <v>0</v>
      </c>
      <c r="F1400" s="303">
        <f>IF(T1400="",0,COUNTIF($T$7:T1400,T1400))</f>
        <v>0</v>
      </c>
      <c r="G1400" s="303" t="str">
        <f t="shared" si="159"/>
        <v>0</v>
      </c>
      <c r="H1400" s="303">
        <f>IF(R1400="",0,COUNTIF($R$7:R1400,R1400))</f>
        <v>0</v>
      </c>
      <c r="I1400" s="303" t="str">
        <f t="shared" si="160"/>
        <v>0</v>
      </c>
      <c r="J1400" s="306">
        <f t="shared" si="161"/>
        <v>44216</v>
      </c>
      <c r="K1400" s="303" t="str">
        <f t="shared" si="162"/>
        <v>KK 097</v>
      </c>
      <c r="L1400" s="61"/>
      <c r="M1400" s="271"/>
      <c r="N1400" s="6"/>
      <c r="O1400" s="10"/>
      <c r="P1400" s="6"/>
      <c r="Q1400" s="77" t="str">
        <f t="shared" si="163"/>
        <v/>
      </c>
      <c r="R1400" s="333"/>
      <c r="S1400" s="23"/>
      <c r="T1400" s="271"/>
      <c r="U1400" s="5"/>
      <c r="V1400" s="5"/>
      <c r="W1400" s="61"/>
      <c r="X1400" s="61"/>
    </row>
    <row r="1401" spans="1:24" ht="18.75" customHeight="1" x14ac:dyDescent="0.25">
      <c r="A1401" s="61"/>
      <c r="B1401" s="303">
        <f>IF(P1401="",0,COUNTIF($P$7:P1401,P1401))</f>
        <v>0</v>
      </c>
      <c r="C1401" s="303" t="str">
        <f t="shared" si="157"/>
        <v>0</v>
      </c>
      <c r="D1401" s="303">
        <f>IF(S1401="",0,COUNTIF($S$7:S1401,S1401))</f>
        <v>0</v>
      </c>
      <c r="E1401" s="303" t="str">
        <f t="shared" si="158"/>
        <v>0</v>
      </c>
      <c r="F1401" s="303">
        <f>IF(T1401="",0,COUNTIF($T$7:T1401,T1401))</f>
        <v>0</v>
      </c>
      <c r="G1401" s="303" t="str">
        <f t="shared" si="159"/>
        <v>0</v>
      </c>
      <c r="H1401" s="303">
        <f>IF(R1401="",0,COUNTIF($R$7:R1401,R1401))</f>
        <v>0</v>
      </c>
      <c r="I1401" s="303" t="str">
        <f t="shared" si="160"/>
        <v>0</v>
      </c>
      <c r="J1401" s="306">
        <f t="shared" si="161"/>
        <v>44216</v>
      </c>
      <c r="K1401" s="303" t="str">
        <f t="shared" si="162"/>
        <v>KK 097</v>
      </c>
      <c r="L1401" s="61"/>
      <c r="M1401" s="271"/>
      <c r="N1401" s="6"/>
      <c r="O1401" s="10"/>
      <c r="P1401" s="6"/>
      <c r="Q1401" s="77" t="str">
        <f t="shared" si="163"/>
        <v/>
      </c>
      <c r="R1401" s="333"/>
      <c r="S1401" s="23"/>
      <c r="T1401" s="271"/>
      <c r="U1401" s="5"/>
      <c r="V1401" s="5"/>
      <c r="W1401" s="61"/>
      <c r="X1401" s="61"/>
    </row>
    <row r="1402" spans="1:24" ht="18.75" customHeight="1" x14ac:dyDescent="0.25">
      <c r="A1402" s="61"/>
      <c r="B1402" s="303">
        <f>IF(P1402="",0,COUNTIF($P$7:P1402,P1402))</f>
        <v>0</v>
      </c>
      <c r="C1402" s="303" t="str">
        <f t="shared" si="157"/>
        <v>0</v>
      </c>
      <c r="D1402" s="303">
        <f>IF(S1402="",0,COUNTIF($S$7:S1402,S1402))</f>
        <v>0</v>
      </c>
      <c r="E1402" s="303" t="str">
        <f t="shared" si="158"/>
        <v>0</v>
      </c>
      <c r="F1402" s="303">
        <f>IF(T1402="",0,COUNTIF($T$7:T1402,T1402))</f>
        <v>0</v>
      </c>
      <c r="G1402" s="303" t="str">
        <f t="shared" si="159"/>
        <v>0</v>
      </c>
      <c r="H1402" s="303">
        <f>IF(R1402="",0,COUNTIF($R$7:R1402,R1402))</f>
        <v>0</v>
      </c>
      <c r="I1402" s="303" t="str">
        <f t="shared" si="160"/>
        <v>0</v>
      </c>
      <c r="J1402" s="306">
        <f t="shared" si="161"/>
        <v>44216</v>
      </c>
      <c r="K1402" s="303" t="str">
        <f t="shared" si="162"/>
        <v>KK 097</v>
      </c>
      <c r="L1402" s="61"/>
      <c r="M1402" s="271"/>
      <c r="N1402" s="6"/>
      <c r="O1402" s="10"/>
      <c r="P1402" s="6"/>
      <c r="Q1402" s="77" t="str">
        <f t="shared" si="163"/>
        <v/>
      </c>
      <c r="R1402" s="333"/>
      <c r="S1402" s="23"/>
      <c r="T1402" s="271"/>
      <c r="U1402" s="5"/>
      <c r="V1402" s="5"/>
      <c r="W1402" s="61"/>
      <c r="X1402" s="61"/>
    </row>
    <row r="1403" spans="1:24" ht="18.75" customHeight="1" x14ac:dyDescent="0.25">
      <c r="A1403" s="61"/>
      <c r="B1403" s="303">
        <f>IF(P1403="",0,COUNTIF($P$7:P1403,P1403))</f>
        <v>0</v>
      </c>
      <c r="C1403" s="303" t="str">
        <f t="shared" si="157"/>
        <v>0</v>
      </c>
      <c r="D1403" s="303">
        <f>IF(S1403="",0,COUNTIF($S$7:S1403,S1403))</f>
        <v>0</v>
      </c>
      <c r="E1403" s="303" t="str">
        <f t="shared" si="158"/>
        <v>0</v>
      </c>
      <c r="F1403" s="303">
        <f>IF(T1403="",0,COUNTIF($T$7:T1403,T1403))</f>
        <v>0</v>
      </c>
      <c r="G1403" s="303" t="str">
        <f t="shared" si="159"/>
        <v>0</v>
      </c>
      <c r="H1403" s="303">
        <f>IF(R1403="",0,COUNTIF($R$7:R1403,R1403))</f>
        <v>0</v>
      </c>
      <c r="I1403" s="303" t="str">
        <f t="shared" si="160"/>
        <v>0</v>
      </c>
      <c r="J1403" s="306">
        <f t="shared" si="161"/>
        <v>44216</v>
      </c>
      <c r="K1403" s="303" t="str">
        <f t="shared" si="162"/>
        <v>KK 097</v>
      </c>
      <c r="L1403" s="61"/>
      <c r="M1403" s="271"/>
      <c r="N1403" s="6"/>
      <c r="O1403" s="10"/>
      <c r="P1403" s="6"/>
      <c r="Q1403" s="77" t="str">
        <f t="shared" si="163"/>
        <v/>
      </c>
      <c r="R1403" s="333"/>
      <c r="S1403" s="23"/>
      <c r="T1403" s="271"/>
      <c r="U1403" s="5"/>
      <c r="V1403" s="5"/>
      <c r="W1403" s="61"/>
      <c r="X1403" s="61"/>
    </row>
    <row r="1404" spans="1:24" ht="18.75" customHeight="1" x14ac:dyDescent="0.25">
      <c r="A1404" s="61"/>
      <c r="B1404" s="303">
        <f>IF(P1404="",0,COUNTIF($P$7:P1404,P1404))</f>
        <v>0</v>
      </c>
      <c r="C1404" s="303" t="str">
        <f t="shared" si="157"/>
        <v>0</v>
      </c>
      <c r="D1404" s="303">
        <f>IF(S1404="",0,COUNTIF($S$7:S1404,S1404))</f>
        <v>0</v>
      </c>
      <c r="E1404" s="303" t="str">
        <f t="shared" si="158"/>
        <v>0</v>
      </c>
      <c r="F1404" s="303">
        <f>IF(T1404="",0,COUNTIF($T$7:T1404,T1404))</f>
        <v>0</v>
      </c>
      <c r="G1404" s="303" t="str">
        <f t="shared" si="159"/>
        <v>0</v>
      </c>
      <c r="H1404" s="303">
        <f>IF(R1404="",0,COUNTIF($R$7:R1404,R1404))</f>
        <v>0</v>
      </c>
      <c r="I1404" s="303" t="str">
        <f t="shared" si="160"/>
        <v>0</v>
      </c>
      <c r="J1404" s="306">
        <f t="shared" si="161"/>
        <v>44216</v>
      </c>
      <c r="K1404" s="303" t="str">
        <f t="shared" si="162"/>
        <v>KK 097</v>
      </c>
      <c r="L1404" s="61"/>
      <c r="M1404" s="271"/>
      <c r="N1404" s="6"/>
      <c r="O1404" s="10"/>
      <c r="P1404" s="6"/>
      <c r="Q1404" s="77" t="str">
        <f t="shared" si="163"/>
        <v/>
      </c>
      <c r="R1404" s="333"/>
      <c r="S1404" s="23"/>
      <c r="T1404" s="271"/>
      <c r="U1404" s="5"/>
      <c r="V1404" s="5"/>
      <c r="W1404" s="61"/>
      <c r="X1404" s="61"/>
    </row>
    <row r="1405" spans="1:24" ht="18.75" customHeight="1" x14ac:dyDescent="0.25">
      <c r="A1405" s="61"/>
      <c r="B1405" s="303">
        <f>IF(P1405="",0,COUNTIF($P$7:P1405,P1405))</f>
        <v>0</v>
      </c>
      <c r="C1405" s="303" t="str">
        <f t="shared" si="157"/>
        <v>0</v>
      </c>
      <c r="D1405" s="303">
        <f>IF(S1405="",0,COUNTIF($S$7:S1405,S1405))</f>
        <v>0</v>
      </c>
      <c r="E1405" s="303" t="str">
        <f t="shared" si="158"/>
        <v>0</v>
      </c>
      <c r="F1405" s="303">
        <f>IF(T1405="",0,COUNTIF($T$7:T1405,T1405))</f>
        <v>0</v>
      </c>
      <c r="G1405" s="303" t="str">
        <f t="shared" si="159"/>
        <v>0</v>
      </c>
      <c r="H1405" s="303">
        <f>IF(R1405="",0,COUNTIF($R$7:R1405,R1405))</f>
        <v>0</v>
      </c>
      <c r="I1405" s="303" t="str">
        <f t="shared" si="160"/>
        <v>0</v>
      </c>
      <c r="J1405" s="306">
        <f t="shared" si="161"/>
        <v>44216</v>
      </c>
      <c r="K1405" s="303" t="str">
        <f t="shared" si="162"/>
        <v>KK 097</v>
      </c>
      <c r="L1405" s="61"/>
      <c r="M1405" s="271"/>
      <c r="N1405" s="6"/>
      <c r="O1405" s="10"/>
      <c r="P1405" s="6"/>
      <c r="Q1405" s="77" t="str">
        <f t="shared" si="163"/>
        <v/>
      </c>
      <c r="R1405" s="333"/>
      <c r="S1405" s="23"/>
      <c r="T1405" s="271"/>
      <c r="U1405" s="5"/>
      <c r="V1405" s="5"/>
      <c r="W1405" s="61"/>
      <c r="X1405" s="61"/>
    </row>
    <row r="1406" spans="1:24" ht="18.75" customHeight="1" x14ac:dyDescent="0.25">
      <c r="A1406" s="61"/>
      <c r="B1406" s="303">
        <f>IF(P1406="",0,COUNTIF($P$7:P1406,P1406))</f>
        <v>0</v>
      </c>
      <c r="C1406" s="303" t="str">
        <f t="shared" si="157"/>
        <v>0</v>
      </c>
      <c r="D1406" s="303">
        <f>IF(S1406="",0,COUNTIF($S$7:S1406,S1406))</f>
        <v>0</v>
      </c>
      <c r="E1406" s="303" t="str">
        <f t="shared" si="158"/>
        <v>0</v>
      </c>
      <c r="F1406" s="303">
        <f>IF(T1406="",0,COUNTIF($T$7:T1406,T1406))</f>
        <v>0</v>
      </c>
      <c r="G1406" s="303" t="str">
        <f t="shared" si="159"/>
        <v>0</v>
      </c>
      <c r="H1406" s="303">
        <f>IF(R1406="",0,COUNTIF($R$7:R1406,R1406))</f>
        <v>0</v>
      </c>
      <c r="I1406" s="303" t="str">
        <f t="shared" si="160"/>
        <v>0</v>
      </c>
      <c r="J1406" s="306">
        <f t="shared" si="161"/>
        <v>44216</v>
      </c>
      <c r="K1406" s="303" t="str">
        <f t="shared" si="162"/>
        <v>KK 097</v>
      </c>
      <c r="L1406" s="61"/>
      <c r="M1406" s="271"/>
      <c r="N1406" s="6"/>
      <c r="O1406" s="10"/>
      <c r="P1406" s="6"/>
      <c r="Q1406" s="77" t="str">
        <f t="shared" si="163"/>
        <v/>
      </c>
      <c r="R1406" s="333"/>
      <c r="S1406" s="23"/>
      <c r="T1406" s="271"/>
      <c r="U1406" s="5"/>
      <c r="V1406" s="5"/>
      <c r="W1406" s="61"/>
      <c r="X1406" s="61"/>
    </row>
    <row r="1407" spans="1:24" ht="18.75" customHeight="1" x14ac:dyDescent="0.25">
      <c r="A1407" s="61"/>
      <c r="B1407" s="303">
        <f>IF(P1407="",0,COUNTIF($P$7:P1407,P1407))</f>
        <v>0</v>
      </c>
      <c r="C1407" s="303" t="str">
        <f t="shared" si="157"/>
        <v>0</v>
      </c>
      <c r="D1407" s="303">
        <f>IF(S1407="",0,COUNTIF($S$7:S1407,S1407))</f>
        <v>0</v>
      </c>
      <c r="E1407" s="303" t="str">
        <f t="shared" si="158"/>
        <v>0</v>
      </c>
      <c r="F1407" s="303">
        <f>IF(T1407="",0,COUNTIF($T$7:T1407,T1407))</f>
        <v>0</v>
      </c>
      <c r="G1407" s="303" t="str">
        <f t="shared" si="159"/>
        <v>0</v>
      </c>
      <c r="H1407" s="303">
        <f>IF(R1407="",0,COUNTIF($R$7:R1407,R1407))</f>
        <v>0</v>
      </c>
      <c r="I1407" s="303" t="str">
        <f t="shared" si="160"/>
        <v>0</v>
      </c>
      <c r="J1407" s="306">
        <f t="shared" si="161"/>
        <v>44216</v>
      </c>
      <c r="K1407" s="303" t="str">
        <f t="shared" si="162"/>
        <v>KK 097</v>
      </c>
      <c r="L1407" s="61"/>
      <c r="M1407" s="271"/>
      <c r="N1407" s="6"/>
      <c r="O1407" s="10"/>
      <c r="P1407" s="6"/>
      <c r="Q1407" s="77" t="str">
        <f t="shared" si="163"/>
        <v/>
      </c>
      <c r="R1407" s="333"/>
      <c r="S1407" s="23"/>
      <c r="T1407" s="271"/>
      <c r="U1407" s="5"/>
      <c r="V1407" s="5"/>
      <c r="W1407" s="61"/>
      <c r="X1407" s="61"/>
    </row>
    <row r="1408" spans="1:24" ht="18.75" customHeight="1" x14ac:dyDescent="0.25">
      <c r="A1408" s="61"/>
      <c r="B1408" s="303">
        <f>IF(P1408="",0,COUNTIF($P$7:P1408,P1408))</f>
        <v>0</v>
      </c>
      <c r="C1408" s="303" t="str">
        <f t="shared" si="157"/>
        <v>0</v>
      </c>
      <c r="D1408" s="303">
        <f>IF(S1408="",0,COUNTIF($S$7:S1408,S1408))</f>
        <v>0</v>
      </c>
      <c r="E1408" s="303" t="str">
        <f t="shared" si="158"/>
        <v>0</v>
      </c>
      <c r="F1408" s="303">
        <f>IF(T1408="",0,COUNTIF($T$7:T1408,T1408))</f>
        <v>0</v>
      </c>
      <c r="G1408" s="303" t="str">
        <f t="shared" si="159"/>
        <v>0</v>
      </c>
      <c r="H1408" s="303">
        <f>IF(R1408="",0,COUNTIF($R$7:R1408,R1408))</f>
        <v>0</v>
      </c>
      <c r="I1408" s="303" t="str">
        <f t="shared" si="160"/>
        <v>0</v>
      </c>
      <c r="J1408" s="306">
        <f t="shared" si="161"/>
        <v>44216</v>
      </c>
      <c r="K1408" s="303" t="str">
        <f t="shared" si="162"/>
        <v>KK 097</v>
      </c>
      <c r="L1408" s="61"/>
      <c r="M1408" s="271"/>
      <c r="N1408" s="6"/>
      <c r="O1408" s="10"/>
      <c r="P1408" s="6"/>
      <c r="Q1408" s="77" t="str">
        <f t="shared" si="163"/>
        <v/>
      </c>
      <c r="R1408" s="333"/>
      <c r="S1408" s="23"/>
      <c r="T1408" s="271"/>
      <c r="U1408" s="5"/>
      <c r="V1408" s="5"/>
      <c r="W1408" s="61"/>
      <c r="X1408" s="61"/>
    </row>
    <row r="1409" spans="1:24" ht="18.75" customHeight="1" x14ac:dyDescent="0.25">
      <c r="A1409" s="61"/>
      <c r="B1409" s="303">
        <f>IF(P1409="",0,COUNTIF($P$7:P1409,P1409))</f>
        <v>0</v>
      </c>
      <c r="C1409" s="303" t="str">
        <f t="shared" si="157"/>
        <v>0</v>
      </c>
      <c r="D1409" s="303">
        <f>IF(S1409="",0,COUNTIF($S$7:S1409,S1409))</f>
        <v>0</v>
      </c>
      <c r="E1409" s="303" t="str">
        <f t="shared" si="158"/>
        <v>0</v>
      </c>
      <c r="F1409" s="303">
        <f>IF(T1409="",0,COUNTIF($T$7:T1409,T1409))</f>
        <v>0</v>
      </c>
      <c r="G1409" s="303" t="str">
        <f t="shared" si="159"/>
        <v>0</v>
      </c>
      <c r="H1409" s="303">
        <f>IF(R1409="",0,COUNTIF($R$7:R1409,R1409))</f>
        <v>0</v>
      </c>
      <c r="I1409" s="303" t="str">
        <f t="shared" si="160"/>
        <v>0</v>
      </c>
      <c r="J1409" s="306">
        <f t="shared" si="161"/>
        <v>44216</v>
      </c>
      <c r="K1409" s="303" t="str">
        <f t="shared" si="162"/>
        <v>KK 097</v>
      </c>
      <c r="L1409" s="61"/>
      <c r="M1409" s="271"/>
      <c r="N1409" s="6"/>
      <c r="O1409" s="10"/>
      <c r="P1409" s="6"/>
      <c r="Q1409" s="77" t="str">
        <f t="shared" si="163"/>
        <v/>
      </c>
      <c r="R1409" s="333"/>
      <c r="S1409" s="23"/>
      <c r="T1409" s="271"/>
      <c r="U1409" s="5"/>
      <c r="V1409" s="5"/>
      <c r="W1409" s="61"/>
      <c r="X1409" s="61"/>
    </row>
    <row r="1410" spans="1:24" ht="18.75" customHeight="1" x14ac:dyDescent="0.25">
      <c r="A1410" s="61"/>
      <c r="B1410" s="303">
        <f>IF(P1410="",0,COUNTIF($P$7:P1410,P1410))</f>
        <v>0</v>
      </c>
      <c r="C1410" s="303" t="str">
        <f t="shared" si="157"/>
        <v>0</v>
      </c>
      <c r="D1410" s="303">
        <f>IF(S1410="",0,COUNTIF($S$7:S1410,S1410))</f>
        <v>0</v>
      </c>
      <c r="E1410" s="303" t="str">
        <f t="shared" si="158"/>
        <v>0</v>
      </c>
      <c r="F1410" s="303">
        <f>IF(T1410="",0,COUNTIF($T$7:T1410,T1410))</f>
        <v>0</v>
      </c>
      <c r="G1410" s="303" t="str">
        <f t="shared" si="159"/>
        <v>0</v>
      </c>
      <c r="H1410" s="303">
        <f>IF(R1410="",0,COUNTIF($R$7:R1410,R1410))</f>
        <v>0</v>
      </c>
      <c r="I1410" s="303" t="str">
        <f t="shared" si="160"/>
        <v>0</v>
      </c>
      <c r="J1410" s="306">
        <f t="shared" si="161"/>
        <v>44216</v>
      </c>
      <c r="K1410" s="303" t="str">
        <f t="shared" si="162"/>
        <v>KK 097</v>
      </c>
      <c r="L1410" s="61"/>
      <c r="M1410" s="271"/>
      <c r="N1410" s="6"/>
      <c r="O1410" s="10"/>
      <c r="P1410" s="6"/>
      <c r="Q1410" s="77" t="str">
        <f t="shared" si="163"/>
        <v/>
      </c>
      <c r="R1410" s="333"/>
      <c r="S1410" s="23"/>
      <c r="T1410" s="271"/>
      <c r="U1410" s="5"/>
      <c r="V1410" s="5"/>
      <c r="W1410" s="61"/>
      <c r="X1410" s="61"/>
    </row>
    <row r="1411" spans="1:24" ht="18.75" customHeight="1" x14ac:dyDescent="0.25">
      <c r="A1411" s="61"/>
      <c r="B1411" s="303">
        <f>IF(P1411="",0,COUNTIF($P$7:P1411,P1411))</f>
        <v>0</v>
      </c>
      <c r="C1411" s="303" t="str">
        <f t="shared" si="157"/>
        <v>0</v>
      </c>
      <c r="D1411" s="303">
        <f>IF(S1411="",0,COUNTIF($S$7:S1411,S1411))</f>
        <v>0</v>
      </c>
      <c r="E1411" s="303" t="str">
        <f t="shared" si="158"/>
        <v>0</v>
      </c>
      <c r="F1411" s="303">
        <f>IF(T1411="",0,COUNTIF($T$7:T1411,T1411))</f>
        <v>0</v>
      </c>
      <c r="G1411" s="303" t="str">
        <f t="shared" si="159"/>
        <v>0</v>
      </c>
      <c r="H1411" s="303">
        <f>IF(R1411="",0,COUNTIF($R$7:R1411,R1411))</f>
        <v>0</v>
      </c>
      <c r="I1411" s="303" t="str">
        <f t="shared" si="160"/>
        <v>0</v>
      </c>
      <c r="J1411" s="306">
        <f t="shared" si="161"/>
        <v>44216</v>
      </c>
      <c r="K1411" s="303" t="str">
        <f t="shared" si="162"/>
        <v>KK 097</v>
      </c>
      <c r="L1411" s="61"/>
      <c r="M1411" s="271"/>
      <c r="N1411" s="6"/>
      <c r="O1411" s="10"/>
      <c r="P1411" s="6"/>
      <c r="Q1411" s="77" t="str">
        <f t="shared" si="163"/>
        <v/>
      </c>
      <c r="R1411" s="333"/>
      <c r="S1411" s="23"/>
      <c r="T1411" s="271"/>
      <c r="U1411" s="5"/>
      <c r="V1411" s="5"/>
      <c r="W1411" s="61"/>
      <c r="X1411" s="61"/>
    </row>
    <row r="1412" spans="1:24" ht="18.75" customHeight="1" x14ac:dyDescent="0.25">
      <c r="A1412" s="61"/>
      <c r="B1412" s="303">
        <f>IF(P1412="",0,COUNTIF($P$7:P1412,P1412))</f>
        <v>0</v>
      </c>
      <c r="C1412" s="303" t="str">
        <f t="shared" si="157"/>
        <v>0</v>
      </c>
      <c r="D1412" s="303">
        <f>IF(S1412="",0,COUNTIF($S$7:S1412,S1412))</f>
        <v>0</v>
      </c>
      <c r="E1412" s="303" t="str">
        <f t="shared" si="158"/>
        <v>0</v>
      </c>
      <c r="F1412" s="303">
        <f>IF(T1412="",0,COUNTIF($T$7:T1412,T1412))</f>
        <v>0</v>
      </c>
      <c r="G1412" s="303" t="str">
        <f t="shared" si="159"/>
        <v>0</v>
      </c>
      <c r="H1412" s="303">
        <f>IF(R1412="",0,COUNTIF($R$7:R1412,R1412))</f>
        <v>0</v>
      </c>
      <c r="I1412" s="303" t="str">
        <f t="shared" si="160"/>
        <v>0</v>
      </c>
      <c r="J1412" s="306">
        <f t="shared" si="161"/>
        <v>44216</v>
      </c>
      <c r="K1412" s="303" t="str">
        <f t="shared" si="162"/>
        <v>KK 097</v>
      </c>
      <c r="L1412" s="61"/>
      <c r="M1412" s="271"/>
      <c r="N1412" s="6"/>
      <c r="O1412" s="10"/>
      <c r="P1412" s="6"/>
      <c r="Q1412" s="77" t="str">
        <f t="shared" si="163"/>
        <v/>
      </c>
      <c r="R1412" s="333"/>
      <c r="S1412" s="23"/>
      <c r="T1412" s="271"/>
      <c r="U1412" s="5"/>
      <c r="V1412" s="5"/>
      <c r="W1412" s="61"/>
      <c r="X1412" s="61"/>
    </row>
    <row r="1413" spans="1:24" ht="18.75" customHeight="1" x14ac:dyDescent="0.25">
      <c r="A1413" s="61"/>
      <c r="B1413" s="303">
        <f>IF(P1413="",0,COUNTIF($P$7:P1413,P1413))</f>
        <v>0</v>
      </c>
      <c r="C1413" s="303" t="str">
        <f t="shared" si="157"/>
        <v>0</v>
      </c>
      <c r="D1413" s="303">
        <f>IF(S1413="",0,COUNTIF($S$7:S1413,S1413))</f>
        <v>0</v>
      </c>
      <c r="E1413" s="303" t="str">
        <f t="shared" si="158"/>
        <v>0</v>
      </c>
      <c r="F1413" s="303">
        <f>IF(T1413="",0,COUNTIF($T$7:T1413,T1413))</f>
        <v>0</v>
      </c>
      <c r="G1413" s="303" t="str">
        <f t="shared" si="159"/>
        <v>0</v>
      </c>
      <c r="H1413" s="303">
        <f>IF(R1413="",0,COUNTIF($R$7:R1413,R1413))</f>
        <v>0</v>
      </c>
      <c r="I1413" s="303" t="str">
        <f t="shared" si="160"/>
        <v>0</v>
      </c>
      <c r="J1413" s="306">
        <f t="shared" si="161"/>
        <v>44216</v>
      </c>
      <c r="K1413" s="303" t="str">
        <f t="shared" si="162"/>
        <v>KK 097</v>
      </c>
      <c r="L1413" s="61"/>
      <c r="M1413" s="271"/>
      <c r="N1413" s="6"/>
      <c r="O1413" s="10"/>
      <c r="P1413" s="6"/>
      <c r="Q1413" s="77" t="str">
        <f t="shared" si="163"/>
        <v/>
      </c>
      <c r="R1413" s="333"/>
      <c r="S1413" s="23"/>
      <c r="T1413" s="271"/>
      <c r="U1413" s="5"/>
      <c r="V1413" s="5"/>
      <c r="W1413" s="61"/>
      <c r="X1413" s="61"/>
    </row>
    <row r="1414" spans="1:24" ht="18.75" customHeight="1" x14ac:dyDescent="0.25">
      <c r="A1414" s="61"/>
      <c r="B1414" s="303">
        <f>IF(P1414="",0,COUNTIF($P$7:P1414,P1414))</f>
        <v>0</v>
      </c>
      <c r="C1414" s="303" t="str">
        <f t="shared" si="157"/>
        <v>0</v>
      </c>
      <c r="D1414" s="303">
        <f>IF(S1414="",0,COUNTIF($S$7:S1414,S1414))</f>
        <v>0</v>
      </c>
      <c r="E1414" s="303" t="str">
        <f t="shared" si="158"/>
        <v>0</v>
      </c>
      <c r="F1414" s="303">
        <f>IF(T1414="",0,COUNTIF($T$7:T1414,T1414))</f>
        <v>0</v>
      </c>
      <c r="G1414" s="303" t="str">
        <f t="shared" si="159"/>
        <v>0</v>
      </c>
      <c r="H1414" s="303">
        <f>IF(R1414="",0,COUNTIF($R$7:R1414,R1414))</f>
        <v>0</v>
      </c>
      <c r="I1414" s="303" t="str">
        <f t="shared" si="160"/>
        <v>0</v>
      </c>
      <c r="J1414" s="306">
        <f t="shared" si="161"/>
        <v>44216</v>
      </c>
      <c r="K1414" s="303" t="str">
        <f t="shared" si="162"/>
        <v>KK 097</v>
      </c>
      <c r="L1414" s="61"/>
      <c r="M1414" s="271"/>
      <c r="N1414" s="6"/>
      <c r="O1414" s="10"/>
      <c r="P1414" s="6"/>
      <c r="Q1414" s="77" t="str">
        <f t="shared" si="163"/>
        <v/>
      </c>
      <c r="R1414" s="333"/>
      <c r="S1414" s="23"/>
      <c r="T1414" s="271"/>
      <c r="U1414" s="5"/>
      <c r="V1414" s="5"/>
      <c r="W1414" s="61"/>
      <c r="X1414" s="61"/>
    </row>
    <row r="1415" spans="1:24" ht="18.75" customHeight="1" x14ac:dyDescent="0.25">
      <c r="A1415" s="61"/>
      <c r="B1415" s="303">
        <f>IF(P1415="",0,COUNTIF($P$7:P1415,P1415))</f>
        <v>0</v>
      </c>
      <c r="C1415" s="303" t="str">
        <f t="shared" si="157"/>
        <v>0</v>
      </c>
      <c r="D1415" s="303">
        <f>IF(S1415="",0,COUNTIF($S$7:S1415,S1415))</f>
        <v>0</v>
      </c>
      <c r="E1415" s="303" t="str">
        <f t="shared" si="158"/>
        <v>0</v>
      </c>
      <c r="F1415" s="303">
        <f>IF(T1415="",0,COUNTIF($T$7:T1415,T1415))</f>
        <v>0</v>
      </c>
      <c r="G1415" s="303" t="str">
        <f t="shared" si="159"/>
        <v>0</v>
      </c>
      <c r="H1415" s="303">
        <f>IF(R1415="",0,COUNTIF($R$7:R1415,R1415))</f>
        <v>0</v>
      </c>
      <c r="I1415" s="303" t="str">
        <f t="shared" si="160"/>
        <v>0</v>
      </c>
      <c r="J1415" s="306">
        <f t="shared" si="161"/>
        <v>44216</v>
      </c>
      <c r="K1415" s="303" t="str">
        <f t="shared" si="162"/>
        <v>KK 097</v>
      </c>
      <c r="L1415" s="61"/>
      <c r="M1415" s="271"/>
      <c r="N1415" s="6"/>
      <c r="O1415" s="10"/>
      <c r="P1415" s="6"/>
      <c r="Q1415" s="77" t="str">
        <f t="shared" si="163"/>
        <v/>
      </c>
      <c r="R1415" s="333"/>
      <c r="S1415" s="23"/>
      <c r="T1415" s="271"/>
      <c r="U1415" s="5"/>
      <c r="V1415" s="5"/>
      <c r="W1415" s="61"/>
      <c r="X1415" s="61"/>
    </row>
    <row r="1416" spans="1:24" ht="18.75" customHeight="1" x14ac:dyDescent="0.25">
      <c r="A1416" s="61"/>
      <c r="B1416" s="303">
        <f>IF(P1416="",0,COUNTIF($P$7:P1416,P1416))</f>
        <v>0</v>
      </c>
      <c r="C1416" s="303" t="str">
        <f t="shared" si="157"/>
        <v>0</v>
      </c>
      <c r="D1416" s="303">
        <f>IF(S1416="",0,COUNTIF($S$7:S1416,S1416))</f>
        <v>0</v>
      </c>
      <c r="E1416" s="303" t="str">
        <f t="shared" si="158"/>
        <v>0</v>
      </c>
      <c r="F1416" s="303">
        <f>IF(T1416="",0,COUNTIF($T$7:T1416,T1416))</f>
        <v>0</v>
      </c>
      <c r="G1416" s="303" t="str">
        <f t="shared" si="159"/>
        <v>0</v>
      </c>
      <c r="H1416" s="303">
        <f>IF(R1416="",0,COUNTIF($R$7:R1416,R1416))</f>
        <v>0</v>
      </c>
      <c r="I1416" s="303" t="str">
        <f t="shared" si="160"/>
        <v>0</v>
      </c>
      <c r="J1416" s="306">
        <f t="shared" si="161"/>
        <v>44216</v>
      </c>
      <c r="K1416" s="303" t="str">
        <f t="shared" si="162"/>
        <v>KK 097</v>
      </c>
      <c r="L1416" s="61"/>
      <c r="M1416" s="271"/>
      <c r="N1416" s="6"/>
      <c r="O1416" s="10"/>
      <c r="P1416" s="6"/>
      <c r="Q1416" s="77" t="str">
        <f t="shared" si="163"/>
        <v/>
      </c>
      <c r="R1416" s="333"/>
      <c r="S1416" s="23"/>
      <c r="T1416" s="271"/>
      <c r="U1416" s="5"/>
      <c r="V1416" s="5"/>
      <c r="W1416" s="61"/>
      <c r="X1416" s="61"/>
    </row>
    <row r="1417" spans="1:24" ht="18.75" customHeight="1" x14ac:dyDescent="0.25">
      <c r="A1417" s="61"/>
      <c r="B1417" s="303">
        <f>IF(P1417="",0,COUNTIF($P$7:P1417,P1417))</f>
        <v>0</v>
      </c>
      <c r="C1417" s="303" t="str">
        <f t="shared" si="157"/>
        <v>0</v>
      </c>
      <c r="D1417" s="303">
        <f>IF(S1417="",0,COUNTIF($S$7:S1417,S1417))</f>
        <v>0</v>
      </c>
      <c r="E1417" s="303" t="str">
        <f t="shared" si="158"/>
        <v>0</v>
      </c>
      <c r="F1417" s="303">
        <f>IF(T1417="",0,COUNTIF($T$7:T1417,T1417))</f>
        <v>0</v>
      </c>
      <c r="G1417" s="303" t="str">
        <f t="shared" si="159"/>
        <v>0</v>
      </c>
      <c r="H1417" s="303">
        <f>IF(R1417="",0,COUNTIF($R$7:R1417,R1417))</f>
        <v>0</v>
      </c>
      <c r="I1417" s="303" t="str">
        <f t="shared" si="160"/>
        <v>0</v>
      </c>
      <c r="J1417" s="306">
        <f t="shared" si="161"/>
        <v>44216</v>
      </c>
      <c r="K1417" s="303" t="str">
        <f t="shared" si="162"/>
        <v>KK 097</v>
      </c>
      <c r="L1417" s="61"/>
      <c r="M1417" s="271"/>
      <c r="N1417" s="6"/>
      <c r="O1417" s="10"/>
      <c r="P1417" s="6"/>
      <c r="Q1417" s="77" t="str">
        <f t="shared" si="163"/>
        <v/>
      </c>
      <c r="R1417" s="333"/>
      <c r="S1417" s="23"/>
      <c r="T1417" s="271"/>
      <c r="U1417" s="5"/>
      <c r="V1417" s="5"/>
      <c r="W1417" s="61"/>
      <c r="X1417" s="61"/>
    </row>
    <row r="1418" spans="1:24" ht="18.75" customHeight="1" x14ac:dyDescent="0.25">
      <c r="A1418" s="61"/>
      <c r="B1418" s="303">
        <f>IF(P1418="",0,COUNTIF($P$7:P1418,P1418))</f>
        <v>0</v>
      </c>
      <c r="C1418" s="303" t="str">
        <f t="shared" si="157"/>
        <v>0</v>
      </c>
      <c r="D1418" s="303">
        <f>IF(S1418="",0,COUNTIF($S$7:S1418,S1418))</f>
        <v>0</v>
      </c>
      <c r="E1418" s="303" t="str">
        <f t="shared" si="158"/>
        <v>0</v>
      </c>
      <c r="F1418" s="303">
        <f>IF(T1418="",0,COUNTIF($T$7:T1418,T1418))</f>
        <v>0</v>
      </c>
      <c r="G1418" s="303" t="str">
        <f t="shared" si="159"/>
        <v>0</v>
      </c>
      <c r="H1418" s="303">
        <f>IF(R1418="",0,COUNTIF($R$7:R1418,R1418))</f>
        <v>0</v>
      </c>
      <c r="I1418" s="303" t="str">
        <f t="shared" si="160"/>
        <v>0</v>
      </c>
      <c r="J1418" s="306">
        <f t="shared" si="161"/>
        <v>44216</v>
      </c>
      <c r="K1418" s="303" t="str">
        <f t="shared" si="162"/>
        <v>KK 097</v>
      </c>
      <c r="L1418" s="61"/>
      <c r="M1418" s="271"/>
      <c r="N1418" s="6"/>
      <c r="O1418" s="10"/>
      <c r="P1418" s="6"/>
      <c r="Q1418" s="77" t="str">
        <f t="shared" si="163"/>
        <v/>
      </c>
      <c r="R1418" s="333"/>
      <c r="S1418" s="23"/>
      <c r="T1418" s="271"/>
      <c r="U1418" s="5"/>
      <c r="V1418" s="5"/>
      <c r="W1418" s="61"/>
      <c r="X1418" s="61"/>
    </row>
    <row r="1419" spans="1:24" ht="18.75" customHeight="1" x14ac:dyDescent="0.25">
      <c r="A1419" s="61"/>
      <c r="B1419" s="303">
        <f>IF(P1419="",0,COUNTIF($P$7:P1419,P1419))</f>
        <v>0</v>
      </c>
      <c r="C1419" s="303" t="str">
        <f t="shared" si="157"/>
        <v>0</v>
      </c>
      <c r="D1419" s="303">
        <f>IF(S1419="",0,COUNTIF($S$7:S1419,S1419))</f>
        <v>0</v>
      </c>
      <c r="E1419" s="303" t="str">
        <f t="shared" si="158"/>
        <v>0</v>
      </c>
      <c r="F1419" s="303">
        <f>IF(T1419="",0,COUNTIF($T$7:T1419,T1419))</f>
        <v>0</v>
      </c>
      <c r="G1419" s="303" t="str">
        <f t="shared" si="159"/>
        <v>0</v>
      </c>
      <c r="H1419" s="303">
        <f>IF(R1419="",0,COUNTIF($R$7:R1419,R1419))</f>
        <v>0</v>
      </c>
      <c r="I1419" s="303" t="str">
        <f t="shared" si="160"/>
        <v>0</v>
      </c>
      <c r="J1419" s="306">
        <f t="shared" si="161"/>
        <v>44216</v>
      </c>
      <c r="K1419" s="303" t="str">
        <f t="shared" si="162"/>
        <v>KK 097</v>
      </c>
      <c r="L1419" s="61"/>
      <c r="M1419" s="271"/>
      <c r="N1419" s="6"/>
      <c r="O1419" s="10"/>
      <c r="P1419" s="6"/>
      <c r="Q1419" s="77" t="str">
        <f t="shared" si="163"/>
        <v/>
      </c>
      <c r="R1419" s="333"/>
      <c r="S1419" s="23"/>
      <c r="T1419" s="271"/>
      <c r="U1419" s="5"/>
      <c r="V1419" s="5"/>
      <c r="W1419" s="61"/>
      <c r="X1419" s="61"/>
    </row>
    <row r="1420" spans="1:24" ht="18.75" customHeight="1" x14ac:dyDescent="0.25">
      <c r="A1420" s="61"/>
      <c r="B1420" s="303">
        <f>IF(P1420="",0,COUNTIF($P$7:P1420,P1420))</f>
        <v>0</v>
      </c>
      <c r="C1420" s="303" t="str">
        <f t="shared" si="157"/>
        <v>0</v>
      </c>
      <c r="D1420" s="303">
        <f>IF(S1420="",0,COUNTIF($S$7:S1420,S1420))</f>
        <v>0</v>
      </c>
      <c r="E1420" s="303" t="str">
        <f t="shared" si="158"/>
        <v>0</v>
      </c>
      <c r="F1420" s="303">
        <f>IF(T1420="",0,COUNTIF($T$7:T1420,T1420))</f>
        <v>0</v>
      </c>
      <c r="G1420" s="303" t="str">
        <f t="shared" si="159"/>
        <v>0</v>
      </c>
      <c r="H1420" s="303">
        <f>IF(R1420="",0,COUNTIF($R$7:R1420,R1420))</f>
        <v>0</v>
      </c>
      <c r="I1420" s="303" t="str">
        <f t="shared" si="160"/>
        <v>0</v>
      </c>
      <c r="J1420" s="306">
        <f t="shared" si="161"/>
        <v>44216</v>
      </c>
      <c r="K1420" s="303" t="str">
        <f t="shared" si="162"/>
        <v>KK 097</v>
      </c>
      <c r="L1420" s="61"/>
      <c r="M1420" s="271"/>
      <c r="N1420" s="6"/>
      <c r="O1420" s="10"/>
      <c r="P1420" s="6"/>
      <c r="Q1420" s="77" t="str">
        <f t="shared" si="163"/>
        <v/>
      </c>
      <c r="R1420" s="333"/>
      <c r="S1420" s="23"/>
      <c r="T1420" s="271"/>
      <c r="U1420" s="5"/>
      <c r="V1420" s="5"/>
      <c r="W1420" s="61"/>
      <c r="X1420" s="61"/>
    </row>
    <row r="1421" spans="1:24" ht="18.75" customHeight="1" x14ac:dyDescent="0.25">
      <c r="A1421" s="61"/>
      <c r="B1421" s="303">
        <f>IF(P1421="",0,COUNTIF($P$7:P1421,P1421))</f>
        <v>0</v>
      </c>
      <c r="C1421" s="303" t="str">
        <f t="shared" si="157"/>
        <v>0</v>
      </c>
      <c r="D1421" s="303">
        <f>IF(S1421="",0,COUNTIF($S$7:S1421,S1421))</f>
        <v>0</v>
      </c>
      <c r="E1421" s="303" t="str">
        <f t="shared" si="158"/>
        <v>0</v>
      </c>
      <c r="F1421" s="303">
        <f>IF(T1421="",0,COUNTIF($T$7:T1421,T1421))</f>
        <v>0</v>
      </c>
      <c r="G1421" s="303" t="str">
        <f t="shared" si="159"/>
        <v>0</v>
      </c>
      <c r="H1421" s="303">
        <f>IF(R1421="",0,COUNTIF($R$7:R1421,R1421))</f>
        <v>0</v>
      </c>
      <c r="I1421" s="303" t="str">
        <f t="shared" si="160"/>
        <v>0</v>
      </c>
      <c r="J1421" s="306">
        <f t="shared" si="161"/>
        <v>44216</v>
      </c>
      <c r="K1421" s="303" t="str">
        <f t="shared" si="162"/>
        <v>KK 097</v>
      </c>
      <c r="L1421" s="61"/>
      <c r="M1421" s="271"/>
      <c r="N1421" s="6"/>
      <c r="O1421" s="10"/>
      <c r="P1421" s="6"/>
      <c r="Q1421" s="77" t="str">
        <f t="shared" si="163"/>
        <v/>
      </c>
      <c r="R1421" s="333"/>
      <c r="S1421" s="23"/>
      <c r="T1421" s="271"/>
      <c r="U1421" s="5"/>
      <c r="V1421" s="5"/>
      <c r="W1421" s="61"/>
      <c r="X1421" s="61"/>
    </row>
    <row r="1422" spans="1:24" ht="18.75" customHeight="1" x14ac:dyDescent="0.25">
      <c r="A1422" s="61"/>
      <c r="B1422" s="303">
        <f>IF(P1422="",0,COUNTIF($P$7:P1422,P1422))</f>
        <v>0</v>
      </c>
      <c r="C1422" s="303" t="str">
        <f t="shared" si="157"/>
        <v>0</v>
      </c>
      <c r="D1422" s="303">
        <f>IF(S1422="",0,COUNTIF($S$7:S1422,S1422))</f>
        <v>0</v>
      </c>
      <c r="E1422" s="303" t="str">
        <f t="shared" si="158"/>
        <v>0</v>
      </c>
      <c r="F1422" s="303">
        <f>IF(T1422="",0,COUNTIF($T$7:T1422,T1422))</f>
        <v>0</v>
      </c>
      <c r="G1422" s="303" t="str">
        <f t="shared" si="159"/>
        <v>0</v>
      </c>
      <c r="H1422" s="303">
        <f>IF(R1422="",0,COUNTIF($R$7:R1422,R1422))</f>
        <v>0</v>
      </c>
      <c r="I1422" s="303" t="str">
        <f t="shared" si="160"/>
        <v>0</v>
      </c>
      <c r="J1422" s="306">
        <f t="shared" si="161"/>
        <v>44216</v>
      </c>
      <c r="K1422" s="303" t="str">
        <f t="shared" si="162"/>
        <v>KK 097</v>
      </c>
      <c r="L1422" s="61"/>
      <c r="M1422" s="271"/>
      <c r="N1422" s="6"/>
      <c r="O1422" s="10"/>
      <c r="P1422" s="6"/>
      <c r="Q1422" s="77" t="str">
        <f t="shared" si="163"/>
        <v/>
      </c>
      <c r="R1422" s="333"/>
      <c r="S1422" s="23"/>
      <c r="T1422" s="271"/>
      <c r="U1422" s="5"/>
      <c r="V1422" s="5"/>
      <c r="W1422" s="61"/>
      <c r="X1422" s="61"/>
    </row>
    <row r="1423" spans="1:24" ht="18.75" customHeight="1" x14ac:dyDescent="0.25">
      <c r="A1423" s="61"/>
      <c r="B1423" s="303">
        <f>IF(P1423="",0,COUNTIF($P$7:P1423,P1423))</f>
        <v>0</v>
      </c>
      <c r="C1423" s="303" t="str">
        <f t="shared" si="157"/>
        <v>0</v>
      </c>
      <c r="D1423" s="303">
        <f>IF(S1423="",0,COUNTIF($S$7:S1423,S1423))</f>
        <v>0</v>
      </c>
      <c r="E1423" s="303" t="str">
        <f t="shared" si="158"/>
        <v>0</v>
      </c>
      <c r="F1423" s="303">
        <f>IF(T1423="",0,COUNTIF($T$7:T1423,T1423))</f>
        <v>0</v>
      </c>
      <c r="G1423" s="303" t="str">
        <f t="shared" si="159"/>
        <v>0</v>
      </c>
      <c r="H1423" s="303">
        <f>IF(R1423="",0,COUNTIF($R$7:R1423,R1423))</f>
        <v>0</v>
      </c>
      <c r="I1423" s="303" t="str">
        <f t="shared" si="160"/>
        <v>0</v>
      </c>
      <c r="J1423" s="306">
        <f t="shared" si="161"/>
        <v>44216</v>
      </c>
      <c r="K1423" s="303" t="str">
        <f t="shared" si="162"/>
        <v>KK 097</v>
      </c>
      <c r="L1423" s="61"/>
      <c r="M1423" s="271"/>
      <c r="N1423" s="6"/>
      <c r="O1423" s="10"/>
      <c r="P1423" s="6"/>
      <c r="Q1423" s="77" t="str">
        <f t="shared" si="163"/>
        <v/>
      </c>
      <c r="R1423" s="333"/>
      <c r="S1423" s="23"/>
      <c r="T1423" s="271"/>
      <c r="U1423" s="5"/>
      <c r="V1423" s="5"/>
      <c r="W1423" s="61"/>
      <c r="X1423" s="61"/>
    </row>
    <row r="1424" spans="1:24" ht="18.75" customHeight="1" x14ac:dyDescent="0.25">
      <c r="A1424" s="61"/>
      <c r="B1424" s="303">
        <f>IF(P1424="",0,COUNTIF($P$7:P1424,P1424))</f>
        <v>0</v>
      </c>
      <c r="C1424" s="303" t="str">
        <f t="shared" si="157"/>
        <v>0</v>
      </c>
      <c r="D1424" s="303">
        <f>IF(S1424="",0,COUNTIF($S$7:S1424,S1424))</f>
        <v>0</v>
      </c>
      <c r="E1424" s="303" t="str">
        <f t="shared" si="158"/>
        <v>0</v>
      </c>
      <c r="F1424" s="303">
        <f>IF(T1424="",0,COUNTIF($T$7:T1424,T1424))</f>
        <v>0</v>
      </c>
      <c r="G1424" s="303" t="str">
        <f t="shared" si="159"/>
        <v>0</v>
      </c>
      <c r="H1424" s="303">
        <f>IF(R1424="",0,COUNTIF($R$7:R1424,R1424))</f>
        <v>0</v>
      </c>
      <c r="I1424" s="303" t="str">
        <f t="shared" si="160"/>
        <v>0</v>
      </c>
      <c r="J1424" s="306">
        <f t="shared" si="161"/>
        <v>44216</v>
      </c>
      <c r="K1424" s="303" t="str">
        <f t="shared" si="162"/>
        <v>KK 097</v>
      </c>
      <c r="L1424" s="61"/>
      <c r="M1424" s="271"/>
      <c r="N1424" s="6"/>
      <c r="O1424" s="10"/>
      <c r="P1424" s="6"/>
      <c r="Q1424" s="77" t="str">
        <f t="shared" si="163"/>
        <v/>
      </c>
      <c r="R1424" s="333"/>
      <c r="S1424" s="23"/>
      <c r="T1424" s="271"/>
      <c r="U1424" s="5"/>
      <c r="V1424" s="5"/>
      <c r="W1424" s="61"/>
      <c r="X1424" s="61"/>
    </row>
    <row r="1425" spans="1:24" ht="18.75" customHeight="1" x14ac:dyDescent="0.25">
      <c r="A1425" s="61"/>
      <c r="B1425" s="303">
        <f>IF(P1425="",0,COUNTIF($P$7:P1425,P1425))</f>
        <v>0</v>
      </c>
      <c r="C1425" s="303" t="str">
        <f t="shared" si="157"/>
        <v>0</v>
      </c>
      <c r="D1425" s="303">
        <f>IF(S1425="",0,COUNTIF($S$7:S1425,S1425))</f>
        <v>0</v>
      </c>
      <c r="E1425" s="303" t="str">
        <f t="shared" si="158"/>
        <v>0</v>
      </c>
      <c r="F1425" s="303">
        <f>IF(T1425="",0,COUNTIF($T$7:T1425,T1425))</f>
        <v>0</v>
      </c>
      <c r="G1425" s="303" t="str">
        <f t="shared" si="159"/>
        <v>0</v>
      </c>
      <c r="H1425" s="303">
        <f>IF(R1425="",0,COUNTIF($R$7:R1425,R1425))</f>
        <v>0</v>
      </c>
      <c r="I1425" s="303" t="str">
        <f t="shared" si="160"/>
        <v>0</v>
      </c>
      <c r="J1425" s="306">
        <f t="shared" si="161"/>
        <v>44216</v>
      </c>
      <c r="K1425" s="303" t="str">
        <f t="shared" si="162"/>
        <v>KK 097</v>
      </c>
      <c r="L1425" s="61"/>
      <c r="M1425" s="271"/>
      <c r="N1425" s="6"/>
      <c r="O1425" s="10"/>
      <c r="P1425" s="6"/>
      <c r="Q1425" s="77" t="str">
        <f t="shared" si="163"/>
        <v/>
      </c>
      <c r="R1425" s="333"/>
      <c r="S1425" s="23"/>
      <c r="T1425" s="271"/>
      <c r="U1425" s="5"/>
      <c r="V1425" s="5"/>
      <c r="W1425" s="61"/>
      <c r="X1425" s="61"/>
    </row>
    <row r="1426" spans="1:24" ht="18.75" customHeight="1" x14ac:dyDescent="0.25">
      <c r="A1426" s="61"/>
      <c r="B1426" s="303">
        <f>IF(P1426="",0,COUNTIF($P$7:P1426,P1426))</f>
        <v>0</v>
      </c>
      <c r="C1426" s="303" t="str">
        <f t="shared" si="157"/>
        <v>0</v>
      </c>
      <c r="D1426" s="303">
        <f>IF(S1426="",0,COUNTIF($S$7:S1426,S1426))</f>
        <v>0</v>
      </c>
      <c r="E1426" s="303" t="str">
        <f t="shared" si="158"/>
        <v>0</v>
      </c>
      <c r="F1426" s="303">
        <f>IF(T1426="",0,COUNTIF($T$7:T1426,T1426))</f>
        <v>0</v>
      </c>
      <c r="G1426" s="303" t="str">
        <f t="shared" si="159"/>
        <v>0</v>
      </c>
      <c r="H1426" s="303">
        <f>IF(R1426="",0,COUNTIF($R$7:R1426,R1426))</f>
        <v>0</v>
      </c>
      <c r="I1426" s="303" t="str">
        <f t="shared" si="160"/>
        <v>0</v>
      </c>
      <c r="J1426" s="306">
        <f t="shared" si="161"/>
        <v>44216</v>
      </c>
      <c r="K1426" s="303" t="str">
        <f t="shared" si="162"/>
        <v>KK 097</v>
      </c>
      <c r="L1426" s="61"/>
      <c r="M1426" s="271"/>
      <c r="N1426" s="6"/>
      <c r="O1426" s="10"/>
      <c r="P1426" s="6"/>
      <c r="Q1426" s="77" t="str">
        <f t="shared" si="163"/>
        <v/>
      </c>
      <c r="R1426" s="333"/>
      <c r="S1426" s="23"/>
      <c r="T1426" s="271"/>
      <c r="U1426" s="5"/>
      <c r="V1426" s="5"/>
      <c r="W1426" s="61"/>
      <c r="X1426" s="61"/>
    </row>
    <row r="1427" spans="1:24" ht="18.75" customHeight="1" x14ac:dyDescent="0.25">
      <c r="A1427" s="61"/>
      <c r="B1427" s="303">
        <f>IF(P1427="",0,COUNTIF($P$7:P1427,P1427))</f>
        <v>0</v>
      </c>
      <c r="C1427" s="303" t="str">
        <f t="shared" si="157"/>
        <v>0</v>
      </c>
      <c r="D1427" s="303">
        <f>IF(S1427="",0,COUNTIF($S$7:S1427,S1427))</f>
        <v>0</v>
      </c>
      <c r="E1427" s="303" t="str">
        <f t="shared" si="158"/>
        <v>0</v>
      </c>
      <c r="F1427" s="303">
        <f>IF(T1427="",0,COUNTIF($T$7:T1427,T1427))</f>
        <v>0</v>
      </c>
      <c r="G1427" s="303" t="str">
        <f t="shared" si="159"/>
        <v>0</v>
      </c>
      <c r="H1427" s="303">
        <f>IF(R1427="",0,COUNTIF($R$7:R1427,R1427))</f>
        <v>0</v>
      </c>
      <c r="I1427" s="303" t="str">
        <f t="shared" si="160"/>
        <v>0</v>
      </c>
      <c r="J1427" s="306">
        <f t="shared" si="161"/>
        <v>44216</v>
      </c>
      <c r="K1427" s="303" t="str">
        <f t="shared" si="162"/>
        <v>KK 097</v>
      </c>
      <c r="L1427" s="61"/>
      <c r="M1427" s="271"/>
      <c r="N1427" s="6"/>
      <c r="O1427" s="10"/>
      <c r="P1427" s="6"/>
      <c r="Q1427" s="77" t="str">
        <f t="shared" si="163"/>
        <v/>
      </c>
      <c r="R1427" s="333"/>
      <c r="S1427" s="23"/>
      <c r="T1427" s="271"/>
      <c r="U1427" s="5"/>
      <c r="V1427" s="5"/>
      <c r="W1427" s="61"/>
      <c r="X1427" s="61"/>
    </row>
    <row r="1428" spans="1:24" ht="18.75" customHeight="1" x14ac:dyDescent="0.25">
      <c r="A1428" s="61"/>
      <c r="B1428" s="303">
        <f>IF(P1428="",0,COUNTIF($P$7:P1428,P1428))</f>
        <v>0</v>
      </c>
      <c r="C1428" s="303" t="str">
        <f t="shared" si="157"/>
        <v>0</v>
      </c>
      <c r="D1428" s="303">
        <f>IF(S1428="",0,COUNTIF($S$7:S1428,S1428))</f>
        <v>0</v>
      </c>
      <c r="E1428" s="303" t="str">
        <f t="shared" si="158"/>
        <v>0</v>
      </c>
      <c r="F1428" s="303">
        <f>IF(T1428="",0,COUNTIF($T$7:T1428,T1428))</f>
        <v>0</v>
      </c>
      <c r="G1428" s="303" t="str">
        <f t="shared" si="159"/>
        <v>0</v>
      </c>
      <c r="H1428" s="303">
        <f>IF(R1428="",0,COUNTIF($R$7:R1428,R1428))</f>
        <v>0</v>
      </c>
      <c r="I1428" s="303" t="str">
        <f t="shared" si="160"/>
        <v>0</v>
      </c>
      <c r="J1428" s="306">
        <f t="shared" si="161"/>
        <v>44216</v>
      </c>
      <c r="K1428" s="303" t="str">
        <f t="shared" si="162"/>
        <v>KK 097</v>
      </c>
      <c r="L1428" s="61"/>
      <c r="M1428" s="271"/>
      <c r="N1428" s="6"/>
      <c r="O1428" s="10"/>
      <c r="P1428" s="6"/>
      <c r="Q1428" s="77" t="str">
        <f t="shared" si="163"/>
        <v/>
      </c>
      <c r="R1428" s="333"/>
      <c r="S1428" s="23"/>
      <c r="T1428" s="271"/>
      <c r="U1428" s="5"/>
      <c r="V1428" s="5"/>
      <c r="W1428" s="61"/>
      <c r="X1428" s="61"/>
    </row>
    <row r="1429" spans="1:24" ht="18.75" customHeight="1" x14ac:dyDescent="0.25">
      <c r="A1429" s="61"/>
      <c r="B1429" s="303">
        <f>IF(P1429="",0,COUNTIF($P$7:P1429,P1429))</f>
        <v>0</v>
      </c>
      <c r="C1429" s="303" t="str">
        <f t="shared" si="157"/>
        <v>0</v>
      </c>
      <c r="D1429" s="303">
        <f>IF(S1429="",0,COUNTIF($S$7:S1429,S1429))</f>
        <v>0</v>
      </c>
      <c r="E1429" s="303" t="str">
        <f t="shared" si="158"/>
        <v>0</v>
      </c>
      <c r="F1429" s="303">
        <f>IF(T1429="",0,COUNTIF($T$7:T1429,T1429))</f>
        <v>0</v>
      </c>
      <c r="G1429" s="303" t="str">
        <f t="shared" si="159"/>
        <v>0</v>
      </c>
      <c r="H1429" s="303">
        <f>IF(R1429="",0,COUNTIF($R$7:R1429,R1429))</f>
        <v>0</v>
      </c>
      <c r="I1429" s="303" t="str">
        <f t="shared" si="160"/>
        <v>0</v>
      </c>
      <c r="J1429" s="306">
        <f t="shared" si="161"/>
        <v>44216</v>
      </c>
      <c r="K1429" s="303" t="str">
        <f t="shared" si="162"/>
        <v>KK 097</v>
      </c>
      <c r="L1429" s="61"/>
      <c r="M1429" s="271"/>
      <c r="N1429" s="6"/>
      <c r="O1429" s="10"/>
      <c r="P1429" s="6"/>
      <c r="Q1429" s="77" t="str">
        <f t="shared" si="163"/>
        <v/>
      </c>
      <c r="R1429" s="333"/>
      <c r="S1429" s="23"/>
      <c r="T1429" s="271"/>
      <c r="U1429" s="5"/>
      <c r="V1429" s="5"/>
      <c r="W1429" s="61"/>
      <c r="X1429" s="61"/>
    </row>
    <row r="1430" spans="1:24" ht="18.75" customHeight="1" x14ac:dyDescent="0.25">
      <c r="A1430" s="61"/>
      <c r="B1430" s="303">
        <f>IF(P1430="",0,COUNTIF($P$7:P1430,P1430))</f>
        <v>0</v>
      </c>
      <c r="C1430" s="303" t="str">
        <f t="shared" si="157"/>
        <v>0</v>
      </c>
      <c r="D1430" s="303">
        <f>IF(S1430="",0,COUNTIF($S$7:S1430,S1430))</f>
        <v>0</v>
      </c>
      <c r="E1430" s="303" t="str">
        <f t="shared" si="158"/>
        <v>0</v>
      </c>
      <c r="F1430" s="303">
        <f>IF(T1430="",0,COUNTIF($T$7:T1430,T1430))</f>
        <v>0</v>
      </c>
      <c r="G1430" s="303" t="str">
        <f t="shared" si="159"/>
        <v>0</v>
      </c>
      <c r="H1430" s="303">
        <f>IF(R1430="",0,COUNTIF($R$7:R1430,R1430))</f>
        <v>0</v>
      </c>
      <c r="I1430" s="303" t="str">
        <f t="shared" si="160"/>
        <v>0</v>
      </c>
      <c r="J1430" s="306">
        <f t="shared" si="161"/>
        <v>44216</v>
      </c>
      <c r="K1430" s="303" t="str">
        <f t="shared" si="162"/>
        <v>KK 097</v>
      </c>
      <c r="L1430" s="61"/>
      <c r="M1430" s="271"/>
      <c r="N1430" s="6"/>
      <c r="O1430" s="10"/>
      <c r="P1430" s="6"/>
      <c r="Q1430" s="77" t="str">
        <f t="shared" si="163"/>
        <v/>
      </c>
      <c r="R1430" s="333"/>
      <c r="S1430" s="23"/>
      <c r="T1430" s="271"/>
      <c r="U1430" s="5"/>
      <c r="V1430" s="5"/>
      <c r="W1430" s="61"/>
      <c r="X1430" s="61"/>
    </row>
    <row r="1431" spans="1:24" ht="18.75" customHeight="1" x14ac:dyDescent="0.25">
      <c r="A1431" s="61"/>
      <c r="B1431" s="303">
        <f>IF(P1431="",0,COUNTIF($P$7:P1431,P1431))</f>
        <v>0</v>
      </c>
      <c r="C1431" s="303" t="str">
        <f t="shared" si="157"/>
        <v>0</v>
      </c>
      <c r="D1431" s="303">
        <f>IF(S1431="",0,COUNTIF($S$7:S1431,S1431))</f>
        <v>0</v>
      </c>
      <c r="E1431" s="303" t="str">
        <f t="shared" si="158"/>
        <v>0</v>
      </c>
      <c r="F1431" s="303">
        <f>IF(T1431="",0,COUNTIF($T$7:T1431,T1431))</f>
        <v>0</v>
      </c>
      <c r="G1431" s="303" t="str">
        <f t="shared" si="159"/>
        <v>0</v>
      </c>
      <c r="H1431" s="303">
        <f>IF(R1431="",0,COUNTIF($R$7:R1431,R1431))</f>
        <v>0</v>
      </c>
      <c r="I1431" s="303" t="str">
        <f t="shared" si="160"/>
        <v>0</v>
      </c>
      <c r="J1431" s="306">
        <f t="shared" si="161"/>
        <v>44216</v>
      </c>
      <c r="K1431" s="303" t="str">
        <f t="shared" si="162"/>
        <v>KK 097</v>
      </c>
      <c r="L1431" s="61"/>
      <c r="M1431" s="271"/>
      <c r="N1431" s="6"/>
      <c r="O1431" s="10"/>
      <c r="P1431" s="6"/>
      <c r="Q1431" s="77" t="str">
        <f t="shared" si="163"/>
        <v/>
      </c>
      <c r="R1431" s="333"/>
      <c r="S1431" s="23"/>
      <c r="T1431" s="271"/>
      <c r="U1431" s="5"/>
      <c r="V1431" s="5"/>
      <c r="W1431" s="61"/>
      <c r="X1431" s="61"/>
    </row>
    <row r="1432" spans="1:24" ht="18.75" customHeight="1" x14ac:dyDescent="0.25">
      <c r="A1432" s="61"/>
      <c r="B1432" s="303">
        <f>IF(P1432="",0,COUNTIF($P$7:P1432,P1432))</f>
        <v>0</v>
      </c>
      <c r="C1432" s="303" t="str">
        <f t="shared" si="157"/>
        <v>0</v>
      </c>
      <c r="D1432" s="303">
        <f>IF(S1432="",0,COUNTIF($S$7:S1432,S1432))</f>
        <v>0</v>
      </c>
      <c r="E1432" s="303" t="str">
        <f t="shared" si="158"/>
        <v>0</v>
      </c>
      <c r="F1432" s="303">
        <f>IF(T1432="",0,COUNTIF($T$7:T1432,T1432))</f>
        <v>0</v>
      </c>
      <c r="G1432" s="303" t="str">
        <f t="shared" si="159"/>
        <v>0</v>
      </c>
      <c r="H1432" s="303">
        <f>IF(R1432="",0,COUNTIF($R$7:R1432,R1432))</f>
        <v>0</v>
      </c>
      <c r="I1432" s="303" t="str">
        <f t="shared" si="160"/>
        <v>0</v>
      </c>
      <c r="J1432" s="306">
        <f t="shared" si="161"/>
        <v>44216</v>
      </c>
      <c r="K1432" s="303" t="str">
        <f t="shared" si="162"/>
        <v>KK 097</v>
      </c>
      <c r="L1432" s="61"/>
      <c r="M1432" s="271"/>
      <c r="N1432" s="6"/>
      <c r="O1432" s="10"/>
      <c r="P1432" s="6"/>
      <c r="Q1432" s="77" t="str">
        <f t="shared" si="163"/>
        <v/>
      </c>
      <c r="R1432" s="333"/>
      <c r="S1432" s="23"/>
      <c r="T1432" s="271"/>
      <c r="U1432" s="5"/>
      <c r="V1432" s="5"/>
      <c r="W1432" s="61"/>
      <c r="X1432" s="61"/>
    </row>
    <row r="1433" spans="1:24" ht="18.75" customHeight="1" x14ac:dyDescent="0.25">
      <c r="A1433" s="61"/>
      <c r="B1433" s="303">
        <f>IF(P1433="",0,COUNTIF($P$7:P1433,P1433))</f>
        <v>0</v>
      </c>
      <c r="C1433" s="303" t="str">
        <f t="shared" si="157"/>
        <v>0</v>
      </c>
      <c r="D1433" s="303">
        <f>IF(S1433="",0,COUNTIF($S$7:S1433,S1433))</f>
        <v>0</v>
      </c>
      <c r="E1433" s="303" t="str">
        <f t="shared" si="158"/>
        <v>0</v>
      </c>
      <c r="F1433" s="303">
        <f>IF(T1433="",0,COUNTIF($T$7:T1433,T1433))</f>
        <v>0</v>
      </c>
      <c r="G1433" s="303" t="str">
        <f t="shared" si="159"/>
        <v>0</v>
      </c>
      <c r="H1433" s="303">
        <f>IF(R1433="",0,COUNTIF($R$7:R1433,R1433))</f>
        <v>0</v>
      </c>
      <c r="I1433" s="303" t="str">
        <f t="shared" si="160"/>
        <v>0</v>
      </c>
      <c r="J1433" s="306">
        <f t="shared" si="161"/>
        <v>44216</v>
      </c>
      <c r="K1433" s="303" t="str">
        <f t="shared" si="162"/>
        <v>KK 097</v>
      </c>
      <c r="L1433" s="61"/>
      <c r="M1433" s="271"/>
      <c r="N1433" s="6"/>
      <c r="O1433" s="10"/>
      <c r="P1433" s="6"/>
      <c r="Q1433" s="77" t="str">
        <f t="shared" si="163"/>
        <v/>
      </c>
      <c r="R1433" s="333"/>
      <c r="S1433" s="23"/>
      <c r="T1433" s="271"/>
      <c r="U1433" s="5"/>
      <c r="V1433" s="5"/>
      <c r="W1433" s="61"/>
      <c r="X1433" s="61"/>
    </row>
    <row r="1434" spans="1:24" ht="18.75" customHeight="1" x14ac:dyDescent="0.25">
      <c r="A1434" s="61"/>
      <c r="B1434" s="303">
        <f>IF(P1434="",0,COUNTIF($P$7:P1434,P1434))</f>
        <v>0</v>
      </c>
      <c r="C1434" s="303" t="str">
        <f t="shared" si="157"/>
        <v>0</v>
      </c>
      <c r="D1434" s="303">
        <f>IF(S1434="",0,COUNTIF($S$7:S1434,S1434))</f>
        <v>0</v>
      </c>
      <c r="E1434" s="303" t="str">
        <f t="shared" si="158"/>
        <v>0</v>
      </c>
      <c r="F1434" s="303">
        <f>IF(T1434="",0,COUNTIF($T$7:T1434,T1434))</f>
        <v>0</v>
      </c>
      <c r="G1434" s="303" t="str">
        <f t="shared" si="159"/>
        <v>0</v>
      </c>
      <c r="H1434" s="303">
        <f>IF(R1434="",0,COUNTIF($R$7:R1434,R1434))</f>
        <v>0</v>
      </c>
      <c r="I1434" s="303" t="str">
        <f t="shared" si="160"/>
        <v>0</v>
      </c>
      <c r="J1434" s="306">
        <f t="shared" si="161"/>
        <v>44216</v>
      </c>
      <c r="K1434" s="303" t="str">
        <f t="shared" si="162"/>
        <v>KK 097</v>
      </c>
      <c r="L1434" s="61"/>
      <c r="M1434" s="271"/>
      <c r="N1434" s="6"/>
      <c r="O1434" s="10"/>
      <c r="P1434" s="6"/>
      <c r="Q1434" s="77" t="str">
        <f t="shared" si="163"/>
        <v/>
      </c>
      <c r="R1434" s="333"/>
      <c r="S1434" s="23"/>
      <c r="T1434" s="271"/>
      <c r="U1434" s="5"/>
      <c r="V1434" s="5"/>
      <c r="W1434" s="61"/>
      <c r="X1434" s="61"/>
    </row>
    <row r="1435" spans="1:24" ht="18.75" customHeight="1" x14ac:dyDescent="0.25">
      <c r="A1435" s="61"/>
      <c r="B1435" s="303">
        <f>IF(P1435="",0,COUNTIF($P$7:P1435,P1435))</f>
        <v>0</v>
      </c>
      <c r="C1435" s="303" t="str">
        <f t="shared" si="157"/>
        <v>0</v>
      </c>
      <c r="D1435" s="303">
        <f>IF(S1435="",0,COUNTIF($S$7:S1435,S1435))</f>
        <v>0</v>
      </c>
      <c r="E1435" s="303" t="str">
        <f t="shared" si="158"/>
        <v>0</v>
      </c>
      <c r="F1435" s="303">
        <f>IF(T1435="",0,COUNTIF($T$7:T1435,T1435))</f>
        <v>0</v>
      </c>
      <c r="G1435" s="303" t="str">
        <f t="shared" si="159"/>
        <v>0</v>
      </c>
      <c r="H1435" s="303">
        <f>IF(R1435="",0,COUNTIF($R$7:R1435,R1435))</f>
        <v>0</v>
      </c>
      <c r="I1435" s="303" t="str">
        <f t="shared" si="160"/>
        <v>0</v>
      </c>
      <c r="J1435" s="306">
        <f t="shared" si="161"/>
        <v>44216</v>
      </c>
      <c r="K1435" s="303" t="str">
        <f t="shared" si="162"/>
        <v>KK 097</v>
      </c>
      <c r="L1435" s="61"/>
      <c r="M1435" s="271"/>
      <c r="N1435" s="6"/>
      <c r="O1435" s="10"/>
      <c r="P1435" s="6"/>
      <c r="Q1435" s="77" t="str">
        <f t="shared" si="163"/>
        <v/>
      </c>
      <c r="R1435" s="333"/>
      <c r="S1435" s="23"/>
      <c r="T1435" s="271"/>
      <c r="U1435" s="5"/>
      <c r="V1435" s="5"/>
      <c r="W1435" s="61"/>
      <c r="X1435" s="61"/>
    </row>
    <row r="1436" spans="1:24" ht="18.75" customHeight="1" x14ac:dyDescent="0.25">
      <c r="A1436" s="61"/>
      <c r="B1436" s="303">
        <f>IF(P1436="",0,COUNTIF($P$7:P1436,P1436))</f>
        <v>0</v>
      </c>
      <c r="C1436" s="303" t="str">
        <f t="shared" si="157"/>
        <v>0</v>
      </c>
      <c r="D1436" s="303">
        <f>IF(S1436="",0,COUNTIF($S$7:S1436,S1436))</f>
        <v>0</v>
      </c>
      <c r="E1436" s="303" t="str">
        <f t="shared" si="158"/>
        <v>0</v>
      </c>
      <c r="F1436" s="303">
        <f>IF(T1436="",0,COUNTIF($T$7:T1436,T1436))</f>
        <v>0</v>
      </c>
      <c r="G1436" s="303" t="str">
        <f t="shared" si="159"/>
        <v>0</v>
      </c>
      <c r="H1436" s="303">
        <f>IF(R1436="",0,COUNTIF($R$7:R1436,R1436))</f>
        <v>0</v>
      </c>
      <c r="I1436" s="303" t="str">
        <f t="shared" si="160"/>
        <v>0</v>
      </c>
      <c r="J1436" s="306">
        <f t="shared" si="161"/>
        <v>44216</v>
      </c>
      <c r="K1436" s="303" t="str">
        <f t="shared" si="162"/>
        <v>KK 097</v>
      </c>
      <c r="L1436" s="61"/>
      <c r="M1436" s="271"/>
      <c r="N1436" s="6"/>
      <c r="O1436" s="10"/>
      <c r="P1436" s="6"/>
      <c r="Q1436" s="77" t="str">
        <f t="shared" si="163"/>
        <v/>
      </c>
      <c r="R1436" s="333"/>
      <c r="S1436" s="23"/>
      <c r="T1436" s="271"/>
      <c r="U1436" s="5"/>
      <c r="V1436" s="5"/>
      <c r="W1436" s="61"/>
      <c r="X1436" s="61"/>
    </row>
    <row r="1437" spans="1:24" ht="18.75" customHeight="1" x14ac:dyDescent="0.25">
      <c r="A1437" s="61"/>
      <c r="B1437" s="303">
        <f>IF(P1437="",0,COUNTIF($P$7:P1437,P1437))</f>
        <v>0</v>
      </c>
      <c r="C1437" s="303" t="str">
        <f t="shared" si="157"/>
        <v>0</v>
      </c>
      <c r="D1437" s="303">
        <f>IF(S1437="",0,COUNTIF($S$7:S1437,S1437))</f>
        <v>0</v>
      </c>
      <c r="E1437" s="303" t="str">
        <f t="shared" si="158"/>
        <v>0</v>
      </c>
      <c r="F1437" s="303">
        <f>IF(T1437="",0,COUNTIF($T$7:T1437,T1437))</f>
        <v>0</v>
      </c>
      <c r="G1437" s="303" t="str">
        <f t="shared" si="159"/>
        <v>0</v>
      </c>
      <c r="H1437" s="303">
        <f>IF(R1437="",0,COUNTIF($R$7:R1437,R1437))</f>
        <v>0</v>
      </c>
      <c r="I1437" s="303" t="str">
        <f t="shared" si="160"/>
        <v>0</v>
      </c>
      <c r="J1437" s="306">
        <f t="shared" si="161"/>
        <v>44216</v>
      </c>
      <c r="K1437" s="303" t="str">
        <f t="shared" si="162"/>
        <v>KK 097</v>
      </c>
      <c r="L1437" s="61"/>
      <c r="M1437" s="271"/>
      <c r="N1437" s="6"/>
      <c r="O1437" s="10"/>
      <c r="P1437" s="6"/>
      <c r="Q1437" s="77" t="str">
        <f t="shared" si="163"/>
        <v/>
      </c>
      <c r="R1437" s="333"/>
      <c r="S1437" s="23"/>
      <c r="T1437" s="271"/>
      <c r="U1437" s="5"/>
      <c r="V1437" s="5"/>
      <c r="W1437" s="61"/>
      <c r="X1437" s="61"/>
    </row>
    <row r="1438" spans="1:24" ht="18.75" customHeight="1" x14ac:dyDescent="0.25">
      <c r="A1438" s="61"/>
      <c r="B1438" s="303">
        <f>IF(P1438="",0,COUNTIF($P$7:P1438,P1438))</f>
        <v>0</v>
      </c>
      <c r="C1438" s="303" t="str">
        <f t="shared" si="157"/>
        <v>0</v>
      </c>
      <c r="D1438" s="303">
        <f>IF(S1438="",0,COUNTIF($S$7:S1438,S1438))</f>
        <v>0</v>
      </c>
      <c r="E1438" s="303" t="str">
        <f t="shared" si="158"/>
        <v>0</v>
      </c>
      <c r="F1438" s="303">
        <f>IF(T1438="",0,COUNTIF($T$7:T1438,T1438))</f>
        <v>0</v>
      </c>
      <c r="G1438" s="303" t="str">
        <f t="shared" si="159"/>
        <v>0</v>
      </c>
      <c r="H1438" s="303">
        <f>IF(R1438="",0,COUNTIF($R$7:R1438,R1438))</f>
        <v>0</v>
      </c>
      <c r="I1438" s="303" t="str">
        <f t="shared" si="160"/>
        <v>0</v>
      </c>
      <c r="J1438" s="306">
        <f t="shared" si="161"/>
        <v>44216</v>
      </c>
      <c r="K1438" s="303" t="str">
        <f t="shared" si="162"/>
        <v>KK 097</v>
      </c>
      <c r="L1438" s="61"/>
      <c r="M1438" s="271"/>
      <c r="N1438" s="6"/>
      <c r="O1438" s="10"/>
      <c r="P1438" s="6"/>
      <c r="Q1438" s="77" t="str">
        <f t="shared" si="163"/>
        <v/>
      </c>
      <c r="R1438" s="333"/>
      <c r="S1438" s="23"/>
      <c r="T1438" s="271"/>
      <c r="U1438" s="5"/>
      <c r="V1438" s="5"/>
      <c r="W1438" s="61"/>
      <c r="X1438" s="61"/>
    </row>
    <row r="1439" spans="1:24" ht="18.75" customHeight="1" x14ac:dyDescent="0.25">
      <c r="A1439" s="61"/>
      <c r="B1439" s="303">
        <f>IF(P1439="",0,COUNTIF($P$7:P1439,P1439))</f>
        <v>0</v>
      </c>
      <c r="C1439" s="303" t="str">
        <f t="shared" si="157"/>
        <v>0</v>
      </c>
      <c r="D1439" s="303">
        <f>IF(S1439="",0,COUNTIF($S$7:S1439,S1439))</f>
        <v>0</v>
      </c>
      <c r="E1439" s="303" t="str">
        <f t="shared" si="158"/>
        <v>0</v>
      </c>
      <c r="F1439" s="303">
        <f>IF(T1439="",0,COUNTIF($T$7:T1439,T1439))</f>
        <v>0</v>
      </c>
      <c r="G1439" s="303" t="str">
        <f t="shared" si="159"/>
        <v>0</v>
      </c>
      <c r="H1439" s="303">
        <f>IF(R1439="",0,COUNTIF($R$7:R1439,R1439))</f>
        <v>0</v>
      </c>
      <c r="I1439" s="303" t="str">
        <f t="shared" si="160"/>
        <v>0</v>
      </c>
      <c r="J1439" s="306">
        <f t="shared" si="161"/>
        <v>44216</v>
      </c>
      <c r="K1439" s="303" t="str">
        <f t="shared" si="162"/>
        <v>KK 097</v>
      </c>
      <c r="L1439" s="61"/>
      <c r="M1439" s="271"/>
      <c r="N1439" s="6"/>
      <c r="O1439" s="10"/>
      <c r="P1439" s="6"/>
      <c r="Q1439" s="77" t="str">
        <f t="shared" si="163"/>
        <v/>
      </c>
      <c r="R1439" s="333"/>
      <c r="S1439" s="23"/>
      <c r="T1439" s="271"/>
      <c r="U1439" s="5"/>
      <c r="V1439" s="5"/>
      <c r="W1439" s="61"/>
      <c r="X1439" s="61"/>
    </row>
    <row r="1440" spans="1:24" ht="18.75" customHeight="1" x14ac:dyDescent="0.25">
      <c r="A1440" s="61"/>
      <c r="B1440" s="303">
        <f>IF(P1440="",0,COUNTIF($P$7:P1440,P1440))</f>
        <v>0</v>
      </c>
      <c r="C1440" s="303" t="str">
        <f t="shared" si="157"/>
        <v>0</v>
      </c>
      <c r="D1440" s="303">
        <f>IF(S1440="",0,COUNTIF($S$7:S1440,S1440))</f>
        <v>0</v>
      </c>
      <c r="E1440" s="303" t="str">
        <f t="shared" si="158"/>
        <v>0</v>
      </c>
      <c r="F1440" s="303">
        <f>IF(T1440="",0,COUNTIF($T$7:T1440,T1440))</f>
        <v>0</v>
      </c>
      <c r="G1440" s="303" t="str">
        <f t="shared" si="159"/>
        <v>0</v>
      </c>
      <c r="H1440" s="303">
        <f>IF(R1440="",0,COUNTIF($R$7:R1440,R1440))</f>
        <v>0</v>
      </c>
      <c r="I1440" s="303" t="str">
        <f t="shared" si="160"/>
        <v>0</v>
      </c>
      <c r="J1440" s="306">
        <f t="shared" si="161"/>
        <v>44216</v>
      </c>
      <c r="K1440" s="303" t="str">
        <f t="shared" si="162"/>
        <v>KK 097</v>
      </c>
      <c r="L1440" s="61"/>
      <c r="M1440" s="271"/>
      <c r="N1440" s="6"/>
      <c r="O1440" s="10"/>
      <c r="P1440" s="6"/>
      <c r="Q1440" s="77" t="str">
        <f t="shared" si="163"/>
        <v/>
      </c>
      <c r="R1440" s="333"/>
      <c r="S1440" s="23"/>
      <c r="T1440" s="271"/>
      <c r="U1440" s="5"/>
      <c r="V1440" s="5"/>
      <c r="W1440" s="61"/>
      <c r="X1440" s="61"/>
    </row>
    <row r="1441" spans="1:24" ht="18.75" customHeight="1" x14ac:dyDescent="0.25">
      <c r="A1441" s="61"/>
      <c r="B1441" s="303">
        <f>IF(P1441="",0,COUNTIF($P$7:P1441,P1441))</f>
        <v>0</v>
      </c>
      <c r="C1441" s="303" t="str">
        <f t="shared" si="157"/>
        <v>0</v>
      </c>
      <c r="D1441" s="303">
        <f>IF(S1441="",0,COUNTIF($S$7:S1441,S1441))</f>
        <v>0</v>
      </c>
      <c r="E1441" s="303" t="str">
        <f t="shared" si="158"/>
        <v>0</v>
      </c>
      <c r="F1441" s="303">
        <f>IF(T1441="",0,COUNTIF($T$7:T1441,T1441))</f>
        <v>0</v>
      </c>
      <c r="G1441" s="303" t="str">
        <f t="shared" si="159"/>
        <v>0</v>
      </c>
      <c r="H1441" s="303">
        <f>IF(R1441="",0,COUNTIF($R$7:R1441,R1441))</f>
        <v>0</v>
      </c>
      <c r="I1441" s="303" t="str">
        <f t="shared" si="160"/>
        <v>0</v>
      </c>
      <c r="J1441" s="306">
        <f t="shared" si="161"/>
        <v>44216</v>
      </c>
      <c r="K1441" s="303" t="str">
        <f t="shared" si="162"/>
        <v>KK 097</v>
      </c>
      <c r="L1441" s="61"/>
      <c r="M1441" s="271"/>
      <c r="N1441" s="6"/>
      <c r="O1441" s="10"/>
      <c r="P1441" s="6"/>
      <c r="Q1441" s="77" t="str">
        <f t="shared" si="163"/>
        <v/>
      </c>
      <c r="R1441" s="333"/>
      <c r="S1441" s="23"/>
      <c r="T1441" s="271"/>
      <c r="U1441" s="5"/>
      <c r="V1441" s="5"/>
      <c r="W1441" s="61"/>
      <c r="X1441" s="61"/>
    </row>
    <row r="1442" spans="1:24" ht="18.75" customHeight="1" x14ac:dyDescent="0.25">
      <c r="A1442" s="61"/>
      <c r="B1442" s="303">
        <f>IF(P1442="",0,COUNTIF($P$7:P1442,P1442))</f>
        <v>0</v>
      </c>
      <c r="C1442" s="303" t="str">
        <f t="shared" si="157"/>
        <v>0</v>
      </c>
      <c r="D1442" s="303">
        <f>IF(S1442="",0,COUNTIF($S$7:S1442,S1442))</f>
        <v>0</v>
      </c>
      <c r="E1442" s="303" t="str">
        <f t="shared" si="158"/>
        <v>0</v>
      </c>
      <c r="F1442" s="303">
        <f>IF(T1442="",0,COUNTIF($T$7:T1442,T1442))</f>
        <v>0</v>
      </c>
      <c r="G1442" s="303" t="str">
        <f t="shared" si="159"/>
        <v>0</v>
      </c>
      <c r="H1442" s="303">
        <f>IF(R1442="",0,COUNTIF($R$7:R1442,R1442))</f>
        <v>0</v>
      </c>
      <c r="I1442" s="303" t="str">
        <f t="shared" si="160"/>
        <v>0</v>
      </c>
      <c r="J1442" s="306">
        <f t="shared" si="161"/>
        <v>44216</v>
      </c>
      <c r="K1442" s="303" t="str">
        <f t="shared" si="162"/>
        <v>KK 097</v>
      </c>
      <c r="L1442" s="61"/>
      <c r="M1442" s="271"/>
      <c r="N1442" s="6"/>
      <c r="O1442" s="10"/>
      <c r="P1442" s="6"/>
      <c r="Q1442" s="77" t="str">
        <f t="shared" si="163"/>
        <v/>
      </c>
      <c r="R1442" s="333"/>
      <c r="S1442" s="23"/>
      <c r="T1442" s="271"/>
      <c r="U1442" s="5"/>
      <c r="V1442" s="5"/>
      <c r="W1442" s="61"/>
      <c r="X1442" s="61"/>
    </row>
    <row r="1443" spans="1:24" ht="18.75" customHeight="1" x14ac:dyDescent="0.25">
      <c r="A1443" s="61"/>
      <c r="B1443" s="303">
        <f>IF(P1443="",0,COUNTIF($P$7:P1443,P1443))</f>
        <v>0</v>
      </c>
      <c r="C1443" s="303" t="str">
        <f t="shared" si="157"/>
        <v>0</v>
      </c>
      <c r="D1443" s="303">
        <f>IF(S1443="",0,COUNTIF($S$7:S1443,S1443))</f>
        <v>0</v>
      </c>
      <c r="E1443" s="303" t="str">
        <f t="shared" si="158"/>
        <v>0</v>
      </c>
      <c r="F1443" s="303">
        <f>IF(T1443="",0,COUNTIF($T$7:T1443,T1443))</f>
        <v>0</v>
      </c>
      <c r="G1443" s="303" t="str">
        <f t="shared" si="159"/>
        <v>0</v>
      </c>
      <c r="H1443" s="303">
        <f>IF(R1443="",0,COUNTIF($R$7:R1443,R1443))</f>
        <v>0</v>
      </c>
      <c r="I1443" s="303" t="str">
        <f t="shared" si="160"/>
        <v>0</v>
      </c>
      <c r="J1443" s="306">
        <f t="shared" si="161"/>
        <v>44216</v>
      </c>
      <c r="K1443" s="303" t="str">
        <f t="shared" si="162"/>
        <v>KK 097</v>
      </c>
      <c r="L1443" s="61"/>
      <c r="M1443" s="271"/>
      <c r="N1443" s="6"/>
      <c r="O1443" s="10"/>
      <c r="P1443" s="6"/>
      <c r="Q1443" s="77" t="str">
        <f t="shared" si="163"/>
        <v/>
      </c>
      <c r="R1443" s="333"/>
      <c r="S1443" s="23"/>
      <c r="T1443" s="271"/>
      <c r="U1443" s="5"/>
      <c r="V1443" s="5"/>
      <c r="W1443" s="61"/>
      <c r="X1443" s="61"/>
    </row>
    <row r="1444" spans="1:24" ht="18.75" customHeight="1" x14ac:dyDescent="0.25">
      <c r="A1444" s="61"/>
      <c r="B1444" s="303">
        <f>IF(P1444="",0,COUNTIF($P$7:P1444,P1444))</f>
        <v>0</v>
      </c>
      <c r="C1444" s="303" t="str">
        <f t="shared" si="157"/>
        <v>0</v>
      </c>
      <c r="D1444" s="303">
        <f>IF(S1444="",0,COUNTIF($S$7:S1444,S1444))</f>
        <v>0</v>
      </c>
      <c r="E1444" s="303" t="str">
        <f t="shared" si="158"/>
        <v>0</v>
      </c>
      <c r="F1444" s="303">
        <f>IF(T1444="",0,COUNTIF($T$7:T1444,T1444))</f>
        <v>0</v>
      </c>
      <c r="G1444" s="303" t="str">
        <f t="shared" si="159"/>
        <v>0</v>
      </c>
      <c r="H1444" s="303">
        <f>IF(R1444="",0,COUNTIF($R$7:R1444,R1444))</f>
        <v>0</v>
      </c>
      <c r="I1444" s="303" t="str">
        <f t="shared" si="160"/>
        <v>0</v>
      </c>
      <c r="J1444" s="306">
        <f t="shared" si="161"/>
        <v>44216</v>
      </c>
      <c r="K1444" s="303" t="str">
        <f t="shared" si="162"/>
        <v>KK 097</v>
      </c>
      <c r="L1444" s="61"/>
      <c r="M1444" s="271"/>
      <c r="N1444" s="6"/>
      <c r="O1444" s="10"/>
      <c r="P1444" s="6"/>
      <c r="Q1444" s="77" t="str">
        <f t="shared" si="163"/>
        <v/>
      </c>
      <c r="R1444" s="333"/>
      <c r="S1444" s="23"/>
      <c r="T1444" s="271"/>
      <c r="U1444" s="5"/>
      <c r="V1444" s="5"/>
      <c r="W1444" s="61"/>
      <c r="X1444" s="61"/>
    </row>
    <row r="1445" spans="1:24" ht="18.75" customHeight="1" x14ac:dyDescent="0.25">
      <c r="A1445" s="61"/>
      <c r="B1445" s="303">
        <f>IF(P1445="",0,COUNTIF($P$7:P1445,P1445))</f>
        <v>0</v>
      </c>
      <c r="C1445" s="303" t="str">
        <f t="shared" si="157"/>
        <v>0</v>
      </c>
      <c r="D1445" s="303">
        <f>IF(S1445="",0,COUNTIF($S$7:S1445,S1445))</f>
        <v>0</v>
      </c>
      <c r="E1445" s="303" t="str">
        <f t="shared" si="158"/>
        <v>0</v>
      </c>
      <c r="F1445" s="303">
        <f>IF(T1445="",0,COUNTIF($T$7:T1445,T1445))</f>
        <v>0</v>
      </c>
      <c r="G1445" s="303" t="str">
        <f t="shared" si="159"/>
        <v>0</v>
      </c>
      <c r="H1445" s="303">
        <f>IF(R1445="",0,COUNTIF($R$7:R1445,R1445))</f>
        <v>0</v>
      </c>
      <c r="I1445" s="303" t="str">
        <f t="shared" si="160"/>
        <v>0</v>
      </c>
      <c r="J1445" s="306">
        <f t="shared" si="161"/>
        <v>44216</v>
      </c>
      <c r="K1445" s="303" t="str">
        <f t="shared" si="162"/>
        <v>KK 097</v>
      </c>
      <c r="L1445" s="61"/>
      <c r="M1445" s="271"/>
      <c r="N1445" s="6"/>
      <c r="O1445" s="10"/>
      <c r="P1445" s="6"/>
      <c r="Q1445" s="77" t="str">
        <f t="shared" si="163"/>
        <v/>
      </c>
      <c r="R1445" s="333"/>
      <c r="S1445" s="23"/>
      <c r="T1445" s="271"/>
      <c r="U1445" s="5"/>
      <c r="V1445" s="5"/>
      <c r="W1445" s="61"/>
      <c r="X1445" s="61"/>
    </row>
    <row r="1446" spans="1:24" ht="18.75" customHeight="1" x14ac:dyDescent="0.25">
      <c r="A1446" s="61"/>
      <c r="B1446" s="303">
        <f>IF(P1446="",0,COUNTIF($P$7:P1446,P1446))</f>
        <v>0</v>
      </c>
      <c r="C1446" s="303" t="str">
        <f t="shared" si="157"/>
        <v>0</v>
      </c>
      <c r="D1446" s="303">
        <f>IF(S1446="",0,COUNTIF($S$7:S1446,S1446))</f>
        <v>0</v>
      </c>
      <c r="E1446" s="303" t="str">
        <f t="shared" si="158"/>
        <v>0</v>
      </c>
      <c r="F1446" s="303">
        <f>IF(T1446="",0,COUNTIF($T$7:T1446,T1446))</f>
        <v>0</v>
      </c>
      <c r="G1446" s="303" t="str">
        <f t="shared" si="159"/>
        <v>0</v>
      </c>
      <c r="H1446" s="303">
        <f>IF(R1446="",0,COUNTIF($R$7:R1446,R1446))</f>
        <v>0</v>
      </c>
      <c r="I1446" s="303" t="str">
        <f t="shared" si="160"/>
        <v>0</v>
      </c>
      <c r="J1446" s="306">
        <f t="shared" si="161"/>
        <v>44216</v>
      </c>
      <c r="K1446" s="303" t="str">
        <f t="shared" si="162"/>
        <v>KK 097</v>
      </c>
      <c r="L1446" s="61"/>
      <c r="M1446" s="271"/>
      <c r="N1446" s="6"/>
      <c r="O1446" s="10"/>
      <c r="P1446" s="6"/>
      <c r="Q1446" s="77" t="str">
        <f t="shared" si="163"/>
        <v/>
      </c>
      <c r="R1446" s="333"/>
      <c r="S1446" s="23"/>
      <c r="T1446" s="271"/>
      <c r="U1446" s="5"/>
      <c r="V1446" s="5"/>
      <c r="W1446" s="61"/>
      <c r="X1446" s="61"/>
    </row>
    <row r="1447" spans="1:24" ht="18.75" customHeight="1" x14ac:dyDescent="0.25">
      <c r="A1447" s="61"/>
      <c r="B1447" s="303">
        <f>IF(P1447="",0,COUNTIF($P$7:P1447,P1447))</f>
        <v>0</v>
      </c>
      <c r="C1447" s="303" t="str">
        <f t="shared" si="157"/>
        <v>0</v>
      </c>
      <c r="D1447" s="303">
        <f>IF(S1447="",0,COUNTIF($S$7:S1447,S1447))</f>
        <v>0</v>
      </c>
      <c r="E1447" s="303" t="str">
        <f t="shared" si="158"/>
        <v>0</v>
      </c>
      <c r="F1447" s="303">
        <f>IF(T1447="",0,COUNTIF($T$7:T1447,T1447))</f>
        <v>0</v>
      </c>
      <c r="G1447" s="303" t="str">
        <f t="shared" si="159"/>
        <v>0</v>
      </c>
      <c r="H1447" s="303">
        <f>IF(R1447="",0,COUNTIF($R$7:R1447,R1447))</f>
        <v>0</v>
      </c>
      <c r="I1447" s="303" t="str">
        <f t="shared" si="160"/>
        <v>0</v>
      </c>
      <c r="J1447" s="306">
        <f t="shared" si="161"/>
        <v>44216</v>
      </c>
      <c r="K1447" s="303" t="str">
        <f t="shared" si="162"/>
        <v>KK 097</v>
      </c>
      <c r="L1447" s="61"/>
      <c r="M1447" s="271"/>
      <c r="N1447" s="6"/>
      <c r="O1447" s="10"/>
      <c r="P1447" s="6"/>
      <c r="Q1447" s="77" t="str">
        <f t="shared" si="163"/>
        <v/>
      </c>
      <c r="R1447" s="333"/>
      <c r="S1447" s="23"/>
      <c r="T1447" s="271"/>
      <c r="U1447" s="5"/>
      <c r="V1447" s="5"/>
      <c r="W1447" s="61"/>
      <c r="X1447" s="61"/>
    </row>
    <row r="1448" spans="1:24" ht="18.75" customHeight="1" x14ac:dyDescent="0.25">
      <c r="A1448" s="61"/>
      <c r="B1448" s="303">
        <f>IF(P1448="",0,COUNTIF($P$7:P1448,P1448))</f>
        <v>0</v>
      </c>
      <c r="C1448" s="303" t="str">
        <f t="shared" si="157"/>
        <v>0</v>
      </c>
      <c r="D1448" s="303">
        <f>IF(S1448="",0,COUNTIF($S$7:S1448,S1448))</f>
        <v>0</v>
      </c>
      <c r="E1448" s="303" t="str">
        <f t="shared" si="158"/>
        <v>0</v>
      </c>
      <c r="F1448" s="303">
        <f>IF(T1448="",0,COUNTIF($T$7:T1448,T1448))</f>
        <v>0</v>
      </c>
      <c r="G1448" s="303" t="str">
        <f t="shared" si="159"/>
        <v>0</v>
      </c>
      <c r="H1448" s="303">
        <f>IF(R1448="",0,COUNTIF($R$7:R1448,R1448))</f>
        <v>0</v>
      </c>
      <c r="I1448" s="303" t="str">
        <f t="shared" si="160"/>
        <v>0</v>
      </c>
      <c r="J1448" s="306">
        <f t="shared" si="161"/>
        <v>44216</v>
      </c>
      <c r="K1448" s="303" t="str">
        <f t="shared" si="162"/>
        <v>KK 097</v>
      </c>
      <c r="L1448" s="61"/>
      <c r="M1448" s="271"/>
      <c r="N1448" s="6"/>
      <c r="O1448" s="10"/>
      <c r="P1448" s="6"/>
      <c r="Q1448" s="77" t="str">
        <f t="shared" si="163"/>
        <v/>
      </c>
      <c r="R1448" s="333"/>
      <c r="S1448" s="23"/>
      <c r="T1448" s="271"/>
      <c r="U1448" s="5"/>
      <c r="V1448" s="5"/>
      <c r="W1448" s="61"/>
      <c r="X1448" s="61"/>
    </row>
    <row r="1449" spans="1:24" ht="18.75" customHeight="1" x14ac:dyDescent="0.25">
      <c r="A1449" s="61"/>
      <c r="B1449" s="303">
        <f>IF(P1449="",0,COUNTIF($P$7:P1449,P1449))</f>
        <v>0</v>
      </c>
      <c r="C1449" s="303" t="str">
        <f t="shared" si="157"/>
        <v>0</v>
      </c>
      <c r="D1449" s="303">
        <f>IF(S1449="",0,COUNTIF($S$7:S1449,S1449))</f>
        <v>0</v>
      </c>
      <c r="E1449" s="303" t="str">
        <f t="shared" si="158"/>
        <v>0</v>
      </c>
      <c r="F1449" s="303">
        <f>IF(T1449="",0,COUNTIF($T$7:T1449,T1449))</f>
        <v>0</v>
      </c>
      <c r="G1449" s="303" t="str">
        <f t="shared" si="159"/>
        <v>0</v>
      </c>
      <c r="H1449" s="303">
        <f>IF(R1449="",0,COUNTIF($R$7:R1449,R1449))</f>
        <v>0</v>
      </c>
      <c r="I1449" s="303" t="str">
        <f t="shared" si="160"/>
        <v>0</v>
      </c>
      <c r="J1449" s="306">
        <f t="shared" si="161"/>
        <v>44216</v>
      </c>
      <c r="K1449" s="303" t="str">
        <f t="shared" si="162"/>
        <v>KK 097</v>
      </c>
      <c r="L1449" s="61"/>
      <c r="M1449" s="271"/>
      <c r="N1449" s="6"/>
      <c r="O1449" s="10"/>
      <c r="P1449" s="6"/>
      <c r="Q1449" s="77" t="str">
        <f t="shared" si="163"/>
        <v/>
      </c>
      <c r="R1449" s="333"/>
      <c r="S1449" s="23"/>
      <c r="T1449" s="271"/>
      <c r="U1449" s="5"/>
      <c r="V1449" s="5"/>
      <c r="W1449" s="61"/>
      <c r="X1449" s="61"/>
    </row>
    <row r="1450" spans="1:24" ht="18.75" customHeight="1" x14ac:dyDescent="0.25">
      <c r="A1450" s="61"/>
      <c r="B1450" s="303">
        <f>IF(P1450="",0,COUNTIF($P$7:P1450,P1450))</f>
        <v>0</v>
      </c>
      <c r="C1450" s="303" t="str">
        <f t="shared" si="157"/>
        <v>0</v>
      </c>
      <c r="D1450" s="303">
        <f>IF(S1450="",0,COUNTIF($S$7:S1450,S1450))</f>
        <v>0</v>
      </c>
      <c r="E1450" s="303" t="str">
        <f t="shared" si="158"/>
        <v>0</v>
      </c>
      <c r="F1450" s="303">
        <f>IF(T1450="",0,COUNTIF($T$7:T1450,T1450))</f>
        <v>0</v>
      </c>
      <c r="G1450" s="303" t="str">
        <f t="shared" si="159"/>
        <v>0</v>
      </c>
      <c r="H1450" s="303">
        <f>IF(R1450="",0,COUNTIF($R$7:R1450,R1450))</f>
        <v>0</v>
      </c>
      <c r="I1450" s="303" t="str">
        <f t="shared" si="160"/>
        <v>0</v>
      </c>
      <c r="J1450" s="306">
        <f t="shared" si="161"/>
        <v>44216</v>
      </c>
      <c r="K1450" s="303" t="str">
        <f t="shared" si="162"/>
        <v>KK 097</v>
      </c>
      <c r="L1450" s="61"/>
      <c r="M1450" s="271"/>
      <c r="N1450" s="6"/>
      <c r="O1450" s="10"/>
      <c r="P1450" s="6"/>
      <c r="Q1450" s="77" t="str">
        <f t="shared" si="163"/>
        <v/>
      </c>
      <c r="R1450" s="333"/>
      <c r="S1450" s="23"/>
      <c r="T1450" s="271"/>
      <c r="U1450" s="5"/>
      <c r="V1450" s="5"/>
      <c r="W1450" s="61"/>
      <c r="X1450" s="61"/>
    </row>
    <row r="1451" spans="1:24" ht="18.75" customHeight="1" x14ac:dyDescent="0.25">
      <c r="A1451" s="61"/>
      <c r="B1451" s="303">
        <f>IF(P1451="",0,COUNTIF($P$7:P1451,P1451))</f>
        <v>0</v>
      </c>
      <c r="C1451" s="303" t="str">
        <f t="shared" si="157"/>
        <v>0</v>
      </c>
      <c r="D1451" s="303">
        <f>IF(S1451="",0,COUNTIF($S$7:S1451,S1451))</f>
        <v>0</v>
      </c>
      <c r="E1451" s="303" t="str">
        <f t="shared" si="158"/>
        <v>0</v>
      </c>
      <c r="F1451" s="303">
        <f>IF(T1451="",0,COUNTIF($T$7:T1451,T1451))</f>
        <v>0</v>
      </c>
      <c r="G1451" s="303" t="str">
        <f t="shared" si="159"/>
        <v>0</v>
      </c>
      <c r="H1451" s="303">
        <f>IF(R1451="",0,COUNTIF($R$7:R1451,R1451))</f>
        <v>0</v>
      </c>
      <c r="I1451" s="303" t="str">
        <f t="shared" si="160"/>
        <v>0</v>
      </c>
      <c r="J1451" s="306">
        <f t="shared" si="161"/>
        <v>44216</v>
      </c>
      <c r="K1451" s="303" t="str">
        <f t="shared" si="162"/>
        <v>KK 097</v>
      </c>
      <c r="L1451" s="61"/>
      <c r="M1451" s="271"/>
      <c r="N1451" s="6"/>
      <c r="O1451" s="10"/>
      <c r="P1451" s="6"/>
      <c r="Q1451" s="77" t="str">
        <f t="shared" si="163"/>
        <v/>
      </c>
      <c r="R1451" s="333"/>
      <c r="S1451" s="23"/>
      <c r="T1451" s="271"/>
      <c r="U1451" s="5"/>
      <c r="V1451" s="5"/>
      <c r="W1451" s="61"/>
      <c r="X1451" s="61"/>
    </row>
    <row r="1452" spans="1:24" ht="18.75" customHeight="1" x14ac:dyDescent="0.25">
      <c r="A1452" s="61"/>
      <c r="B1452" s="303">
        <f>IF(P1452="",0,COUNTIF($P$7:P1452,P1452))</f>
        <v>0</v>
      </c>
      <c r="C1452" s="303" t="str">
        <f t="shared" si="157"/>
        <v>0</v>
      </c>
      <c r="D1452" s="303">
        <f>IF(S1452="",0,COUNTIF($S$7:S1452,S1452))</f>
        <v>0</v>
      </c>
      <c r="E1452" s="303" t="str">
        <f t="shared" si="158"/>
        <v>0</v>
      </c>
      <c r="F1452" s="303">
        <f>IF(T1452="",0,COUNTIF($T$7:T1452,T1452))</f>
        <v>0</v>
      </c>
      <c r="G1452" s="303" t="str">
        <f t="shared" si="159"/>
        <v>0</v>
      </c>
      <c r="H1452" s="303">
        <f>IF(R1452="",0,COUNTIF($R$7:R1452,R1452))</f>
        <v>0</v>
      </c>
      <c r="I1452" s="303" t="str">
        <f t="shared" si="160"/>
        <v>0</v>
      </c>
      <c r="J1452" s="306">
        <f t="shared" si="161"/>
        <v>44216</v>
      </c>
      <c r="K1452" s="303" t="str">
        <f t="shared" si="162"/>
        <v>KK 097</v>
      </c>
      <c r="L1452" s="61"/>
      <c r="M1452" s="271"/>
      <c r="N1452" s="6"/>
      <c r="O1452" s="10"/>
      <c r="P1452" s="6"/>
      <c r="Q1452" s="77" t="str">
        <f t="shared" si="163"/>
        <v/>
      </c>
      <c r="R1452" s="333"/>
      <c r="S1452" s="23"/>
      <c r="T1452" s="271"/>
      <c r="U1452" s="5"/>
      <c r="V1452" s="5"/>
      <c r="W1452" s="61"/>
      <c r="X1452" s="61"/>
    </row>
    <row r="1453" spans="1:24" ht="18.75" customHeight="1" x14ac:dyDescent="0.25">
      <c r="A1453" s="61"/>
      <c r="B1453" s="303">
        <f>IF(P1453="",0,COUNTIF($P$7:P1453,P1453))</f>
        <v>0</v>
      </c>
      <c r="C1453" s="303" t="str">
        <f t="shared" si="157"/>
        <v>0</v>
      </c>
      <c r="D1453" s="303">
        <f>IF(S1453="",0,COUNTIF($S$7:S1453,S1453))</f>
        <v>0</v>
      </c>
      <c r="E1453" s="303" t="str">
        <f t="shared" si="158"/>
        <v>0</v>
      </c>
      <c r="F1453" s="303">
        <f>IF(T1453="",0,COUNTIF($T$7:T1453,T1453))</f>
        <v>0</v>
      </c>
      <c r="G1453" s="303" t="str">
        <f t="shared" si="159"/>
        <v>0</v>
      </c>
      <c r="H1453" s="303">
        <f>IF(R1453="",0,COUNTIF($R$7:R1453,R1453))</f>
        <v>0</v>
      </c>
      <c r="I1453" s="303" t="str">
        <f t="shared" si="160"/>
        <v>0</v>
      </c>
      <c r="J1453" s="306">
        <f t="shared" si="161"/>
        <v>44216</v>
      </c>
      <c r="K1453" s="303" t="str">
        <f t="shared" si="162"/>
        <v>KK 097</v>
      </c>
      <c r="L1453" s="61"/>
      <c r="M1453" s="271"/>
      <c r="N1453" s="6"/>
      <c r="O1453" s="10"/>
      <c r="P1453" s="6"/>
      <c r="Q1453" s="77" t="str">
        <f t="shared" si="163"/>
        <v/>
      </c>
      <c r="R1453" s="333"/>
      <c r="S1453" s="23"/>
      <c r="T1453" s="271"/>
      <c r="U1453" s="5"/>
      <c r="V1453" s="5"/>
      <c r="W1453" s="61"/>
      <c r="X1453" s="61"/>
    </row>
    <row r="1454" spans="1:24" ht="18.75" customHeight="1" x14ac:dyDescent="0.25">
      <c r="A1454" s="61"/>
      <c r="B1454" s="303">
        <f>IF(P1454="",0,COUNTIF($P$7:P1454,P1454))</f>
        <v>0</v>
      </c>
      <c r="C1454" s="303" t="str">
        <f t="shared" si="157"/>
        <v>0</v>
      </c>
      <c r="D1454" s="303">
        <f>IF(S1454="",0,COUNTIF($S$7:S1454,S1454))</f>
        <v>0</v>
      </c>
      <c r="E1454" s="303" t="str">
        <f t="shared" si="158"/>
        <v>0</v>
      </c>
      <c r="F1454" s="303">
        <f>IF(T1454="",0,COUNTIF($T$7:T1454,T1454))</f>
        <v>0</v>
      </c>
      <c r="G1454" s="303" t="str">
        <f t="shared" si="159"/>
        <v>0</v>
      </c>
      <c r="H1454" s="303">
        <f>IF(R1454="",0,COUNTIF($R$7:R1454,R1454))</f>
        <v>0</v>
      </c>
      <c r="I1454" s="303" t="str">
        <f t="shared" si="160"/>
        <v>0</v>
      </c>
      <c r="J1454" s="306">
        <f t="shared" si="161"/>
        <v>44216</v>
      </c>
      <c r="K1454" s="303" t="str">
        <f t="shared" si="162"/>
        <v>KK 097</v>
      </c>
      <c r="L1454" s="61"/>
      <c r="M1454" s="271"/>
      <c r="N1454" s="6"/>
      <c r="O1454" s="10"/>
      <c r="P1454" s="6"/>
      <c r="Q1454" s="77" t="str">
        <f t="shared" si="163"/>
        <v/>
      </c>
      <c r="R1454" s="333"/>
      <c r="S1454" s="23"/>
      <c r="T1454" s="271"/>
      <c r="U1454" s="5"/>
      <c r="V1454" s="5"/>
      <c r="W1454" s="61"/>
      <c r="X1454" s="61"/>
    </row>
    <row r="1455" spans="1:24" ht="18.75" customHeight="1" x14ac:dyDescent="0.25">
      <c r="A1455" s="61"/>
      <c r="B1455" s="303">
        <f>IF(P1455="",0,COUNTIF($P$7:P1455,P1455))</f>
        <v>0</v>
      </c>
      <c r="C1455" s="303" t="str">
        <f t="shared" si="157"/>
        <v>0</v>
      </c>
      <c r="D1455" s="303">
        <f>IF(S1455="",0,COUNTIF($S$7:S1455,S1455))</f>
        <v>0</v>
      </c>
      <c r="E1455" s="303" t="str">
        <f t="shared" si="158"/>
        <v>0</v>
      </c>
      <c r="F1455" s="303">
        <f>IF(T1455="",0,COUNTIF($T$7:T1455,T1455))</f>
        <v>0</v>
      </c>
      <c r="G1455" s="303" t="str">
        <f t="shared" si="159"/>
        <v>0</v>
      </c>
      <c r="H1455" s="303">
        <f>IF(R1455="",0,COUNTIF($R$7:R1455,R1455))</f>
        <v>0</v>
      </c>
      <c r="I1455" s="303" t="str">
        <f t="shared" si="160"/>
        <v>0</v>
      </c>
      <c r="J1455" s="306">
        <f t="shared" si="161"/>
        <v>44216</v>
      </c>
      <c r="K1455" s="303" t="str">
        <f t="shared" si="162"/>
        <v>KK 097</v>
      </c>
      <c r="L1455" s="61"/>
      <c r="M1455" s="271"/>
      <c r="N1455" s="6"/>
      <c r="O1455" s="10"/>
      <c r="P1455" s="6"/>
      <c r="Q1455" s="77" t="str">
        <f t="shared" si="163"/>
        <v/>
      </c>
      <c r="R1455" s="333"/>
      <c r="S1455" s="23"/>
      <c r="T1455" s="271"/>
      <c r="U1455" s="5"/>
      <c r="V1455" s="5"/>
      <c r="W1455" s="61"/>
      <c r="X1455" s="61"/>
    </row>
    <row r="1456" spans="1:24" ht="18.75" customHeight="1" x14ac:dyDescent="0.25">
      <c r="A1456" s="61"/>
      <c r="B1456" s="303">
        <f>IF(P1456="",0,COUNTIF($P$7:P1456,P1456))</f>
        <v>0</v>
      </c>
      <c r="C1456" s="303" t="str">
        <f t="shared" si="157"/>
        <v>0</v>
      </c>
      <c r="D1456" s="303">
        <f>IF(S1456="",0,COUNTIF($S$7:S1456,S1456))</f>
        <v>0</v>
      </c>
      <c r="E1456" s="303" t="str">
        <f t="shared" si="158"/>
        <v>0</v>
      </c>
      <c r="F1456" s="303">
        <f>IF(T1456="",0,COUNTIF($T$7:T1456,T1456))</f>
        <v>0</v>
      </c>
      <c r="G1456" s="303" t="str">
        <f t="shared" si="159"/>
        <v>0</v>
      </c>
      <c r="H1456" s="303">
        <f>IF(R1456="",0,COUNTIF($R$7:R1456,R1456))</f>
        <v>0</v>
      </c>
      <c r="I1456" s="303" t="str">
        <f t="shared" si="160"/>
        <v>0</v>
      </c>
      <c r="J1456" s="306">
        <f t="shared" si="161"/>
        <v>44216</v>
      </c>
      <c r="K1456" s="303" t="str">
        <f t="shared" si="162"/>
        <v>KK 097</v>
      </c>
      <c r="L1456" s="61"/>
      <c r="M1456" s="271"/>
      <c r="N1456" s="6"/>
      <c r="O1456" s="10"/>
      <c r="P1456" s="6"/>
      <c r="Q1456" s="77" t="str">
        <f t="shared" si="163"/>
        <v/>
      </c>
      <c r="R1456" s="333"/>
      <c r="S1456" s="23"/>
      <c r="T1456" s="271"/>
      <c r="U1456" s="5"/>
      <c r="V1456" s="5"/>
      <c r="W1456" s="61"/>
      <c r="X1456" s="61"/>
    </row>
    <row r="1457" spans="1:24" ht="18.75" customHeight="1" x14ac:dyDescent="0.25">
      <c r="A1457" s="61"/>
      <c r="B1457" s="303">
        <f>IF(P1457="",0,COUNTIF($P$7:P1457,P1457))</f>
        <v>0</v>
      </c>
      <c r="C1457" s="303" t="str">
        <f t="shared" ref="C1457:C1520" si="164">B1457&amp;P1457</f>
        <v>0</v>
      </c>
      <c r="D1457" s="303">
        <f>IF(S1457="",0,COUNTIF($S$7:S1457,S1457))</f>
        <v>0</v>
      </c>
      <c r="E1457" s="303" t="str">
        <f t="shared" ref="E1457:E1520" si="165">D1457&amp;S1457</f>
        <v>0</v>
      </c>
      <c r="F1457" s="303">
        <f>IF(T1457="",0,COUNTIF($T$7:T1457,T1457))</f>
        <v>0</v>
      </c>
      <c r="G1457" s="303" t="str">
        <f t="shared" ref="G1457:G1520" si="166">F1457&amp;T1457</f>
        <v>0</v>
      </c>
      <c r="H1457" s="303">
        <f>IF(R1457="",0,COUNTIF($R$7:R1457,R1457))</f>
        <v>0</v>
      </c>
      <c r="I1457" s="303" t="str">
        <f t="shared" ref="I1457:I1520" si="167">H1457&amp;R1457</f>
        <v>0</v>
      </c>
      <c r="J1457" s="306">
        <f t="shared" ref="J1457:J1520" si="168">IF(M1457&lt;&gt;"",M1457,J1456)</f>
        <v>44216</v>
      </c>
      <c r="K1457" s="303" t="str">
        <f t="shared" ref="K1457:K1520" si="169">IF(N1457&lt;&gt;"",N1457,K1456)</f>
        <v>KK 097</v>
      </c>
      <c r="L1457" s="61"/>
      <c r="M1457" s="271"/>
      <c r="N1457" s="6"/>
      <c r="O1457" s="10"/>
      <c r="P1457" s="6"/>
      <c r="Q1457" s="77" t="str">
        <f t="shared" ref="Q1457:Q1520" si="170">IF(P1457&lt;&gt;"",VLOOKUP(P1457,DA,2,FALSE),"")</f>
        <v/>
      </c>
      <c r="R1457" s="333"/>
      <c r="S1457" s="23"/>
      <c r="T1457" s="271"/>
      <c r="U1457" s="5"/>
      <c r="V1457" s="5"/>
      <c r="W1457" s="61"/>
      <c r="X1457" s="61"/>
    </row>
    <row r="1458" spans="1:24" ht="18.75" customHeight="1" x14ac:dyDescent="0.25">
      <c r="A1458" s="61"/>
      <c r="B1458" s="303">
        <f>IF(P1458="",0,COUNTIF($P$7:P1458,P1458))</f>
        <v>0</v>
      </c>
      <c r="C1458" s="303" t="str">
        <f t="shared" si="164"/>
        <v>0</v>
      </c>
      <c r="D1458" s="303">
        <f>IF(S1458="",0,COUNTIF($S$7:S1458,S1458))</f>
        <v>0</v>
      </c>
      <c r="E1458" s="303" t="str">
        <f t="shared" si="165"/>
        <v>0</v>
      </c>
      <c r="F1458" s="303">
        <f>IF(T1458="",0,COUNTIF($T$7:T1458,T1458))</f>
        <v>0</v>
      </c>
      <c r="G1458" s="303" t="str">
        <f t="shared" si="166"/>
        <v>0</v>
      </c>
      <c r="H1458" s="303">
        <f>IF(R1458="",0,COUNTIF($R$7:R1458,R1458))</f>
        <v>0</v>
      </c>
      <c r="I1458" s="303" t="str">
        <f t="shared" si="167"/>
        <v>0</v>
      </c>
      <c r="J1458" s="306">
        <f t="shared" si="168"/>
        <v>44216</v>
      </c>
      <c r="K1458" s="303" t="str">
        <f t="shared" si="169"/>
        <v>KK 097</v>
      </c>
      <c r="L1458" s="61"/>
      <c r="M1458" s="271"/>
      <c r="N1458" s="6"/>
      <c r="O1458" s="10"/>
      <c r="P1458" s="6"/>
      <c r="Q1458" s="77" t="str">
        <f t="shared" si="170"/>
        <v/>
      </c>
      <c r="R1458" s="333"/>
      <c r="S1458" s="23"/>
      <c r="T1458" s="271"/>
      <c r="U1458" s="5"/>
      <c r="V1458" s="5"/>
      <c r="W1458" s="61"/>
      <c r="X1458" s="61"/>
    </row>
    <row r="1459" spans="1:24" ht="18.75" customHeight="1" x14ac:dyDescent="0.25">
      <c r="A1459" s="61"/>
      <c r="B1459" s="303">
        <f>IF(P1459="",0,COUNTIF($P$7:P1459,P1459))</f>
        <v>0</v>
      </c>
      <c r="C1459" s="303" t="str">
        <f t="shared" si="164"/>
        <v>0</v>
      </c>
      <c r="D1459" s="303">
        <f>IF(S1459="",0,COUNTIF($S$7:S1459,S1459))</f>
        <v>0</v>
      </c>
      <c r="E1459" s="303" t="str">
        <f t="shared" si="165"/>
        <v>0</v>
      </c>
      <c r="F1459" s="303">
        <f>IF(T1459="",0,COUNTIF($T$7:T1459,T1459))</f>
        <v>0</v>
      </c>
      <c r="G1459" s="303" t="str">
        <f t="shared" si="166"/>
        <v>0</v>
      </c>
      <c r="H1459" s="303">
        <f>IF(R1459="",0,COUNTIF($R$7:R1459,R1459))</f>
        <v>0</v>
      </c>
      <c r="I1459" s="303" t="str">
        <f t="shared" si="167"/>
        <v>0</v>
      </c>
      <c r="J1459" s="306">
        <f t="shared" si="168"/>
        <v>44216</v>
      </c>
      <c r="K1459" s="303" t="str">
        <f t="shared" si="169"/>
        <v>KK 097</v>
      </c>
      <c r="L1459" s="61"/>
      <c r="M1459" s="271"/>
      <c r="N1459" s="6"/>
      <c r="O1459" s="10"/>
      <c r="P1459" s="6"/>
      <c r="Q1459" s="77" t="str">
        <f t="shared" si="170"/>
        <v/>
      </c>
      <c r="R1459" s="333"/>
      <c r="S1459" s="23"/>
      <c r="T1459" s="271"/>
      <c r="U1459" s="5"/>
      <c r="V1459" s="5"/>
      <c r="W1459" s="61"/>
      <c r="X1459" s="61"/>
    </row>
    <row r="1460" spans="1:24" ht="18.75" customHeight="1" x14ac:dyDescent="0.25">
      <c r="A1460" s="61"/>
      <c r="B1460" s="303">
        <f>IF(P1460="",0,COUNTIF($P$7:P1460,P1460))</f>
        <v>0</v>
      </c>
      <c r="C1460" s="303" t="str">
        <f t="shared" si="164"/>
        <v>0</v>
      </c>
      <c r="D1460" s="303">
        <f>IF(S1460="",0,COUNTIF($S$7:S1460,S1460))</f>
        <v>0</v>
      </c>
      <c r="E1460" s="303" t="str">
        <f t="shared" si="165"/>
        <v>0</v>
      </c>
      <c r="F1460" s="303">
        <f>IF(T1460="",0,COUNTIF($T$7:T1460,T1460))</f>
        <v>0</v>
      </c>
      <c r="G1460" s="303" t="str">
        <f t="shared" si="166"/>
        <v>0</v>
      </c>
      <c r="H1460" s="303">
        <f>IF(R1460="",0,COUNTIF($R$7:R1460,R1460))</f>
        <v>0</v>
      </c>
      <c r="I1460" s="303" t="str">
        <f t="shared" si="167"/>
        <v>0</v>
      </c>
      <c r="J1460" s="306">
        <f t="shared" si="168"/>
        <v>44216</v>
      </c>
      <c r="K1460" s="303" t="str">
        <f t="shared" si="169"/>
        <v>KK 097</v>
      </c>
      <c r="L1460" s="61"/>
      <c r="M1460" s="271"/>
      <c r="N1460" s="6"/>
      <c r="O1460" s="10"/>
      <c r="P1460" s="6"/>
      <c r="Q1460" s="77" t="str">
        <f t="shared" si="170"/>
        <v/>
      </c>
      <c r="R1460" s="333"/>
      <c r="S1460" s="23"/>
      <c r="T1460" s="271"/>
      <c r="U1460" s="5"/>
      <c r="V1460" s="5"/>
      <c r="W1460" s="61"/>
      <c r="X1460" s="61"/>
    </row>
    <row r="1461" spans="1:24" ht="18.75" customHeight="1" x14ac:dyDescent="0.25">
      <c r="A1461" s="61"/>
      <c r="B1461" s="303">
        <f>IF(P1461="",0,COUNTIF($P$7:P1461,P1461))</f>
        <v>0</v>
      </c>
      <c r="C1461" s="303" t="str">
        <f t="shared" si="164"/>
        <v>0</v>
      </c>
      <c r="D1461" s="303">
        <f>IF(S1461="",0,COUNTIF($S$7:S1461,S1461))</f>
        <v>0</v>
      </c>
      <c r="E1461" s="303" t="str">
        <f t="shared" si="165"/>
        <v>0</v>
      </c>
      <c r="F1461" s="303">
        <f>IF(T1461="",0,COUNTIF($T$7:T1461,T1461))</f>
        <v>0</v>
      </c>
      <c r="G1461" s="303" t="str">
        <f t="shared" si="166"/>
        <v>0</v>
      </c>
      <c r="H1461" s="303">
        <f>IF(R1461="",0,COUNTIF($R$7:R1461,R1461))</f>
        <v>0</v>
      </c>
      <c r="I1461" s="303" t="str">
        <f t="shared" si="167"/>
        <v>0</v>
      </c>
      <c r="J1461" s="306">
        <f t="shared" si="168"/>
        <v>44216</v>
      </c>
      <c r="K1461" s="303" t="str">
        <f t="shared" si="169"/>
        <v>KK 097</v>
      </c>
      <c r="L1461" s="61"/>
      <c r="M1461" s="271"/>
      <c r="N1461" s="6"/>
      <c r="O1461" s="10"/>
      <c r="P1461" s="6"/>
      <c r="Q1461" s="77" t="str">
        <f t="shared" si="170"/>
        <v/>
      </c>
      <c r="R1461" s="333"/>
      <c r="S1461" s="23"/>
      <c r="T1461" s="271"/>
      <c r="U1461" s="5"/>
      <c r="V1461" s="5"/>
      <c r="W1461" s="61"/>
      <c r="X1461" s="61"/>
    </row>
    <row r="1462" spans="1:24" ht="18.75" customHeight="1" x14ac:dyDescent="0.25">
      <c r="A1462" s="61"/>
      <c r="B1462" s="303">
        <f>IF(P1462="",0,COUNTIF($P$7:P1462,P1462))</f>
        <v>0</v>
      </c>
      <c r="C1462" s="303" t="str">
        <f t="shared" si="164"/>
        <v>0</v>
      </c>
      <c r="D1462" s="303">
        <f>IF(S1462="",0,COUNTIF($S$7:S1462,S1462))</f>
        <v>0</v>
      </c>
      <c r="E1462" s="303" t="str">
        <f t="shared" si="165"/>
        <v>0</v>
      </c>
      <c r="F1462" s="303">
        <f>IF(T1462="",0,COUNTIF($T$7:T1462,T1462))</f>
        <v>0</v>
      </c>
      <c r="G1462" s="303" t="str">
        <f t="shared" si="166"/>
        <v>0</v>
      </c>
      <c r="H1462" s="303">
        <f>IF(R1462="",0,COUNTIF($R$7:R1462,R1462))</f>
        <v>0</v>
      </c>
      <c r="I1462" s="303" t="str">
        <f t="shared" si="167"/>
        <v>0</v>
      </c>
      <c r="J1462" s="306">
        <f t="shared" si="168"/>
        <v>44216</v>
      </c>
      <c r="K1462" s="303" t="str">
        <f t="shared" si="169"/>
        <v>KK 097</v>
      </c>
      <c r="L1462" s="61"/>
      <c r="M1462" s="271"/>
      <c r="N1462" s="6"/>
      <c r="O1462" s="10"/>
      <c r="P1462" s="6"/>
      <c r="Q1462" s="77" t="str">
        <f t="shared" si="170"/>
        <v/>
      </c>
      <c r="R1462" s="333"/>
      <c r="S1462" s="23"/>
      <c r="T1462" s="271"/>
      <c r="U1462" s="5"/>
      <c r="V1462" s="5"/>
      <c r="W1462" s="61"/>
      <c r="X1462" s="61"/>
    </row>
    <row r="1463" spans="1:24" ht="18.75" customHeight="1" x14ac:dyDescent="0.25">
      <c r="A1463" s="61"/>
      <c r="B1463" s="303">
        <f>IF(P1463="",0,COUNTIF($P$7:P1463,P1463))</f>
        <v>0</v>
      </c>
      <c r="C1463" s="303" t="str">
        <f t="shared" si="164"/>
        <v>0</v>
      </c>
      <c r="D1463" s="303">
        <f>IF(S1463="",0,COUNTIF($S$7:S1463,S1463))</f>
        <v>0</v>
      </c>
      <c r="E1463" s="303" t="str">
        <f t="shared" si="165"/>
        <v>0</v>
      </c>
      <c r="F1463" s="303">
        <f>IF(T1463="",0,COUNTIF($T$7:T1463,T1463))</f>
        <v>0</v>
      </c>
      <c r="G1463" s="303" t="str">
        <f t="shared" si="166"/>
        <v>0</v>
      </c>
      <c r="H1463" s="303">
        <f>IF(R1463="",0,COUNTIF($R$7:R1463,R1463))</f>
        <v>0</v>
      </c>
      <c r="I1463" s="303" t="str">
        <f t="shared" si="167"/>
        <v>0</v>
      </c>
      <c r="J1463" s="306">
        <f t="shared" si="168"/>
        <v>44216</v>
      </c>
      <c r="K1463" s="303" t="str">
        <f t="shared" si="169"/>
        <v>KK 097</v>
      </c>
      <c r="L1463" s="61"/>
      <c r="M1463" s="271"/>
      <c r="N1463" s="6"/>
      <c r="O1463" s="10"/>
      <c r="P1463" s="6"/>
      <c r="Q1463" s="77" t="str">
        <f t="shared" si="170"/>
        <v/>
      </c>
      <c r="R1463" s="333"/>
      <c r="S1463" s="23"/>
      <c r="T1463" s="271"/>
      <c r="U1463" s="5"/>
      <c r="V1463" s="5"/>
      <c r="W1463" s="61"/>
      <c r="X1463" s="61"/>
    </row>
    <row r="1464" spans="1:24" ht="18.75" customHeight="1" x14ac:dyDescent="0.25">
      <c r="A1464" s="61"/>
      <c r="B1464" s="303">
        <f>IF(P1464="",0,COUNTIF($P$7:P1464,P1464))</f>
        <v>0</v>
      </c>
      <c r="C1464" s="303" t="str">
        <f t="shared" si="164"/>
        <v>0</v>
      </c>
      <c r="D1464" s="303">
        <f>IF(S1464="",0,COUNTIF($S$7:S1464,S1464))</f>
        <v>0</v>
      </c>
      <c r="E1464" s="303" t="str">
        <f t="shared" si="165"/>
        <v>0</v>
      </c>
      <c r="F1464" s="303">
        <f>IF(T1464="",0,COUNTIF($T$7:T1464,T1464))</f>
        <v>0</v>
      </c>
      <c r="G1464" s="303" t="str">
        <f t="shared" si="166"/>
        <v>0</v>
      </c>
      <c r="H1464" s="303">
        <f>IF(R1464="",0,COUNTIF($R$7:R1464,R1464))</f>
        <v>0</v>
      </c>
      <c r="I1464" s="303" t="str">
        <f t="shared" si="167"/>
        <v>0</v>
      </c>
      <c r="J1464" s="306">
        <f t="shared" si="168"/>
        <v>44216</v>
      </c>
      <c r="K1464" s="303" t="str">
        <f t="shared" si="169"/>
        <v>KK 097</v>
      </c>
      <c r="L1464" s="61"/>
      <c r="M1464" s="271"/>
      <c r="N1464" s="6"/>
      <c r="O1464" s="10"/>
      <c r="P1464" s="6"/>
      <c r="Q1464" s="77" t="str">
        <f t="shared" si="170"/>
        <v/>
      </c>
      <c r="R1464" s="333"/>
      <c r="S1464" s="23"/>
      <c r="T1464" s="271"/>
      <c r="U1464" s="5"/>
      <c r="V1464" s="5"/>
      <c r="W1464" s="61"/>
      <c r="X1464" s="61"/>
    </row>
    <row r="1465" spans="1:24" ht="18.75" customHeight="1" x14ac:dyDescent="0.25">
      <c r="A1465" s="61"/>
      <c r="B1465" s="303">
        <f>IF(P1465="",0,COUNTIF($P$7:P1465,P1465))</f>
        <v>0</v>
      </c>
      <c r="C1465" s="303" t="str">
        <f t="shared" si="164"/>
        <v>0</v>
      </c>
      <c r="D1465" s="303">
        <f>IF(S1465="",0,COUNTIF($S$7:S1465,S1465))</f>
        <v>0</v>
      </c>
      <c r="E1465" s="303" t="str">
        <f t="shared" si="165"/>
        <v>0</v>
      </c>
      <c r="F1465" s="303">
        <f>IF(T1465="",0,COUNTIF($T$7:T1465,T1465))</f>
        <v>0</v>
      </c>
      <c r="G1465" s="303" t="str">
        <f t="shared" si="166"/>
        <v>0</v>
      </c>
      <c r="H1465" s="303">
        <f>IF(R1465="",0,COUNTIF($R$7:R1465,R1465))</f>
        <v>0</v>
      </c>
      <c r="I1465" s="303" t="str">
        <f t="shared" si="167"/>
        <v>0</v>
      </c>
      <c r="J1465" s="306">
        <f t="shared" si="168"/>
        <v>44216</v>
      </c>
      <c r="K1465" s="303" t="str">
        <f t="shared" si="169"/>
        <v>KK 097</v>
      </c>
      <c r="L1465" s="61"/>
      <c r="M1465" s="271"/>
      <c r="N1465" s="6"/>
      <c r="O1465" s="10"/>
      <c r="P1465" s="6"/>
      <c r="Q1465" s="77" t="str">
        <f t="shared" si="170"/>
        <v/>
      </c>
      <c r="R1465" s="333"/>
      <c r="S1465" s="23"/>
      <c r="T1465" s="271"/>
      <c r="U1465" s="5"/>
      <c r="V1465" s="5"/>
      <c r="W1465" s="61"/>
      <c r="X1465" s="61"/>
    </row>
    <row r="1466" spans="1:24" ht="18.75" customHeight="1" x14ac:dyDescent="0.25">
      <c r="A1466" s="61"/>
      <c r="B1466" s="303">
        <f>IF(P1466="",0,COUNTIF($P$7:P1466,P1466))</f>
        <v>0</v>
      </c>
      <c r="C1466" s="303" t="str">
        <f t="shared" si="164"/>
        <v>0</v>
      </c>
      <c r="D1466" s="303">
        <f>IF(S1466="",0,COUNTIF($S$7:S1466,S1466))</f>
        <v>0</v>
      </c>
      <c r="E1466" s="303" t="str">
        <f t="shared" si="165"/>
        <v>0</v>
      </c>
      <c r="F1466" s="303">
        <f>IF(T1466="",0,COUNTIF($T$7:T1466,T1466))</f>
        <v>0</v>
      </c>
      <c r="G1466" s="303" t="str">
        <f t="shared" si="166"/>
        <v>0</v>
      </c>
      <c r="H1466" s="303">
        <f>IF(R1466="",0,COUNTIF($R$7:R1466,R1466))</f>
        <v>0</v>
      </c>
      <c r="I1466" s="303" t="str">
        <f t="shared" si="167"/>
        <v>0</v>
      </c>
      <c r="J1466" s="306">
        <f t="shared" si="168"/>
        <v>44216</v>
      </c>
      <c r="K1466" s="303" t="str">
        <f t="shared" si="169"/>
        <v>KK 097</v>
      </c>
      <c r="L1466" s="61"/>
      <c r="M1466" s="271"/>
      <c r="N1466" s="6"/>
      <c r="O1466" s="10"/>
      <c r="P1466" s="6"/>
      <c r="Q1466" s="77" t="str">
        <f t="shared" si="170"/>
        <v/>
      </c>
      <c r="R1466" s="333"/>
      <c r="S1466" s="23"/>
      <c r="T1466" s="271"/>
      <c r="U1466" s="5"/>
      <c r="V1466" s="5"/>
      <c r="W1466" s="61"/>
      <c r="X1466" s="61"/>
    </row>
    <row r="1467" spans="1:24" ht="18.75" customHeight="1" x14ac:dyDescent="0.25">
      <c r="A1467" s="61"/>
      <c r="B1467" s="303">
        <f>IF(P1467="",0,COUNTIF($P$7:P1467,P1467))</f>
        <v>0</v>
      </c>
      <c r="C1467" s="303" t="str">
        <f t="shared" si="164"/>
        <v>0</v>
      </c>
      <c r="D1467" s="303">
        <f>IF(S1467="",0,COUNTIF($S$7:S1467,S1467))</f>
        <v>0</v>
      </c>
      <c r="E1467" s="303" t="str">
        <f t="shared" si="165"/>
        <v>0</v>
      </c>
      <c r="F1467" s="303">
        <f>IF(T1467="",0,COUNTIF($T$7:T1467,T1467))</f>
        <v>0</v>
      </c>
      <c r="G1467" s="303" t="str">
        <f t="shared" si="166"/>
        <v>0</v>
      </c>
      <c r="H1467" s="303">
        <f>IF(R1467="",0,COUNTIF($R$7:R1467,R1467))</f>
        <v>0</v>
      </c>
      <c r="I1467" s="303" t="str">
        <f t="shared" si="167"/>
        <v>0</v>
      </c>
      <c r="J1467" s="306">
        <f t="shared" si="168"/>
        <v>44216</v>
      </c>
      <c r="K1467" s="303" t="str">
        <f t="shared" si="169"/>
        <v>KK 097</v>
      </c>
      <c r="L1467" s="61"/>
      <c r="M1467" s="271"/>
      <c r="N1467" s="6"/>
      <c r="O1467" s="10"/>
      <c r="P1467" s="6"/>
      <c r="Q1467" s="77" t="str">
        <f t="shared" si="170"/>
        <v/>
      </c>
      <c r="R1467" s="333"/>
      <c r="S1467" s="23"/>
      <c r="T1467" s="271"/>
      <c r="U1467" s="5"/>
      <c r="V1467" s="5"/>
      <c r="W1467" s="61"/>
      <c r="X1467" s="61"/>
    </row>
    <row r="1468" spans="1:24" ht="18.75" customHeight="1" x14ac:dyDescent="0.25">
      <c r="A1468" s="61"/>
      <c r="B1468" s="303">
        <f>IF(P1468="",0,COUNTIF($P$7:P1468,P1468))</f>
        <v>0</v>
      </c>
      <c r="C1468" s="303" t="str">
        <f t="shared" si="164"/>
        <v>0</v>
      </c>
      <c r="D1468" s="303">
        <f>IF(S1468="",0,COUNTIF($S$7:S1468,S1468))</f>
        <v>0</v>
      </c>
      <c r="E1468" s="303" t="str">
        <f t="shared" si="165"/>
        <v>0</v>
      </c>
      <c r="F1468" s="303">
        <f>IF(T1468="",0,COUNTIF($T$7:T1468,T1468))</f>
        <v>0</v>
      </c>
      <c r="G1468" s="303" t="str">
        <f t="shared" si="166"/>
        <v>0</v>
      </c>
      <c r="H1468" s="303">
        <f>IF(R1468="",0,COUNTIF($R$7:R1468,R1468))</f>
        <v>0</v>
      </c>
      <c r="I1468" s="303" t="str">
        <f t="shared" si="167"/>
        <v>0</v>
      </c>
      <c r="J1468" s="306">
        <f t="shared" si="168"/>
        <v>44216</v>
      </c>
      <c r="K1468" s="303" t="str">
        <f t="shared" si="169"/>
        <v>KK 097</v>
      </c>
      <c r="L1468" s="61"/>
      <c r="M1468" s="271"/>
      <c r="N1468" s="6"/>
      <c r="O1468" s="10"/>
      <c r="P1468" s="6"/>
      <c r="Q1468" s="77" t="str">
        <f t="shared" si="170"/>
        <v/>
      </c>
      <c r="R1468" s="333"/>
      <c r="S1468" s="23"/>
      <c r="T1468" s="271"/>
      <c r="U1468" s="5"/>
      <c r="V1468" s="5"/>
      <c r="W1468" s="61"/>
      <c r="X1468" s="61"/>
    </row>
    <row r="1469" spans="1:24" ht="18.75" customHeight="1" x14ac:dyDescent="0.25">
      <c r="A1469" s="61"/>
      <c r="B1469" s="303">
        <f>IF(P1469="",0,COUNTIF($P$7:P1469,P1469))</f>
        <v>0</v>
      </c>
      <c r="C1469" s="303" t="str">
        <f t="shared" si="164"/>
        <v>0</v>
      </c>
      <c r="D1469" s="303">
        <f>IF(S1469="",0,COUNTIF($S$7:S1469,S1469))</f>
        <v>0</v>
      </c>
      <c r="E1469" s="303" t="str">
        <f t="shared" si="165"/>
        <v>0</v>
      </c>
      <c r="F1469" s="303">
        <f>IF(T1469="",0,COUNTIF($T$7:T1469,T1469))</f>
        <v>0</v>
      </c>
      <c r="G1469" s="303" t="str">
        <f t="shared" si="166"/>
        <v>0</v>
      </c>
      <c r="H1469" s="303">
        <f>IF(R1469="",0,COUNTIF($R$7:R1469,R1469))</f>
        <v>0</v>
      </c>
      <c r="I1469" s="303" t="str">
        <f t="shared" si="167"/>
        <v>0</v>
      </c>
      <c r="J1469" s="306">
        <f t="shared" si="168"/>
        <v>44216</v>
      </c>
      <c r="K1469" s="303" t="str">
        <f t="shared" si="169"/>
        <v>KK 097</v>
      </c>
      <c r="L1469" s="61"/>
      <c r="M1469" s="271"/>
      <c r="N1469" s="6"/>
      <c r="O1469" s="10"/>
      <c r="P1469" s="6"/>
      <c r="Q1469" s="77" t="str">
        <f t="shared" si="170"/>
        <v/>
      </c>
      <c r="R1469" s="333"/>
      <c r="S1469" s="23"/>
      <c r="T1469" s="271"/>
      <c r="U1469" s="5"/>
      <c r="V1469" s="5"/>
      <c r="W1469" s="61"/>
      <c r="X1469" s="61"/>
    </row>
    <row r="1470" spans="1:24" ht="18.75" customHeight="1" x14ac:dyDescent="0.25">
      <c r="A1470" s="61"/>
      <c r="B1470" s="303">
        <f>IF(P1470="",0,COUNTIF($P$7:P1470,P1470))</f>
        <v>0</v>
      </c>
      <c r="C1470" s="303" t="str">
        <f t="shared" si="164"/>
        <v>0</v>
      </c>
      <c r="D1470" s="303">
        <f>IF(S1470="",0,COUNTIF($S$7:S1470,S1470))</f>
        <v>0</v>
      </c>
      <c r="E1470" s="303" t="str">
        <f t="shared" si="165"/>
        <v>0</v>
      </c>
      <c r="F1470" s="303">
        <f>IF(T1470="",0,COUNTIF($T$7:T1470,T1470))</f>
        <v>0</v>
      </c>
      <c r="G1470" s="303" t="str">
        <f t="shared" si="166"/>
        <v>0</v>
      </c>
      <c r="H1470" s="303">
        <f>IF(R1470="",0,COUNTIF($R$7:R1470,R1470))</f>
        <v>0</v>
      </c>
      <c r="I1470" s="303" t="str">
        <f t="shared" si="167"/>
        <v>0</v>
      </c>
      <c r="J1470" s="306">
        <f t="shared" si="168"/>
        <v>44216</v>
      </c>
      <c r="K1470" s="303" t="str">
        <f t="shared" si="169"/>
        <v>KK 097</v>
      </c>
      <c r="L1470" s="61"/>
      <c r="M1470" s="271"/>
      <c r="N1470" s="6"/>
      <c r="O1470" s="10"/>
      <c r="P1470" s="6"/>
      <c r="Q1470" s="77" t="str">
        <f t="shared" si="170"/>
        <v/>
      </c>
      <c r="R1470" s="333"/>
      <c r="S1470" s="23"/>
      <c r="T1470" s="271"/>
      <c r="U1470" s="5"/>
      <c r="V1470" s="5"/>
      <c r="W1470" s="61"/>
      <c r="X1470" s="61"/>
    </row>
    <row r="1471" spans="1:24" ht="18.75" customHeight="1" x14ac:dyDescent="0.25">
      <c r="A1471" s="61"/>
      <c r="B1471" s="303">
        <f>IF(P1471="",0,COUNTIF($P$7:P1471,P1471))</f>
        <v>0</v>
      </c>
      <c r="C1471" s="303" t="str">
        <f t="shared" si="164"/>
        <v>0</v>
      </c>
      <c r="D1471" s="303">
        <f>IF(S1471="",0,COUNTIF($S$7:S1471,S1471))</f>
        <v>0</v>
      </c>
      <c r="E1471" s="303" t="str">
        <f t="shared" si="165"/>
        <v>0</v>
      </c>
      <c r="F1471" s="303">
        <f>IF(T1471="",0,COUNTIF($T$7:T1471,T1471))</f>
        <v>0</v>
      </c>
      <c r="G1471" s="303" t="str">
        <f t="shared" si="166"/>
        <v>0</v>
      </c>
      <c r="H1471" s="303">
        <f>IF(R1471="",0,COUNTIF($R$7:R1471,R1471))</f>
        <v>0</v>
      </c>
      <c r="I1471" s="303" t="str">
        <f t="shared" si="167"/>
        <v>0</v>
      </c>
      <c r="J1471" s="306">
        <f t="shared" si="168"/>
        <v>44216</v>
      </c>
      <c r="K1471" s="303" t="str">
        <f t="shared" si="169"/>
        <v>KK 097</v>
      </c>
      <c r="L1471" s="61"/>
      <c r="M1471" s="271"/>
      <c r="N1471" s="6"/>
      <c r="O1471" s="10"/>
      <c r="P1471" s="6"/>
      <c r="Q1471" s="77" t="str">
        <f t="shared" si="170"/>
        <v/>
      </c>
      <c r="R1471" s="333"/>
      <c r="S1471" s="23"/>
      <c r="T1471" s="271"/>
      <c r="U1471" s="5"/>
      <c r="V1471" s="5"/>
      <c r="W1471" s="61"/>
      <c r="X1471" s="61"/>
    </row>
    <row r="1472" spans="1:24" ht="18.75" customHeight="1" x14ac:dyDescent="0.25">
      <c r="A1472" s="61"/>
      <c r="B1472" s="303">
        <f>IF(P1472="",0,COUNTIF($P$7:P1472,P1472))</f>
        <v>0</v>
      </c>
      <c r="C1472" s="303" t="str">
        <f t="shared" si="164"/>
        <v>0</v>
      </c>
      <c r="D1472" s="303">
        <f>IF(S1472="",0,COUNTIF($S$7:S1472,S1472))</f>
        <v>0</v>
      </c>
      <c r="E1472" s="303" t="str">
        <f t="shared" si="165"/>
        <v>0</v>
      </c>
      <c r="F1472" s="303">
        <f>IF(T1472="",0,COUNTIF($T$7:T1472,T1472))</f>
        <v>0</v>
      </c>
      <c r="G1472" s="303" t="str">
        <f t="shared" si="166"/>
        <v>0</v>
      </c>
      <c r="H1472" s="303">
        <f>IF(R1472="",0,COUNTIF($R$7:R1472,R1472))</f>
        <v>0</v>
      </c>
      <c r="I1472" s="303" t="str">
        <f t="shared" si="167"/>
        <v>0</v>
      </c>
      <c r="J1472" s="306">
        <f t="shared" si="168"/>
        <v>44216</v>
      </c>
      <c r="K1472" s="303" t="str">
        <f t="shared" si="169"/>
        <v>KK 097</v>
      </c>
      <c r="L1472" s="61"/>
      <c r="M1472" s="271"/>
      <c r="N1472" s="6"/>
      <c r="O1472" s="10"/>
      <c r="P1472" s="6"/>
      <c r="Q1472" s="77" t="str">
        <f t="shared" si="170"/>
        <v/>
      </c>
      <c r="R1472" s="333"/>
      <c r="S1472" s="23"/>
      <c r="T1472" s="271"/>
      <c r="U1472" s="5"/>
      <c r="V1472" s="5"/>
      <c r="W1472" s="61"/>
      <c r="X1472" s="61"/>
    </row>
    <row r="1473" spans="1:24" ht="18.75" customHeight="1" x14ac:dyDescent="0.25">
      <c r="A1473" s="61"/>
      <c r="B1473" s="303">
        <f>IF(P1473="",0,COUNTIF($P$7:P1473,P1473))</f>
        <v>0</v>
      </c>
      <c r="C1473" s="303" t="str">
        <f t="shared" si="164"/>
        <v>0</v>
      </c>
      <c r="D1473" s="303">
        <f>IF(S1473="",0,COUNTIF($S$7:S1473,S1473))</f>
        <v>0</v>
      </c>
      <c r="E1473" s="303" t="str">
        <f t="shared" si="165"/>
        <v>0</v>
      </c>
      <c r="F1473" s="303">
        <f>IF(T1473="",0,COUNTIF($T$7:T1473,T1473))</f>
        <v>0</v>
      </c>
      <c r="G1473" s="303" t="str">
        <f t="shared" si="166"/>
        <v>0</v>
      </c>
      <c r="H1473" s="303">
        <f>IF(R1473="",0,COUNTIF($R$7:R1473,R1473))</f>
        <v>0</v>
      </c>
      <c r="I1473" s="303" t="str">
        <f t="shared" si="167"/>
        <v>0</v>
      </c>
      <c r="J1473" s="306">
        <f t="shared" si="168"/>
        <v>44216</v>
      </c>
      <c r="K1473" s="303" t="str">
        <f t="shared" si="169"/>
        <v>KK 097</v>
      </c>
      <c r="L1473" s="61"/>
      <c r="M1473" s="271"/>
      <c r="N1473" s="6"/>
      <c r="O1473" s="10"/>
      <c r="P1473" s="6"/>
      <c r="Q1473" s="77" t="str">
        <f t="shared" si="170"/>
        <v/>
      </c>
      <c r="R1473" s="333"/>
      <c r="S1473" s="23"/>
      <c r="T1473" s="271"/>
      <c r="U1473" s="5"/>
      <c r="V1473" s="5"/>
      <c r="W1473" s="61"/>
      <c r="X1473" s="61"/>
    </row>
    <row r="1474" spans="1:24" ht="18.75" customHeight="1" x14ac:dyDescent="0.25">
      <c r="A1474" s="61"/>
      <c r="B1474" s="303">
        <f>IF(P1474="",0,COUNTIF($P$7:P1474,P1474))</f>
        <v>0</v>
      </c>
      <c r="C1474" s="303" t="str">
        <f t="shared" si="164"/>
        <v>0</v>
      </c>
      <c r="D1474" s="303">
        <f>IF(S1474="",0,COUNTIF($S$7:S1474,S1474))</f>
        <v>0</v>
      </c>
      <c r="E1474" s="303" t="str">
        <f t="shared" si="165"/>
        <v>0</v>
      </c>
      <c r="F1474" s="303">
        <f>IF(T1474="",0,COUNTIF($T$7:T1474,T1474))</f>
        <v>0</v>
      </c>
      <c r="G1474" s="303" t="str">
        <f t="shared" si="166"/>
        <v>0</v>
      </c>
      <c r="H1474" s="303">
        <f>IF(R1474="",0,COUNTIF($R$7:R1474,R1474))</f>
        <v>0</v>
      </c>
      <c r="I1474" s="303" t="str">
        <f t="shared" si="167"/>
        <v>0</v>
      </c>
      <c r="J1474" s="306">
        <f t="shared" si="168"/>
        <v>44216</v>
      </c>
      <c r="K1474" s="303" t="str">
        <f t="shared" si="169"/>
        <v>KK 097</v>
      </c>
      <c r="L1474" s="61"/>
      <c r="M1474" s="271"/>
      <c r="N1474" s="6"/>
      <c r="O1474" s="10"/>
      <c r="P1474" s="6"/>
      <c r="Q1474" s="77" t="str">
        <f t="shared" si="170"/>
        <v/>
      </c>
      <c r="R1474" s="333"/>
      <c r="S1474" s="23"/>
      <c r="T1474" s="271"/>
      <c r="U1474" s="5"/>
      <c r="V1474" s="5"/>
      <c r="W1474" s="61"/>
      <c r="X1474" s="61"/>
    </row>
    <row r="1475" spans="1:24" ht="18.75" customHeight="1" x14ac:dyDescent="0.25">
      <c r="A1475" s="61"/>
      <c r="B1475" s="303">
        <f>IF(P1475="",0,COUNTIF($P$7:P1475,P1475))</f>
        <v>0</v>
      </c>
      <c r="C1475" s="303" t="str">
        <f t="shared" si="164"/>
        <v>0</v>
      </c>
      <c r="D1475" s="303">
        <f>IF(S1475="",0,COUNTIF($S$7:S1475,S1475))</f>
        <v>0</v>
      </c>
      <c r="E1475" s="303" t="str">
        <f t="shared" si="165"/>
        <v>0</v>
      </c>
      <c r="F1475" s="303">
        <f>IF(T1475="",0,COUNTIF($T$7:T1475,T1475))</f>
        <v>0</v>
      </c>
      <c r="G1475" s="303" t="str">
        <f t="shared" si="166"/>
        <v>0</v>
      </c>
      <c r="H1475" s="303">
        <f>IF(R1475="",0,COUNTIF($R$7:R1475,R1475))</f>
        <v>0</v>
      </c>
      <c r="I1475" s="303" t="str">
        <f t="shared" si="167"/>
        <v>0</v>
      </c>
      <c r="J1475" s="306">
        <f t="shared" si="168"/>
        <v>44216</v>
      </c>
      <c r="K1475" s="303" t="str">
        <f t="shared" si="169"/>
        <v>KK 097</v>
      </c>
      <c r="L1475" s="61"/>
      <c r="M1475" s="271"/>
      <c r="N1475" s="6"/>
      <c r="O1475" s="10"/>
      <c r="P1475" s="6"/>
      <c r="Q1475" s="77" t="str">
        <f t="shared" si="170"/>
        <v/>
      </c>
      <c r="R1475" s="333"/>
      <c r="S1475" s="23"/>
      <c r="T1475" s="271"/>
      <c r="U1475" s="5"/>
      <c r="V1475" s="5"/>
      <c r="W1475" s="61"/>
      <c r="X1475" s="61"/>
    </row>
    <row r="1476" spans="1:24" ht="18.75" customHeight="1" x14ac:dyDescent="0.25">
      <c r="A1476" s="61"/>
      <c r="B1476" s="303">
        <f>IF(P1476="",0,COUNTIF($P$7:P1476,P1476))</f>
        <v>0</v>
      </c>
      <c r="C1476" s="303" t="str">
        <f t="shared" si="164"/>
        <v>0</v>
      </c>
      <c r="D1476" s="303">
        <f>IF(S1476="",0,COUNTIF($S$7:S1476,S1476))</f>
        <v>0</v>
      </c>
      <c r="E1476" s="303" t="str">
        <f t="shared" si="165"/>
        <v>0</v>
      </c>
      <c r="F1476" s="303">
        <f>IF(T1476="",0,COUNTIF($T$7:T1476,T1476))</f>
        <v>0</v>
      </c>
      <c r="G1476" s="303" t="str">
        <f t="shared" si="166"/>
        <v>0</v>
      </c>
      <c r="H1476" s="303">
        <f>IF(R1476="",0,COUNTIF($R$7:R1476,R1476))</f>
        <v>0</v>
      </c>
      <c r="I1476" s="303" t="str">
        <f t="shared" si="167"/>
        <v>0</v>
      </c>
      <c r="J1476" s="306">
        <f t="shared" si="168"/>
        <v>44216</v>
      </c>
      <c r="K1476" s="303" t="str">
        <f t="shared" si="169"/>
        <v>KK 097</v>
      </c>
      <c r="L1476" s="61"/>
      <c r="M1476" s="271"/>
      <c r="N1476" s="6"/>
      <c r="O1476" s="10"/>
      <c r="P1476" s="6"/>
      <c r="Q1476" s="77" t="str">
        <f t="shared" si="170"/>
        <v/>
      </c>
      <c r="R1476" s="333"/>
      <c r="S1476" s="23"/>
      <c r="T1476" s="271"/>
      <c r="U1476" s="5"/>
      <c r="V1476" s="5"/>
      <c r="W1476" s="61"/>
      <c r="X1476" s="61"/>
    </row>
    <row r="1477" spans="1:24" ht="18.75" customHeight="1" x14ac:dyDescent="0.25">
      <c r="A1477" s="61"/>
      <c r="B1477" s="303">
        <f>IF(P1477="",0,COUNTIF($P$7:P1477,P1477))</f>
        <v>0</v>
      </c>
      <c r="C1477" s="303" t="str">
        <f t="shared" si="164"/>
        <v>0</v>
      </c>
      <c r="D1477" s="303">
        <f>IF(S1477="",0,COUNTIF($S$7:S1477,S1477))</f>
        <v>0</v>
      </c>
      <c r="E1477" s="303" t="str">
        <f t="shared" si="165"/>
        <v>0</v>
      </c>
      <c r="F1477" s="303">
        <f>IF(T1477="",0,COUNTIF($T$7:T1477,T1477))</f>
        <v>0</v>
      </c>
      <c r="G1477" s="303" t="str">
        <f t="shared" si="166"/>
        <v>0</v>
      </c>
      <c r="H1477" s="303">
        <f>IF(R1477="",0,COUNTIF($R$7:R1477,R1477))</f>
        <v>0</v>
      </c>
      <c r="I1477" s="303" t="str">
        <f t="shared" si="167"/>
        <v>0</v>
      </c>
      <c r="J1477" s="306">
        <f t="shared" si="168"/>
        <v>44216</v>
      </c>
      <c r="K1477" s="303" t="str">
        <f t="shared" si="169"/>
        <v>KK 097</v>
      </c>
      <c r="L1477" s="61"/>
      <c r="M1477" s="271"/>
      <c r="N1477" s="6"/>
      <c r="O1477" s="10"/>
      <c r="P1477" s="6"/>
      <c r="Q1477" s="77" t="str">
        <f t="shared" si="170"/>
        <v/>
      </c>
      <c r="R1477" s="333"/>
      <c r="S1477" s="23"/>
      <c r="T1477" s="271"/>
      <c r="U1477" s="5"/>
      <c r="V1477" s="5"/>
      <c r="W1477" s="61"/>
      <c r="X1477" s="61"/>
    </row>
    <row r="1478" spans="1:24" ht="18.75" customHeight="1" x14ac:dyDescent="0.25">
      <c r="A1478" s="61"/>
      <c r="B1478" s="303">
        <f>IF(P1478="",0,COUNTIF($P$7:P1478,P1478))</f>
        <v>0</v>
      </c>
      <c r="C1478" s="303" t="str">
        <f t="shared" si="164"/>
        <v>0</v>
      </c>
      <c r="D1478" s="303">
        <f>IF(S1478="",0,COUNTIF($S$7:S1478,S1478))</f>
        <v>0</v>
      </c>
      <c r="E1478" s="303" t="str">
        <f t="shared" si="165"/>
        <v>0</v>
      </c>
      <c r="F1478" s="303">
        <f>IF(T1478="",0,COUNTIF($T$7:T1478,T1478))</f>
        <v>0</v>
      </c>
      <c r="G1478" s="303" t="str">
        <f t="shared" si="166"/>
        <v>0</v>
      </c>
      <c r="H1478" s="303">
        <f>IF(R1478="",0,COUNTIF($R$7:R1478,R1478))</f>
        <v>0</v>
      </c>
      <c r="I1478" s="303" t="str">
        <f t="shared" si="167"/>
        <v>0</v>
      </c>
      <c r="J1478" s="306">
        <f t="shared" si="168"/>
        <v>44216</v>
      </c>
      <c r="K1478" s="303" t="str">
        <f t="shared" si="169"/>
        <v>KK 097</v>
      </c>
      <c r="L1478" s="61"/>
      <c r="M1478" s="271"/>
      <c r="N1478" s="6"/>
      <c r="O1478" s="10"/>
      <c r="P1478" s="6"/>
      <c r="Q1478" s="77" t="str">
        <f t="shared" si="170"/>
        <v/>
      </c>
      <c r="R1478" s="333"/>
      <c r="S1478" s="23"/>
      <c r="T1478" s="271"/>
      <c r="U1478" s="5"/>
      <c r="V1478" s="5"/>
      <c r="W1478" s="61"/>
      <c r="X1478" s="61"/>
    </row>
    <row r="1479" spans="1:24" ht="18.75" customHeight="1" x14ac:dyDescent="0.25">
      <c r="A1479" s="61"/>
      <c r="B1479" s="303">
        <f>IF(P1479="",0,COUNTIF($P$7:P1479,P1479))</f>
        <v>0</v>
      </c>
      <c r="C1479" s="303" t="str">
        <f t="shared" si="164"/>
        <v>0</v>
      </c>
      <c r="D1479" s="303">
        <f>IF(S1479="",0,COUNTIF($S$7:S1479,S1479))</f>
        <v>0</v>
      </c>
      <c r="E1479" s="303" t="str">
        <f t="shared" si="165"/>
        <v>0</v>
      </c>
      <c r="F1479" s="303">
        <f>IF(T1479="",0,COUNTIF($T$7:T1479,T1479))</f>
        <v>0</v>
      </c>
      <c r="G1479" s="303" t="str">
        <f t="shared" si="166"/>
        <v>0</v>
      </c>
      <c r="H1479" s="303">
        <f>IF(R1479="",0,COUNTIF($R$7:R1479,R1479))</f>
        <v>0</v>
      </c>
      <c r="I1479" s="303" t="str">
        <f t="shared" si="167"/>
        <v>0</v>
      </c>
      <c r="J1479" s="306">
        <f t="shared" si="168"/>
        <v>44216</v>
      </c>
      <c r="K1479" s="303" t="str">
        <f t="shared" si="169"/>
        <v>KK 097</v>
      </c>
      <c r="L1479" s="61"/>
      <c r="M1479" s="271"/>
      <c r="N1479" s="6"/>
      <c r="O1479" s="10"/>
      <c r="P1479" s="6"/>
      <c r="Q1479" s="77" t="str">
        <f t="shared" si="170"/>
        <v/>
      </c>
      <c r="R1479" s="333"/>
      <c r="S1479" s="23"/>
      <c r="T1479" s="271"/>
      <c r="U1479" s="5"/>
      <c r="V1479" s="5"/>
      <c r="W1479" s="61"/>
      <c r="X1479" s="61"/>
    </row>
    <row r="1480" spans="1:24" ht="18.75" customHeight="1" x14ac:dyDescent="0.25">
      <c r="A1480" s="61"/>
      <c r="B1480" s="303">
        <f>IF(P1480="",0,COUNTIF($P$7:P1480,P1480))</f>
        <v>0</v>
      </c>
      <c r="C1480" s="303" t="str">
        <f t="shared" si="164"/>
        <v>0</v>
      </c>
      <c r="D1480" s="303">
        <f>IF(S1480="",0,COUNTIF($S$7:S1480,S1480))</f>
        <v>0</v>
      </c>
      <c r="E1480" s="303" t="str">
        <f t="shared" si="165"/>
        <v>0</v>
      </c>
      <c r="F1480" s="303">
        <f>IF(T1480="",0,COUNTIF($T$7:T1480,T1480))</f>
        <v>0</v>
      </c>
      <c r="G1480" s="303" t="str">
        <f t="shared" si="166"/>
        <v>0</v>
      </c>
      <c r="H1480" s="303">
        <f>IF(R1480="",0,COUNTIF($R$7:R1480,R1480))</f>
        <v>0</v>
      </c>
      <c r="I1480" s="303" t="str">
        <f t="shared" si="167"/>
        <v>0</v>
      </c>
      <c r="J1480" s="306">
        <f t="shared" si="168"/>
        <v>44216</v>
      </c>
      <c r="K1480" s="303" t="str">
        <f t="shared" si="169"/>
        <v>KK 097</v>
      </c>
      <c r="L1480" s="61"/>
      <c r="M1480" s="271"/>
      <c r="N1480" s="6"/>
      <c r="O1480" s="10"/>
      <c r="P1480" s="6"/>
      <c r="Q1480" s="77" t="str">
        <f t="shared" si="170"/>
        <v/>
      </c>
      <c r="R1480" s="333"/>
      <c r="S1480" s="23"/>
      <c r="T1480" s="271"/>
      <c r="U1480" s="5"/>
      <c r="V1480" s="5"/>
      <c r="W1480" s="61"/>
      <c r="X1480" s="61"/>
    </row>
    <row r="1481" spans="1:24" ht="18.75" customHeight="1" x14ac:dyDescent="0.25">
      <c r="A1481" s="61"/>
      <c r="B1481" s="303">
        <f>IF(P1481="",0,COUNTIF($P$7:P1481,P1481))</f>
        <v>0</v>
      </c>
      <c r="C1481" s="303" t="str">
        <f t="shared" si="164"/>
        <v>0</v>
      </c>
      <c r="D1481" s="303">
        <f>IF(S1481="",0,COUNTIF($S$7:S1481,S1481))</f>
        <v>0</v>
      </c>
      <c r="E1481" s="303" t="str">
        <f t="shared" si="165"/>
        <v>0</v>
      </c>
      <c r="F1481" s="303">
        <f>IF(T1481="",0,COUNTIF($T$7:T1481,T1481))</f>
        <v>0</v>
      </c>
      <c r="G1481" s="303" t="str">
        <f t="shared" si="166"/>
        <v>0</v>
      </c>
      <c r="H1481" s="303">
        <f>IF(R1481="",0,COUNTIF($R$7:R1481,R1481))</f>
        <v>0</v>
      </c>
      <c r="I1481" s="303" t="str">
        <f t="shared" si="167"/>
        <v>0</v>
      </c>
      <c r="J1481" s="306">
        <f t="shared" si="168"/>
        <v>44216</v>
      </c>
      <c r="K1481" s="303" t="str">
        <f t="shared" si="169"/>
        <v>KK 097</v>
      </c>
      <c r="L1481" s="61"/>
      <c r="M1481" s="271"/>
      <c r="N1481" s="6"/>
      <c r="O1481" s="10"/>
      <c r="P1481" s="6"/>
      <c r="Q1481" s="77" t="str">
        <f t="shared" si="170"/>
        <v/>
      </c>
      <c r="R1481" s="333"/>
      <c r="S1481" s="23"/>
      <c r="T1481" s="271"/>
      <c r="U1481" s="5"/>
      <c r="V1481" s="5"/>
      <c r="W1481" s="61"/>
      <c r="X1481" s="61"/>
    </row>
    <row r="1482" spans="1:24" ht="18.75" customHeight="1" x14ac:dyDescent="0.25">
      <c r="A1482" s="61"/>
      <c r="B1482" s="303">
        <f>IF(P1482="",0,COUNTIF($P$7:P1482,P1482))</f>
        <v>0</v>
      </c>
      <c r="C1482" s="303" t="str">
        <f t="shared" si="164"/>
        <v>0</v>
      </c>
      <c r="D1482" s="303">
        <f>IF(S1482="",0,COUNTIF($S$7:S1482,S1482))</f>
        <v>0</v>
      </c>
      <c r="E1482" s="303" t="str">
        <f t="shared" si="165"/>
        <v>0</v>
      </c>
      <c r="F1482" s="303">
        <f>IF(T1482="",0,COUNTIF($T$7:T1482,T1482))</f>
        <v>0</v>
      </c>
      <c r="G1482" s="303" t="str">
        <f t="shared" si="166"/>
        <v>0</v>
      </c>
      <c r="H1482" s="303">
        <f>IF(R1482="",0,COUNTIF($R$7:R1482,R1482))</f>
        <v>0</v>
      </c>
      <c r="I1482" s="303" t="str">
        <f t="shared" si="167"/>
        <v>0</v>
      </c>
      <c r="J1482" s="306">
        <f t="shared" si="168"/>
        <v>44216</v>
      </c>
      <c r="K1482" s="303" t="str">
        <f t="shared" si="169"/>
        <v>KK 097</v>
      </c>
      <c r="L1482" s="61"/>
      <c r="M1482" s="271"/>
      <c r="N1482" s="6"/>
      <c r="O1482" s="10"/>
      <c r="P1482" s="6"/>
      <c r="Q1482" s="77" t="str">
        <f t="shared" si="170"/>
        <v/>
      </c>
      <c r="R1482" s="333"/>
      <c r="S1482" s="23"/>
      <c r="T1482" s="271"/>
      <c r="U1482" s="5"/>
      <c r="V1482" s="5"/>
      <c r="W1482" s="61"/>
      <c r="X1482" s="61"/>
    </row>
    <row r="1483" spans="1:24" ht="18.75" customHeight="1" x14ac:dyDescent="0.25">
      <c r="A1483" s="61"/>
      <c r="B1483" s="303">
        <f>IF(P1483="",0,COUNTIF($P$7:P1483,P1483))</f>
        <v>0</v>
      </c>
      <c r="C1483" s="303" t="str">
        <f t="shared" si="164"/>
        <v>0</v>
      </c>
      <c r="D1483" s="303">
        <f>IF(S1483="",0,COUNTIF($S$7:S1483,S1483))</f>
        <v>0</v>
      </c>
      <c r="E1483" s="303" t="str">
        <f t="shared" si="165"/>
        <v>0</v>
      </c>
      <c r="F1483" s="303">
        <f>IF(T1483="",0,COUNTIF($T$7:T1483,T1483))</f>
        <v>0</v>
      </c>
      <c r="G1483" s="303" t="str">
        <f t="shared" si="166"/>
        <v>0</v>
      </c>
      <c r="H1483" s="303">
        <f>IF(R1483="",0,COUNTIF($R$7:R1483,R1483))</f>
        <v>0</v>
      </c>
      <c r="I1483" s="303" t="str">
        <f t="shared" si="167"/>
        <v>0</v>
      </c>
      <c r="J1483" s="306">
        <f t="shared" si="168"/>
        <v>44216</v>
      </c>
      <c r="K1483" s="303" t="str">
        <f t="shared" si="169"/>
        <v>KK 097</v>
      </c>
      <c r="L1483" s="61"/>
      <c r="M1483" s="271"/>
      <c r="N1483" s="6"/>
      <c r="O1483" s="10"/>
      <c r="P1483" s="6"/>
      <c r="Q1483" s="77" t="str">
        <f t="shared" si="170"/>
        <v/>
      </c>
      <c r="R1483" s="333"/>
      <c r="S1483" s="23"/>
      <c r="T1483" s="271"/>
      <c r="U1483" s="5"/>
      <c r="V1483" s="5"/>
      <c r="W1483" s="61"/>
      <c r="X1483" s="61"/>
    </row>
    <row r="1484" spans="1:24" ht="18.75" customHeight="1" x14ac:dyDescent="0.25">
      <c r="A1484" s="61"/>
      <c r="B1484" s="303">
        <f>IF(P1484="",0,COUNTIF($P$7:P1484,P1484))</f>
        <v>0</v>
      </c>
      <c r="C1484" s="303" t="str">
        <f t="shared" si="164"/>
        <v>0</v>
      </c>
      <c r="D1484" s="303">
        <f>IF(S1484="",0,COUNTIF($S$7:S1484,S1484))</f>
        <v>0</v>
      </c>
      <c r="E1484" s="303" t="str">
        <f t="shared" si="165"/>
        <v>0</v>
      </c>
      <c r="F1484" s="303">
        <f>IF(T1484="",0,COUNTIF($T$7:T1484,T1484))</f>
        <v>0</v>
      </c>
      <c r="G1484" s="303" t="str">
        <f t="shared" si="166"/>
        <v>0</v>
      </c>
      <c r="H1484" s="303">
        <f>IF(R1484="",0,COUNTIF($R$7:R1484,R1484))</f>
        <v>0</v>
      </c>
      <c r="I1484" s="303" t="str">
        <f t="shared" si="167"/>
        <v>0</v>
      </c>
      <c r="J1484" s="306">
        <f t="shared" si="168"/>
        <v>44216</v>
      </c>
      <c r="K1484" s="303" t="str">
        <f t="shared" si="169"/>
        <v>KK 097</v>
      </c>
      <c r="L1484" s="61"/>
      <c r="M1484" s="271"/>
      <c r="N1484" s="6"/>
      <c r="O1484" s="10"/>
      <c r="P1484" s="6"/>
      <c r="Q1484" s="77" t="str">
        <f t="shared" si="170"/>
        <v/>
      </c>
      <c r="R1484" s="333"/>
      <c r="S1484" s="23"/>
      <c r="T1484" s="271"/>
      <c r="U1484" s="5"/>
      <c r="V1484" s="5"/>
      <c r="W1484" s="61"/>
      <c r="X1484" s="61"/>
    </row>
    <row r="1485" spans="1:24" ht="18.75" customHeight="1" x14ac:dyDescent="0.25">
      <c r="A1485" s="61"/>
      <c r="B1485" s="303">
        <f>IF(P1485="",0,COUNTIF($P$7:P1485,P1485))</f>
        <v>0</v>
      </c>
      <c r="C1485" s="303" t="str">
        <f t="shared" si="164"/>
        <v>0</v>
      </c>
      <c r="D1485" s="303">
        <f>IF(S1485="",0,COUNTIF($S$7:S1485,S1485))</f>
        <v>0</v>
      </c>
      <c r="E1485" s="303" t="str">
        <f t="shared" si="165"/>
        <v>0</v>
      </c>
      <c r="F1485" s="303">
        <f>IF(T1485="",0,COUNTIF($T$7:T1485,T1485))</f>
        <v>0</v>
      </c>
      <c r="G1485" s="303" t="str">
        <f t="shared" si="166"/>
        <v>0</v>
      </c>
      <c r="H1485" s="303">
        <f>IF(R1485="",0,COUNTIF($R$7:R1485,R1485))</f>
        <v>0</v>
      </c>
      <c r="I1485" s="303" t="str">
        <f t="shared" si="167"/>
        <v>0</v>
      </c>
      <c r="J1485" s="306">
        <f t="shared" si="168"/>
        <v>44216</v>
      </c>
      <c r="K1485" s="303" t="str">
        <f t="shared" si="169"/>
        <v>KK 097</v>
      </c>
      <c r="L1485" s="61"/>
      <c r="M1485" s="271"/>
      <c r="N1485" s="6"/>
      <c r="O1485" s="10"/>
      <c r="P1485" s="6"/>
      <c r="Q1485" s="77" t="str">
        <f t="shared" si="170"/>
        <v/>
      </c>
      <c r="R1485" s="333"/>
      <c r="S1485" s="23"/>
      <c r="T1485" s="271"/>
      <c r="U1485" s="5"/>
      <c r="V1485" s="5"/>
      <c r="W1485" s="61"/>
      <c r="X1485" s="61"/>
    </row>
    <row r="1486" spans="1:24" ht="18.75" customHeight="1" x14ac:dyDescent="0.25">
      <c r="A1486" s="61"/>
      <c r="B1486" s="303">
        <f>IF(P1486="",0,COUNTIF($P$7:P1486,P1486))</f>
        <v>0</v>
      </c>
      <c r="C1486" s="303" t="str">
        <f t="shared" si="164"/>
        <v>0</v>
      </c>
      <c r="D1486" s="303">
        <f>IF(S1486="",0,COUNTIF($S$7:S1486,S1486))</f>
        <v>0</v>
      </c>
      <c r="E1486" s="303" t="str">
        <f t="shared" si="165"/>
        <v>0</v>
      </c>
      <c r="F1486" s="303">
        <f>IF(T1486="",0,COUNTIF($T$7:T1486,T1486))</f>
        <v>0</v>
      </c>
      <c r="G1486" s="303" t="str">
        <f t="shared" si="166"/>
        <v>0</v>
      </c>
      <c r="H1486" s="303">
        <f>IF(R1486="",0,COUNTIF($R$7:R1486,R1486))</f>
        <v>0</v>
      </c>
      <c r="I1486" s="303" t="str">
        <f t="shared" si="167"/>
        <v>0</v>
      </c>
      <c r="J1486" s="306">
        <f t="shared" si="168"/>
        <v>44216</v>
      </c>
      <c r="K1486" s="303" t="str">
        <f t="shared" si="169"/>
        <v>KK 097</v>
      </c>
      <c r="L1486" s="61"/>
      <c r="M1486" s="271"/>
      <c r="N1486" s="6"/>
      <c r="O1486" s="10"/>
      <c r="P1486" s="6"/>
      <c r="Q1486" s="77" t="str">
        <f t="shared" si="170"/>
        <v/>
      </c>
      <c r="R1486" s="333"/>
      <c r="S1486" s="23"/>
      <c r="T1486" s="271"/>
      <c r="U1486" s="5"/>
      <c r="V1486" s="5"/>
      <c r="W1486" s="61"/>
      <c r="X1486" s="61"/>
    </row>
    <row r="1487" spans="1:24" ht="18.75" customHeight="1" x14ac:dyDescent="0.25">
      <c r="A1487" s="61"/>
      <c r="B1487" s="303">
        <f>IF(P1487="",0,COUNTIF($P$7:P1487,P1487))</f>
        <v>0</v>
      </c>
      <c r="C1487" s="303" t="str">
        <f t="shared" si="164"/>
        <v>0</v>
      </c>
      <c r="D1487" s="303">
        <f>IF(S1487="",0,COUNTIF($S$7:S1487,S1487))</f>
        <v>0</v>
      </c>
      <c r="E1487" s="303" t="str">
        <f t="shared" si="165"/>
        <v>0</v>
      </c>
      <c r="F1487" s="303">
        <f>IF(T1487="",0,COUNTIF($T$7:T1487,T1487))</f>
        <v>0</v>
      </c>
      <c r="G1487" s="303" t="str">
        <f t="shared" si="166"/>
        <v>0</v>
      </c>
      <c r="H1487" s="303">
        <f>IF(R1487="",0,COUNTIF($R$7:R1487,R1487))</f>
        <v>0</v>
      </c>
      <c r="I1487" s="303" t="str">
        <f t="shared" si="167"/>
        <v>0</v>
      </c>
      <c r="J1487" s="306">
        <f t="shared" si="168"/>
        <v>44216</v>
      </c>
      <c r="K1487" s="303" t="str">
        <f t="shared" si="169"/>
        <v>KK 097</v>
      </c>
      <c r="L1487" s="61"/>
      <c r="M1487" s="271"/>
      <c r="N1487" s="6"/>
      <c r="O1487" s="10"/>
      <c r="P1487" s="6"/>
      <c r="Q1487" s="77" t="str">
        <f t="shared" si="170"/>
        <v/>
      </c>
      <c r="R1487" s="333"/>
      <c r="S1487" s="23"/>
      <c r="T1487" s="271"/>
      <c r="U1487" s="5"/>
      <c r="V1487" s="5"/>
      <c r="W1487" s="61"/>
      <c r="X1487" s="61"/>
    </row>
    <row r="1488" spans="1:24" ht="18.75" customHeight="1" x14ac:dyDescent="0.25">
      <c r="A1488" s="61"/>
      <c r="B1488" s="303">
        <f>IF(P1488="",0,COUNTIF($P$7:P1488,P1488))</f>
        <v>0</v>
      </c>
      <c r="C1488" s="303" t="str">
        <f t="shared" si="164"/>
        <v>0</v>
      </c>
      <c r="D1488" s="303">
        <f>IF(S1488="",0,COUNTIF($S$7:S1488,S1488))</f>
        <v>0</v>
      </c>
      <c r="E1488" s="303" t="str">
        <f t="shared" si="165"/>
        <v>0</v>
      </c>
      <c r="F1488" s="303">
        <f>IF(T1488="",0,COUNTIF($T$7:T1488,T1488))</f>
        <v>0</v>
      </c>
      <c r="G1488" s="303" t="str">
        <f t="shared" si="166"/>
        <v>0</v>
      </c>
      <c r="H1488" s="303">
        <f>IF(R1488="",0,COUNTIF($R$7:R1488,R1488))</f>
        <v>0</v>
      </c>
      <c r="I1488" s="303" t="str">
        <f t="shared" si="167"/>
        <v>0</v>
      </c>
      <c r="J1488" s="306">
        <f t="shared" si="168"/>
        <v>44216</v>
      </c>
      <c r="K1488" s="303" t="str">
        <f t="shared" si="169"/>
        <v>KK 097</v>
      </c>
      <c r="L1488" s="61"/>
      <c r="M1488" s="271"/>
      <c r="N1488" s="6"/>
      <c r="O1488" s="10"/>
      <c r="P1488" s="6"/>
      <c r="Q1488" s="77" t="str">
        <f t="shared" si="170"/>
        <v/>
      </c>
      <c r="R1488" s="333"/>
      <c r="S1488" s="23"/>
      <c r="T1488" s="271"/>
      <c r="U1488" s="5"/>
      <c r="V1488" s="5"/>
      <c r="W1488" s="61"/>
      <c r="X1488" s="61"/>
    </row>
    <row r="1489" spans="1:24" ht="18.75" customHeight="1" x14ac:dyDescent="0.25">
      <c r="A1489" s="61"/>
      <c r="B1489" s="303">
        <f>IF(P1489="",0,COUNTIF($P$7:P1489,P1489))</f>
        <v>0</v>
      </c>
      <c r="C1489" s="303" t="str">
        <f t="shared" si="164"/>
        <v>0</v>
      </c>
      <c r="D1489" s="303">
        <f>IF(S1489="",0,COUNTIF($S$7:S1489,S1489))</f>
        <v>0</v>
      </c>
      <c r="E1489" s="303" t="str">
        <f t="shared" si="165"/>
        <v>0</v>
      </c>
      <c r="F1489" s="303">
        <f>IF(T1489="",0,COUNTIF($T$7:T1489,T1489))</f>
        <v>0</v>
      </c>
      <c r="G1489" s="303" t="str">
        <f t="shared" si="166"/>
        <v>0</v>
      </c>
      <c r="H1489" s="303">
        <f>IF(R1489="",0,COUNTIF($R$7:R1489,R1489))</f>
        <v>0</v>
      </c>
      <c r="I1489" s="303" t="str">
        <f t="shared" si="167"/>
        <v>0</v>
      </c>
      <c r="J1489" s="306">
        <f t="shared" si="168"/>
        <v>44216</v>
      </c>
      <c r="K1489" s="303" t="str">
        <f t="shared" si="169"/>
        <v>KK 097</v>
      </c>
      <c r="L1489" s="61"/>
      <c r="M1489" s="271"/>
      <c r="N1489" s="6"/>
      <c r="O1489" s="10"/>
      <c r="P1489" s="6"/>
      <c r="Q1489" s="77" t="str">
        <f t="shared" si="170"/>
        <v/>
      </c>
      <c r="R1489" s="333"/>
      <c r="S1489" s="23"/>
      <c r="T1489" s="271"/>
      <c r="U1489" s="5"/>
      <c r="V1489" s="5"/>
      <c r="W1489" s="61"/>
      <c r="X1489" s="61"/>
    </row>
    <row r="1490" spans="1:24" ht="18.75" customHeight="1" x14ac:dyDescent="0.25">
      <c r="A1490" s="61"/>
      <c r="B1490" s="303">
        <f>IF(P1490="",0,COUNTIF($P$7:P1490,P1490))</f>
        <v>0</v>
      </c>
      <c r="C1490" s="303" t="str">
        <f t="shared" si="164"/>
        <v>0</v>
      </c>
      <c r="D1490" s="303">
        <f>IF(S1490="",0,COUNTIF($S$7:S1490,S1490))</f>
        <v>0</v>
      </c>
      <c r="E1490" s="303" t="str">
        <f t="shared" si="165"/>
        <v>0</v>
      </c>
      <c r="F1490" s="303">
        <f>IF(T1490="",0,COUNTIF($T$7:T1490,T1490))</f>
        <v>0</v>
      </c>
      <c r="G1490" s="303" t="str">
        <f t="shared" si="166"/>
        <v>0</v>
      </c>
      <c r="H1490" s="303">
        <f>IF(R1490="",0,COUNTIF($R$7:R1490,R1490))</f>
        <v>0</v>
      </c>
      <c r="I1490" s="303" t="str">
        <f t="shared" si="167"/>
        <v>0</v>
      </c>
      <c r="J1490" s="306">
        <f t="shared" si="168"/>
        <v>44216</v>
      </c>
      <c r="K1490" s="303" t="str">
        <f t="shared" si="169"/>
        <v>KK 097</v>
      </c>
      <c r="L1490" s="61"/>
      <c r="M1490" s="271"/>
      <c r="N1490" s="6"/>
      <c r="O1490" s="10"/>
      <c r="P1490" s="6"/>
      <c r="Q1490" s="77" t="str">
        <f t="shared" si="170"/>
        <v/>
      </c>
      <c r="R1490" s="333"/>
      <c r="S1490" s="23"/>
      <c r="T1490" s="271"/>
      <c r="U1490" s="5"/>
      <c r="V1490" s="5"/>
      <c r="W1490" s="61"/>
      <c r="X1490" s="61"/>
    </row>
    <row r="1491" spans="1:24" ht="18.75" customHeight="1" x14ac:dyDescent="0.25">
      <c r="A1491" s="61"/>
      <c r="B1491" s="303">
        <f>IF(P1491="",0,COUNTIF($P$7:P1491,P1491))</f>
        <v>0</v>
      </c>
      <c r="C1491" s="303" t="str">
        <f t="shared" si="164"/>
        <v>0</v>
      </c>
      <c r="D1491" s="303">
        <f>IF(S1491="",0,COUNTIF($S$7:S1491,S1491))</f>
        <v>0</v>
      </c>
      <c r="E1491" s="303" t="str">
        <f t="shared" si="165"/>
        <v>0</v>
      </c>
      <c r="F1491" s="303">
        <f>IF(T1491="",0,COUNTIF($T$7:T1491,T1491))</f>
        <v>0</v>
      </c>
      <c r="G1491" s="303" t="str">
        <f t="shared" si="166"/>
        <v>0</v>
      </c>
      <c r="H1491" s="303">
        <f>IF(R1491="",0,COUNTIF($R$7:R1491,R1491))</f>
        <v>0</v>
      </c>
      <c r="I1491" s="303" t="str">
        <f t="shared" si="167"/>
        <v>0</v>
      </c>
      <c r="J1491" s="306">
        <f t="shared" si="168"/>
        <v>44216</v>
      </c>
      <c r="K1491" s="303" t="str">
        <f t="shared" si="169"/>
        <v>KK 097</v>
      </c>
      <c r="L1491" s="61"/>
      <c r="M1491" s="271"/>
      <c r="N1491" s="6"/>
      <c r="O1491" s="10"/>
      <c r="P1491" s="6"/>
      <c r="Q1491" s="77" t="str">
        <f t="shared" si="170"/>
        <v/>
      </c>
      <c r="R1491" s="333"/>
      <c r="S1491" s="23"/>
      <c r="T1491" s="271"/>
      <c r="U1491" s="5"/>
      <c r="V1491" s="5"/>
      <c r="W1491" s="61"/>
      <c r="X1491" s="61"/>
    </row>
    <row r="1492" spans="1:24" ht="18.75" customHeight="1" x14ac:dyDescent="0.25">
      <c r="A1492" s="61"/>
      <c r="B1492" s="303">
        <f>IF(P1492="",0,COUNTIF($P$7:P1492,P1492))</f>
        <v>0</v>
      </c>
      <c r="C1492" s="303" t="str">
        <f t="shared" si="164"/>
        <v>0</v>
      </c>
      <c r="D1492" s="303">
        <f>IF(S1492="",0,COUNTIF($S$7:S1492,S1492))</f>
        <v>0</v>
      </c>
      <c r="E1492" s="303" t="str">
        <f t="shared" si="165"/>
        <v>0</v>
      </c>
      <c r="F1492" s="303">
        <f>IF(T1492="",0,COUNTIF($T$7:T1492,T1492))</f>
        <v>0</v>
      </c>
      <c r="G1492" s="303" t="str">
        <f t="shared" si="166"/>
        <v>0</v>
      </c>
      <c r="H1492" s="303">
        <f>IF(R1492="",0,COUNTIF($R$7:R1492,R1492))</f>
        <v>0</v>
      </c>
      <c r="I1492" s="303" t="str">
        <f t="shared" si="167"/>
        <v>0</v>
      </c>
      <c r="J1492" s="306">
        <f t="shared" si="168"/>
        <v>44216</v>
      </c>
      <c r="K1492" s="303" t="str">
        <f t="shared" si="169"/>
        <v>KK 097</v>
      </c>
      <c r="L1492" s="61"/>
      <c r="M1492" s="271"/>
      <c r="N1492" s="6"/>
      <c r="O1492" s="10"/>
      <c r="P1492" s="6"/>
      <c r="Q1492" s="77" t="str">
        <f t="shared" si="170"/>
        <v/>
      </c>
      <c r="R1492" s="333"/>
      <c r="S1492" s="23"/>
      <c r="T1492" s="271"/>
      <c r="U1492" s="5"/>
      <c r="V1492" s="5"/>
      <c r="W1492" s="61"/>
      <c r="X1492" s="61"/>
    </row>
    <row r="1493" spans="1:24" ht="18.75" customHeight="1" x14ac:dyDescent="0.25">
      <c r="A1493" s="61"/>
      <c r="B1493" s="303">
        <f>IF(P1493="",0,COUNTIF($P$7:P1493,P1493))</f>
        <v>0</v>
      </c>
      <c r="C1493" s="303" t="str">
        <f t="shared" si="164"/>
        <v>0</v>
      </c>
      <c r="D1493" s="303">
        <f>IF(S1493="",0,COUNTIF($S$7:S1493,S1493))</f>
        <v>0</v>
      </c>
      <c r="E1493" s="303" t="str">
        <f t="shared" si="165"/>
        <v>0</v>
      </c>
      <c r="F1493" s="303">
        <f>IF(T1493="",0,COUNTIF($T$7:T1493,T1493))</f>
        <v>0</v>
      </c>
      <c r="G1493" s="303" t="str">
        <f t="shared" si="166"/>
        <v>0</v>
      </c>
      <c r="H1493" s="303">
        <f>IF(R1493="",0,COUNTIF($R$7:R1493,R1493))</f>
        <v>0</v>
      </c>
      <c r="I1493" s="303" t="str">
        <f t="shared" si="167"/>
        <v>0</v>
      </c>
      <c r="J1493" s="306">
        <f t="shared" si="168"/>
        <v>44216</v>
      </c>
      <c r="K1493" s="303" t="str">
        <f t="shared" si="169"/>
        <v>KK 097</v>
      </c>
      <c r="L1493" s="61"/>
      <c r="M1493" s="271"/>
      <c r="N1493" s="6"/>
      <c r="O1493" s="10"/>
      <c r="P1493" s="6"/>
      <c r="Q1493" s="77" t="str">
        <f t="shared" si="170"/>
        <v/>
      </c>
      <c r="R1493" s="333"/>
      <c r="S1493" s="23"/>
      <c r="T1493" s="271"/>
      <c r="U1493" s="5"/>
      <c r="V1493" s="5"/>
      <c r="W1493" s="61"/>
      <c r="X1493" s="61"/>
    </row>
    <row r="1494" spans="1:24" ht="18.75" customHeight="1" x14ac:dyDescent="0.25">
      <c r="A1494" s="61"/>
      <c r="B1494" s="303">
        <f>IF(P1494="",0,COUNTIF($P$7:P1494,P1494))</f>
        <v>0</v>
      </c>
      <c r="C1494" s="303" t="str">
        <f t="shared" si="164"/>
        <v>0</v>
      </c>
      <c r="D1494" s="303">
        <f>IF(S1494="",0,COUNTIF($S$7:S1494,S1494))</f>
        <v>0</v>
      </c>
      <c r="E1494" s="303" t="str">
        <f t="shared" si="165"/>
        <v>0</v>
      </c>
      <c r="F1494" s="303">
        <f>IF(T1494="",0,COUNTIF($T$7:T1494,T1494))</f>
        <v>0</v>
      </c>
      <c r="G1494" s="303" t="str">
        <f t="shared" si="166"/>
        <v>0</v>
      </c>
      <c r="H1494" s="303">
        <f>IF(R1494="",0,COUNTIF($R$7:R1494,R1494))</f>
        <v>0</v>
      </c>
      <c r="I1494" s="303" t="str">
        <f t="shared" si="167"/>
        <v>0</v>
      </c>
      <c r="J1494" s="306">
        <f t="shared" si="168"/>
        <v>44216</v>
      </c>
      <c r="K1494" s="303" t="str">
        <f t="shared" si="169"/>
        <v>KK 097</v>
      </c>
      <c r="L1494" s="61"/>
      <c r="M1494" s="271"/>
      <c r="N1494" s="6"/>
      <c r="O1494" s="10"/>
      <c r="P1494" s="6"/>
      <c r="Q1494" s="77" t="str">
        <f t="shared" si="170"/>
        <v/>
      </c>
      <c r="R1494" s="333"/>
      <c r="S1494" s="23"/>
      <c r="T1494" s="271"/>
      <c r="U1494" s="5"/>
      <c r="V1494" s="5"/>
      <c r="W1494" s="61"/>
      <c r="X1494" s="61"/>
    </row>
    <row r="1495" spans="1:24" ht="18.75" customHeight="1" x14ac:dyDescent="0.25">
      <c r="A1495" s="61"/>
      <c r="B1495" s="303">
        <f>IF(P1495="",0,COUNTIF($P$7:P1495,P1495))</f>
        <v>0</v>
      </c>
      <c r="C1495" s="303" t="str">
        <f t="shared" si="164"/>
        <v>0</v>
      </c>
      <c r="D1495" s="303">
        <f>IF(S1495="",0,COUNTIF($S$7:S1495,S1495))</f>
        <v>0</v>
      </c>
      <c r="E1495" s="303" t="str">
        <f t="shared" si="165"/>
        <v>0</v>
      </c>
      <c r="F1495" s="303">
        <f>IF(T1495="",0,COUNTIF($T$7:T1495,T1495))</f>
        <v>0</v>
      </c>
      <c r="G1495" s="303" t="str">
        <f t="shared" si="166"/>
        <v>0</v>
      </c>
      <c r="H1495" s="303">
        <f>IF(R1495="",0,COUNTIF($R$7:R1495,R1495))</f>
        <v>0</v>
      </c>
      <c r="I1495" s="303" t="str">
        <f t="shared" si="167"/>
        <v>0</v>
      </c>
      <c r="J1495" s="306">
        <f t="shared" si="168"/>
        <v>44216</v>
      </c>
      <c r="K1495" s="303" t="str">
        <f t="shared" si="169"/>
        <v>KK 097</v>
      </c>
      <c r="L1495" s="61"/>
      <c r="M1495" s="271"/>
      <c r="N1495" s="6"/>
      <c r="O1495" s="10"/>
      <c r="P1495" s="6"/>
      <c r="Q1495" s="77" t="str">
        <f t="shared" si="170"/>
        <v/>
      </c>
      <c r="R1495" s="333"/>
      <c r="S1495" s="23"/>
      <c r="T1495" s="271"/>
      <c r="U1495" s="5"/>
      <c r="V1495" s="5"/>
      <c r="W1495" s="61"/>
      <c r="X1495" s="61"/>
    </row>
    <row r="1496" spans="1:24" ht="18.75" customHeight="1" x14ac:dyDescent="0.25">
      <c r="A1496" s="61"/>
      <c r="B1496" s="303">
        <f>IF(P1496="",0,COUNTIF($P$7:P1496,P1496))</f>
        <v>0</v>
      </c>
      <c r="C1496" s="303" t="str">
        <f t="shared" si="164"/>
        <v>0</v>
      </c>
      <c r="D1496" s="303">
        <f>IF(S1496="",0,COUNTIF($S$7:S1496,S1496))</f>
        <v>0</v>
      </c>
      <c r="E1496" s="303" t="str">
        <f t="shared" si="165"/>
        <v>0</v>
      </c>
      <c r="F1496" s="303">
        <f>IF(T1496="",0,COUNTIF($T$7:T1496,T1496))</f>
        <v>0</v>
      </c>
      <c r="G1496" s="303" t="str">
        <f t="shared" si="166"/>
        <v>0</v>
      </c>
      <c r="H1496" s="303">
        <f>IF(R1496="",0,COUNTIF($R$7:R1496,R1496))</f>
        <v>0</v>
      </c>
      <c r="I1496" s="303" t="str">
        <f t="shared" si="167"/>
        <v>0</v>
      </c>
      <c r="J1496" s="306">
        <f t="shared" si="168"/>
        <v>44216</v>
      </c>
      <c r="K1496" s="303" t="str">
        <f t="shared" si="169"/>
        <v>KK 097</v>
      </c>
      <c r="L1496" s="61"/>
      <c r="M1496" s="271"/>
      <c r="N1496" s="6"/>
      <c r="O1496" s="10"/>
      <c r="P1496" s="6"/>
      <c r="Q1496" s="77" t="str">
        <f t="shared" si="170"/>
        <v/>
      </c>
      <c r="R1496" s="333"/>
      <c r="S1496" s="23"/>
      <c r="T1496" s="271"/>
      <c r="U1496" s="5"/>
      <c r="V1496" s="5"/>
      <c r="W1496" s="61"/>
      <c r="X1496" s="61"/>
    </row>
    <row r="1497" spans="1:24" ht="18.75" customHeight="1" x14ac:dyDescent="0.25">
      <c r="A1497" s="61"/>
      <c r="B1497" s="303">
        <f>IF(P1497="",0,COUNTIF($P$7:P1497,P1497))</f>
        <v>0</v>
      </c>
      <c r="C1497" s="303" t="str">
        <f t="shared" si="164"/>
        <v>0</v>
      </c>
      <c r="D1497" s="303">
        <f>IF(S1497="",0,COUNTIF($S$7:S1497,S1497))</f>
        <v>0</v>
      </c>
      <c r="E1497" s="303" t="str">
        <f t="shared" si="165"/>
        <v>0</v>
      </c>
      <c r="F1497" s="303">
        <f>IF(T1497="",0,COUNTIF($T$7:T1497,T1497))</f>
        <v>0</v>
      </c>
      <c r="G1497" s="303" t="str">
        <f t="shared" si="166"/>
        <v>0</v>
      </c>
      <c r="H1497" s="303">
        <f>IF(R1497="",0,COUNTIF($R$7:R1497,R1497))</f>
        <v>0</v>
      </c>
      <c r="I1497" s="303" t="str">
        <f t="shared" si="167"/>
        <v>0</v>
      </c>
      <c r="J1497" s="306">
        <f t="shared" si="168"/>
        <v>44216</v>
      </c>
      <c r="K1497" s="303" t="str">
        <f t="shared" si="169"/>
        <v>KK 097</v>
      </c>
      <c r="L1497" s="61"/>
      <c r="M1497" s="271"/>
      <c r="N1497" s="6"/>
      <c r="O1497" s="10"/>
      <c r="P1497" s="6"/>
      <c r="Q1497" s="77" t="str">
        <f t="shared" si="170"/>
        <v/>
      </c>
      <c r="R1497" s="333"/>
      <c r="S1497" s="23"/>
      <c r="T1497" s="271"/>
      <c r="U1497" s="5"/>
      <c r="V1497" s="5"/>
      <c r="W1497" s="61"/>
      <c r="X1497" s="61"/>
    </row>
    <row r="1498" spans="1:24" ht="18.75" customHeight="1" x14ac:dyDescent="0.25">
      <c r="A1498" s="61"/>
      <c r="B1498" s="303">
        <f>IF(P1498="",0,COUNTIF($P$7:P1498,P1498))</f>
        <v>0</v>
      </c>
      <c r="C1498" s="303" t="str">
        <f t="shared" si="164"/>
        <v>0</v>
      </c>
      <c r="D1498" s="303">
        <f>IF(S1498="",0,COUNTIF($S$7:S1498,S1498))</f>
        <v>0</v>
      </c>
      <c r="E1498" s="303" t="str">
        <f t="shared" si="165"/>
        <v>0</v>
      </c>
      <c r="F1498" s="303">
        <f>IF(T1498="",0,COUNTIF($T$7:T1498,T1498))</f>
        <v>0</v>
      </c>
      <c r="G1498" s="303" t="str">
        <f t="shared" si="166"/>
        <v>0</v>
      </c>
      <c r="H1498" s="303">
        <f>IF(R1498="",0,COUNTIF($R$7:R1498,R1498))</f>
        <v>0</v>
      </c>
      <c r="I1498" s="303" t="str">
        <f t="shared" si="167"/>
        <v>0</v>
      </c>
      <c r="J1498" s="306">
        <f t="shared" si="168"/>
        <v>44216</v>
      </c>
      <c r="K1498" s="303" t="str">
        <f t="shared" si="169"/>
        <v>KK 097</v>
      </c>
      <c r="L1498" s="61"/>
      <c r="M1498" s="271"/>
      <c r="N1498" s="6"/>
      <c r="O1498" s="10"/>
      <c r="P1498" s="6"/>
      <c r="Q1498" s="77" t="str">
        <f t="shared" si="170"/>
        <v/>
      </c>
      <c r="R1498" s="333"/>
      <c r="S1498" s="23"/>
      <c r="T1498" s="271"/>
      <c r="U1498" s="5"/>
      <c r="V1498" s="5"/>
      <c r="W1498" s="61"/>
      <c r="X1498" s="61"/>
    </row>
    <row r="1499" spans="1:24" ht="18.75" customHeight="1" x14ac:dyDescent="0.25">
      <c r="A1499" s="61"/>
      <c r="B1499" s="303">
        <f>IF(P1499="",0,COUNTIF($P$7:P1499,P1499))</f>
        <v>0</v>
      </c>
      <c r="C1499" s="303" t="str">
        <f t="shared" si="164"/>
        <v>0</v>
      </c>
      <c r="D1499" s="303">
        <f>IF(S1499="",0,COUNTIF($S$7:S1499,S1499))</f>
        <v>0</v>
      </c>
      <c r="E1499" s="303" t="str">
        <f t="shared" si="165"/>
        <v>0</v>
      </c>
      <c r="F1499" s="303">
        <f>IF(T1499="",0,COUNTIF($T$7:T1499,T1499))</f>
        <v>0</v>
      </c>
      <c r="G1499" s="303" t="str">
        <f t="shared" si="166"/>
        <v>0</v>
      </c>
      <c r="H1499" s="303">
        <f>IF(R1499="",0,COUNTIF($R$7:R1499,R1499))</f>
        <v>0</v>
      </c>
      <c r="I1499" s="303" t="str">
        <f t="shared" si="167"/>
        <v>0</v>
      </c>
      <c r="J1499" s="306">
        <f t="shared" si="168"/>
        <v>44216</v>
      </c>
      <c r="K1499" s="303" t="str">
        <f t="shared" si="169"/>
        <v>KK 097</v>
      </c>
      <c r="L1499" s="61"/>
      <c r="M1499" s="271"/>
      <c r="N1499" s="6"/>
      <c r="O1499" s="10"/>
      <c r="P1499" s="6"/>
      <c r="Q1499" s="77" t="str">
        <f t="shared" si="170"/>
        <v/>
      </c>
      <c r="R1499" s="333"/>
      <c r="S1499" s="23"/>
      <c r="T1499" s="271"/>
      <c r="U1499" s="5"/>
      <c r="V1499" s="5"/>
      <c r="W1499" s="61"/>
      <c r="X1499" s="61"/>
    </row>
    <row r="1500" spans="1:24" ht="18.75" customHeight="1" x14ac:dyDescent="0.25">
      <c r="A1500" s="61"/>
      <c r="B1500" s="303">
        <f>IF(P1500="",0,COUNTIF($P$7:P1500,P1500))</f>
        <v>0</v>
      </c>
      <c r="C1500" s="303" t="str">
        <f t="shared" si="164"/>
        <v>0</v>
      </c>
      <c r="D1500" s="303">
        <f>IF(S1500="",0,COUNTIF($S$7:S1500,S1500))</f>
        <v>0</v>
      </c>
      <c r="E1500" s="303" t="str">
        <f t="shared" si="165"/>
        <v>0</v>
      </c>
      <c r="F1500" s="303">
        <f>IF(T1500="",0,COUNTIF($T$7:T1500,T1500))</f>
        <v>0</v>
      </c>
      <c r="G1500" s="303" t="str">
        <f t="shared" si="166"/>
        <v>0</v>
      </c>
      <c r="H1500" s="303">
        <f>IF(R1500="",0,COUNTIF($R$7:R1500,R1500))</f>
        <v>0</v>
      </c>
      <c r="I1500" s="303" t="str">
        <f t="shared" si="167"/>
        <v>0</v>
      </c>
      <c r="J1500" s="306">
        <f t="shared" si="168"/>
        <v>44216</v>
      </c>
      <c r="K1500" s="303" t="str">
        <f t="shared" si="169"/>
        <v>KK 097</v>
      </c>
      <c r="L1500" s="61"/>
      <c r="M1500" s="271"/>
      <c r="N1500" s="6"/>
      <c r="O1500" s="10"/>
      <c r="P1500" s="6"/>
      <c r="Q1500" s="77" t="str">
        <f t="shared" si="170"/>
        <v/>
      </c>
      <c r="R1500" s="333"/>
      <c r="S1500" s="23"/>
      <c r="T1500" s="271"/>
      <c r="U1500" s="5"/>
      <c r="V1500" s="5"/>
      <c r="W1500" s="61"/>
      <c r="X1500" s="61"/>
    </row>
    <row r="1501" spans="1:24" ht="18.75" customHeight="1" x14ac:dyDescent="0.25">
      <c r="A1501" s="61"/>
      <c r="B1501" s="303">
        <f>IF(P1501="",0,COUNTIF($P$7:P1501,P1501))</f>
        <v>0</v>
      </c>
      <c r="C1501" s="303" t="str">
        <f t="shared" si="164"/>
        <v>0</v>
      </c>
      <c r="D1501" s="303">
        <f>IF(S1501="",0,COUNTIF($S$7:S1501,S1501))</f>
        <v>0</v>
      </c>
      <c r="E1501" s="303" t="str">
        <f t="shared" si="165"/>
        <v>0</v>
      </c>
      <c r="F1501" s="303">
        <f>IF(T1501="",0,COUNTIF($T$7:T1501,T1501))</f>
        <v>0</v>
      </c>
      <c r="G1501" s="303" t="str">
        <f t="shared" si="166"/>
        <v>0</v>
      </c>
      <c r="H1501" s="303">
        <f>IF(R1501="",0,COUNTIF($R$7:R1501,R1501))</f>
        <v>0</v>
      </c>
      <c r="I1501" s="303" t="str">
        <f t="shared" si="167"/>
        <v>0</v>
      </c>
      <c r="J1501" s="306">
        <f t="shared" si="168"/>
        <v>44216</v>
      </c>
      <c r="K1501" s="303" t="str">
        <f t="shared" si="169"/>
        <v>KK 097</v>
      </c>
      <c r="L1501" s="61"/>
      <c r="M1501" s="271"/>
      <c r="N1501" s="6"/>
      <c r="O1501" s="10"/>
      <c r="P1501" s="6"/>
      <c r="Q1501" s="77" t="str">
        <f t="shared" si="170"/>
        <v/>
      </c>
      <c r="R1501" s="333"/>
      <c r="S1501" s="23"/>
      <c r="T1501" s="271"/>
      <c r="U1501" s="5"/>
      <c r="V1501" s="5"/>
      <c r="W1501" s="61"/>
      <c r="X1501" s="61"/>
    </row>
    <row r="1502" spans="1:24" ht="18.75" customHeight="1" x14ac:dyDescent="0.25">
      <c r="A1502" s="61"/>
      <c r="B1502" s="303">
        <f>IF(P1502="",0,COUNTIF($P$7:P1502,P1502))</f>
        <v>0</v>
      </c>
      <c r="C1502" s="303" t="str">
        <f t="shared" si="164"/>
        <v>0</v>
      </c>
      <c r="D1502" s="303">
        <f>IF(S1502="",0,COUNTIF($S$7:S1502,S1502))</f>
        <v>0</v>
      </c>
      <c r="E1502" s="303" t="str">
        <f t="shared" si="165"/>
        <v>0</v>
      </c>
      <c r="F1502" s="303">
        <f>IF(T1502="",0,COUNTIF($T$7:T1502,T1502))</f>
        <v>0</v>
      </c>
      <c r="G1502" s="303" t="str">
        <f t="shared" si="166"/>
        <v>0</v>
      </c>
      <c r="H1502" s="303">
        <f>IF(R1502="",0,COUNTIF($R$7:R1502,R1502))</f>
        <v>0</v>
      </c>
      <c r="I1502" s="303" t="str">
        <f t="shared" si="167"/>
        <v>0</v>
      </c>
      <c r="J1502" s="306">
        <f t="shared" si="168"/>
        <v>44216</v>
      </c>
      <c r="K1502" s="303" t="str">
        <f t="shared" si="169"/>
        <v>KK 097</v>
      </c>
      <c r="L1502" s="61"/>
      <c r="M1502" s="271"/>
      <c r="N1502" s="6"/>
      <c r="O1502" s="10"/>
      <c r="P1502" s="6"/>
      <c r="Q1502" s="77" t="str">
        <f t="shared" si="170"/>
        <v/>
      </c>
      <c r="R1502" s="333"/>
      <c r="S1502" s="23"/>
      <c r="T1502" s="271"/>
      <c r="U1502" s="5"/>
      <c r="V1502" s="5"/>
      <c r="W1502" s="61"/>
      <c r="X1502" s="61"/>
    </row>
    <row r="1503" spans="1:24" ht="18.75" customHeight="1" x14ac:dyDescent="0.25">
      <c r="A1503" s="61"/>
      <c r="B1503" s="303">
        <f>IF(P1503="",0,COUNTIF($P$7:P1503,P1503))</f>
        <v>0</v>
      </c>
      <c r="C1503" s="303" t="str">
        <f t="shared" si="164"/>
        <v>0</v>
      </c>
      <c r="D1503" s="303">
        <f>IF(S1503="",0,COUNTIF($S$7:S1503,S1503))</f>
        <v>0</v>
      </c>
      <c r="E1503" s="303" t="str">
        <f t="shared" si="165"/>
        <v>0</v>
      </c>
      <c r="F1503" s="303">
        <f>IF(T1503="",0,COUNTIF($T$7:T1503,T1503))</f>
        <v>0</v>
      </c>
      <c r="G1503" s="303" t="str">
        <f t="shared" si="166"/>
        <v>0</v>
      </c>
      <c r="H1503" s="303">
        <f>IF(R1503="",0,COUNTIF($R$7:R1503,R1503))</f>
        <v>0</v>
      </c>
      <c r="I1503" s="303" t="str">
        <f t="shared" si="167"/>
        <v>0</v>
      </c>
      <c r="J1503" s="306">
        <f t="shared" si="168"/>
        <v>44216</v>
      </c>
      <c r="K1503" s="303" t="str">
        <f t="shared" si="169"/>
        <v>KK 097</v>
      </c>
      <c r="L1503" s="61"/>
      <c r="M1503" s="271"/>
      <c r="N1503" s="6"/>
      <c r="O1503" s="10"/>
      <c r="P1503" s="6"/>
      <c r="Q1503" s="77" t="str">
        <f t="shared" si="170"/>
        <v/>
      </c>
      <c r="R1503" s="333"/>
      <c r="S1503" s="23"/>
      <c r="T1503" s="271"/>
      <c r="U1503" s="5"/>
      <c r="V1503" s="5"/>
      <c r="W1503" s="61"/>
      <c r="X1503" s="61"/>
    </row>
    <row r="1504" spans="1:24" ht="18.75" customHeight="1" x14ac:dyDescent="0.25">
      <c r="A1504" s="61"/>
      <c r="B1504" s="303">
        <f>IF(P1504="",0,COUNTIF($P$7:P1504,P1504))</f>
        <v>0</v>
      </c>
      <c r="C1504" s="303" t="str">
        <f t="shared" si="164"/>
        <v>0</v>
      </c>
      <c r="D1504" s="303">
        <f>IF(S1504="",0,COUNTIF($S$7:S1504,S1504))</f>
        <v>0</v>
      </c>
      <c r="E1504" s="303" t="str">
        <f t="shared" si="165"/>
        <v>0</v>
      </c>
      <c r="F1504" s="303">
        <f>IF(T1504="",0,COUNTIF($T$7:T1504,T1504))</f>
        <v>0</v>
      </c>
      <c r="G1504" s="303" t="str">
        <f t="shared" si="166"/>
        <v>0</v>
      </c>
      <c r="H1504" s="303">
        <f>IF(R1504="",0,COUNTIF($R$7:R1504,R1504))</f>
        <v>0</v>
      </c>
      <c r="I1504" s="303" t="str">
        <f t="shared" si="167"/>
        <v>0</v>
      </c>
      <c r="J1504" s="306">
        <f t="shared" si="168"/>
        <v>44216</v>
      </c>
      <c r="K1504" s="303" t="str">
        <f t="shared" si="169"/>
        <v>KK 097</v>
      </c>
      <c r="L1504" s="61"/>
      <c r="M1504" s="271"/>
      <c r="N1504" s="6"/>
      <c r="O1504" s="10"/>
      <c r="P1504" s="6"/>
      <c r="Q1504" s="77" t="str">
        <f t="shared" si="170"/>
        <v/>
      </c>
      <c r="R1504" s="333"/>
      <c r="S1504" s="23"/>
      <c r="T1504" s="271"/>
      <c r="U1504" s="5"/>
      <c r="V1504" s="5"/>
      <c r="W1504" s="61"/>
      <c r="X1504" s="61"/>
    </row>
    <row r="1505" spans="1:24" ht="18.75" customHeight="1" x14ac:dyDescent="0.25">
      <c r="A1505" s="61"/>
      <c r="B1505" s="303">
        <f>IF(P1505="",0,COUNTIF($P$7:P1505,P1505))</f>
        <v>0</v>
      </c>
      <c r="C1505" s="303" t="str">
        <f t="shared" si="164"/>
        <v>0</v>
      </c>
      <c r="D1505" s="303">
        <f>IF(S1505="",0,COUNTIF($S$7:S1505,S1505))</f>
        <v>0</v>
      </c>
      <c r="E1505" s="303" t="str">
        <f t="shared" si="165"/>
        <v>0</v>
      </c>
      <c r="F1505" s="303">
        <f>IF(T1505="",0,COUNTIF($T$7:T1505,T1505))</f>
        <v>0</v>
      </c>
      <c r="G1505" s="303" t="str">
        <f t="shared" si="166"/>
        <v>0</v>
      </c>
      <c r="H1505" s="303">
        <f>IF(R1505="",0,COUNTIF($R$7:R1505,R1505))</f>
        <v>0</v>
      </c>
      <c r="I1505" s="303" t="str">
        <f t="shared" si="167"/>
        <v>0</v>
      </c>
      <c r="J1505" s="306">
        <f t="shared" si="168"/>
        <v>44216</v>
      </c>
      <c r="K1505" s="303" t="str">
        <f t="shared" si="169"/>
        <v>KK 097</v>
      </c>
      <c r="L1505" s="61"/>
      <c r="M1505" s="271"/>
      <c r="N1505" s="6"/>
      <c r="O1505" s="10"/>
      <c r="P1505" s="6"/>
      <c r="Q1505" s="77" t="str">
        <f t="shared" si="170"/>
        <v/>
      </c>
      <c r="R1505" s="333"/>
      <c r="S1505" s="23"/>
      <c r="T1505" s="271"/>
      <c r="U1505" s="5"/>
      <c r="V1505" s="5"/>
      <c r="W1505" s="61"/>
      <c r="X1505" s="61"/>
    </row>
    <row r="1506" spans="1:24" ht="18.75" customHeight="1" x14ac:dyDescent="0.25">
      <c r="A1506" s="61"/>
      <c r="B1506" s="303">
        <f>IF(P1506="",0,COUNTIF($P$7:P1506,P1506))</f>
        <v>0</v>
      </c>
      <c r="C1506" s="303" t="str">
        <f t="shared" si="164"/>
        <v>0</v>
      </c>
      <c r="D1506" s="303">
        <f>IF(S1506="",0,COUNTIF($S$7:S1506,S1506))</f>
        <v>0</v>
      </c>
      <c r="E1506" s="303" t="str">
        <f t="shared" si="165"/>
        <v>0</v>
      </c>
      <c r="F1506" s="303">
        <f>IF(T1506="",0,COUNTIF($T$7:T1506,T1506))</f>
        <v>0</v>
      </c>
      <c r="G1506" s="303" t="str">
        <f t="shared" si="166"/>
        <v>0</v>
      </c>
      <c r="H1506" s="303">
        <f>IF(R1506="",0,COUNTIF($R$7:R1506,R1506))</f>
        <v>0</v>
      </c>
      <c r="I1506" s="303" t="str">
        <f t="shared" si="167"/>
        <v>0</v>
      </c>
      <c r="J1506" s="306">
        <f t="shared" si="168"/>
        <v>44216</v>
      </c>
      <c r="K1506" s="303" t="str">
        <f t="shared" si="169"/>
        <v>KK 097</v>
      </c>
      <c r="L1506" s="61"/>
      <c r="M1506" s="271"/>
      <c r="N1506" s="6"/>
      <c r="O1506" s="10"/>
      <c r="P1506" s="6"/>
      <c r="Q1506" s="77" t="str">
        <f t="shared" si="170"/>
        <v/>
      </c>
      <c r="R1506" s="333"/>
      <c r="S1506" s="23"/>
      <c r="T1506" s="271"/>
      <c r="U1506" s="5"/>
      <c r="V1506" s="5"/>
      <c r="W1506" s="61"/>
      <c r="X1506" s="61"/>
    </row>
    <row r="1507" spans="1:24" ht="18.75" customHeight="1" x14ac:dyDescent="0.25">
      <c r="A1507" s="61"/>
      <c r="B1507" s="303">
        <f>IF(P1507="",0,COUNTIF($P$7:P1507,P1507))</f>
        <v>0</v>
      </c>
      <c r="C1507" s="303" t="str">
        <f t="shared" si="164"/>
        <v>0</v>
      </c>
      <c r="D1507" s="303">
        <f>IF(S1507="",0,COUNTIF($S$7:S1507,S1507))</f>
        <v>0</v>
      </c>
      <c r="E1507" s="303" t="str">
        <f t="shared" si="165"/>
        <v>0</v>
      </c>
      <c r="F1507" s="303">
        <f>IF(T1507="",0,COUNTIF($T$7:T1507,T1507))</f>
        <v>0</v>
      </c>
      <c r="G1507" s="303" t="str">
        <f t="shared" si="166"/>
        <v>0</v>
      </c>
      <c r="H1507" s="303">
        <f>IF(R1507="",0,COUNTIF($R$7:R1507,R1507))</f>
        <v>0</v>
      </c>
      <c r="I1507" s="303" t="str">
        <f t="shared" si="167"/>
        <v>0</v>
      </c>
      <c r="J1507" s="306">
        <f t="shared" si="168"/>
        <v>44216</v>
      </c>
      <c r="K1507" s="303" t="str">
        <f t="shared" si="169"/>
        <v>KK 097</v>
      </c>
      <c r="L1507" s="61"/>
      <c r="M1507" s="271"/>
      <c r="N1507" s="6"/>
      <c r="O1507" s="10"/>
      <c r="P1507" s="6"/>
      <c r="Q1507" s="77" t="str">
        <f t="shared" si="170"/>
        <v/>
      </c>
      <c r="R1507" s="333"/>
      <c r="S1507" s="23"/>
      <c r="T1507" s="271"/>
      <c r="U1507" s="5"/>
      <c r="V1507" s="5"/>
      <c r="W1507" s="61"/>
      <c r="X1507" s="61"/>
    </row>
    <row r="1508" spans="1:24" ht="18.75" customHeight="1" x14ac:dyDescent="0.25">
      <c r="A1508" s="61"/>
      <c r="B1508" s="303">
        <f>IF(P1508="",0,COUNTIF($P$7:P1508,P1508))</f>
        <v>0</v>
      </c>
      <c r="C1508" s="303" t="str">
        <f t="shared" si="164"/>
        <v>0</v>
      </c>
      <c r="D1508" s="303">
        <f>IF(S1508="",0,COUNTIF($S$7:S1508,S1508))</f>
        <v>0</v>
      </c>
      <c r="E1508" s="303" t="str">
        <f t="shared" si="165"/>
        <v>0</v>
      </c>
      <c r="F1508" s="303">
        <f>IF(T1508="",0,COUNTIF($T$7:T1508,T1508))</f>
        <v>0</v>
      </c>
      <c r="G1508" s="303" t="str">
        <f t="shared" si="166"/>
        <v>0</v>
      </c>
      <c r="H1508" s="303">
        <f>IF(R1508="",0,COUNTIF($R$7:R1508,R1508))</f>
        <v>0</v>
      </c>
      <c r="I1508" s="303" t="str">
        <f t="shared" si="167"/>
        <v>0</v>
      </c>
      <c r="J1508" s="306">
        <f t="shared" si="168"/>
        <v>44216</v>
      </c>
      <c r="K1508" s="303" t="str">
        <f t="shared" si="169"/>
        <v>KK 097</v>
      </c>
      <c r="L1508" s="61"/>
      <c r="M1508" s="271"/>
      <c r="N1508" s="6"/>
      <c r="O1508" s="10"/>
      <c r="P1508" s="6"/>
      <c r="Q1508" s="77" t="str">
        <f t="shared" si="170"/>
        <v/>
      </c>
      <c r="R1508" s="333"/>
      <c r="S1508" s="23"/>
      <c r="T1508" s="271"/>
      <c r="U1508" s="5"/>
      <c r="V1508" s="5"/>
      <c r="W1508" s="61"/>
      <c r="X1508" s="61"/>
    </row>
    <row r="1509" spans="1:24" ht="18.75" customHeight="1" x14ac:dyDescent="0.25">
      <c r="A1509" s="61"/>
      <c r="B1509" s="303">
        <f>IF(P1509="",0,COUNTIF($P$7:P1509,P1509))</f>
        <v>0</v>
      </c>
      <c r="C1509" s="303" t="str">
        <f t="shared" si="164"/>
        <v>0</v>
      </c>
      <c r="D1509" s="303">
        <f>IF(S1509="",0,COUNTIF($S$7:S1509,S1509))</f>
        <v>0</v>
      </c>
      <c r="E1509" s="303" t="str">
        <f t="shared" si="165"/>
        <v>0</v>
      </c>
      <c r="F1509" s="303">
        <f>IF(T1509="",0,COUNTIF($T$7:T1509,T1509))</f>
        <v>0</v>
      </c>
      <c r="G1509" s="303" t="str">
        <f t="shared" si="166"/>
        <v>0</v>
      </c>
      <c r="H1509" s="303">
        <f>IF(R1509="",0,COUNTIF($R$7:R1509,R1509))</f>
        <v>0</v>
      </c>
      <c r="I1509" s="303" t="str">
        <f t="shared" si="167"/>
        <v>0</v>
      </c>
      <c r="J1509" s="306">
        <f t="shared" si="168"/>
        <v>44216</v>
      </c>
      <c r="K1509" s="303" t="str">
        <f t="shared" si="169"/>
        <v>KK 097</v>
      </c>
      <c r="L1509" s="61"/>
      <c r="M1509" s="271"/>
      <c r="N1509" s="6"/>
      <c r="O1509" s="10"/>
      <c r="P1509" s="6"/>
      <c r="Q1509" s="77" t="str">
        <f t="shared" si="170"/>
        <v/>
      </c>
      <c r="R1509" s="333"/>
      <c r="S1509" s="23"/>
      <c r="T1509" s="271"/>
      <c r="U1509" s="5"/>
      <c r="V1509" s="5"/>
      <c r="W1509" s="61"/>
      <c r="X1509" s="61"/>
    </row>
    <row r="1510" spans="1:24" ht="18.75" customHeight="1" x14ac:dyDescent="0.25">
      <c r="A1510" s="61"/>
      <c r="B1510" s="303">
        <f>IF(P1510="",0,COUNTIF($P$7:P1510,P1510))</f>
        <v>0</v>
      </c>
      <c r="C1510" s="303" t="str">
        <f t="shared" si="164"/>
        <v>0</v>
      </c>
      <c r="D1510" s="303">
        <f>IF(S1510="",0,COUNTIF($S$7:S1510,S1510))</f>
        <v>0</v>
      </c>
      <c r="E1510" s="303" t="str">
        <f t="shared" si="165"/>
        <v>0</v>
      </c>
      <c r="F1510" s="303">
        <f>IF(T1510="",0,COUNTIF($T$7:T1510,T1510))</f>
        <v>0</v>
      </c>
      <c r="G1510" s="303" t="str">
        <f t="shared" si="166"/>
        <v>0</v>
      </c>
      <c r="H1510" s="303">
        <f>IF(R1510="",0,COUNTIF($R$7:R1510,R1510))</f>
        <v>0</v>
      </c>
      <c r="I1510" s="303" t="str">
        <f t="shared" si="167"/>
        <v>0</v>
      </c>
      <c r="J1510" s="306">
        <f t="shared" si="168"/>
        <v>44216</v>
      </c>
      <c r="K1510" s="303" t="str">
        <f t="shared" si="169"/>
        <v>KK 097</v>
      </c>
      <c r="L1510" s="61"/>
      <c r="M1510" s="271"/>
      <c r="N1510" s="6"/>
      <c r="O1510" s="10"/>
      <c r="P1510" s="6"/>
      <c r="Q1510" s="77" t="str">
        <f t="shared" si="170"/>
        <v/>
      </c>
      <c r="R1510" s="333"/>
      <c r="S1510" s="23"/>
      <c r="T1510" s="271"/>
      <c r="U1510" s="5"/>
      <c r="V1510" s="5"/>
      <c r="W1510" s="61"/>
      <c r="X1510" s="61"/>
    </row>
    <row r="1511" spans="1:24" ht="18.75" customHeight="1" x14ac:dyDescent="0.25">
      <c r="A1511" s="61"/>
      <c r="B1511" s="303">
        <f>IF(P1511="",0,COUNTIF($P$7:P1511,P1511))</f>
        <v>0</v>
      </c>
      <c r="C1511" s="303" t="str">
        <f t="shared" si="164"/>
        <v>0</v>
      </c>
      <c r="D1511" s="303">
        <f>IF(S1511="",0,COUNTIF($S$7:S1511,S1511))</f>
        <v>0</v>
      </c>
      <c r="E1511" s="303" t="str">
        <f t="shared" si="165"/>
        <v>0</v>
      </c>
      <c r="F1511" s="303">
        <f>IF(T1511="",0,COUNTIF($T$7:T1511,T1511))</f>
        <v>0</v>
      </c>
      <c r="G1511" s="303" t="str">
        <f t="shared" si="166"/>
        <v>0</v>
      </c>
      <c r="H1511" s="303">
        <f>IF(R1511="",0,COUNTIF($R$7:R1511,R1511))</f>
        <v>0</v>
      </c>
      <c r="I1511" s="303" t="str">
        <f t="shared" si="167"/>
        <v>0</v>
      </c>
      <c r="J1511" s="306">
        <f t="shared" si="168"/>
        <v>44216</v>
      </c>
      <c r="K1511" s="303" t="str">
        <f t="shared" si="169"/>
        <v>KK 097</v>
      </c>
      <c r="L1511" s="61"/>
      <c r="M1511" s="271"/>
      <c r="N1511" s="6"/>
      <c r="O1511" s="10"/>
      <c r="P1511" s="6"/>
      <c r="Q1511" s="77" t="str">
        <f t="shared" si="170"/>
        <v/>
      </c>
      <c r="R1511" s="333"/>
      <c r="S1511" s="23"/>
      <c r="T1511" s="271"/>
      <c r="U1511" s="5"/>
      <c r="V1511" s="5"/>
      <c r="W1511" s="61"/>
      <c r="X1511" s="61"/>
    </row>
    <row r="1512" spans="1:24" ht="18.75" customHeight="1" x14ac:dyDescent="0.25">
      <c r="A1512" s="61"/>
      <c r="B1512" s="303">
        <f>IF(P1512="",0,COUNTIF($P$7:P1512,P1512))</f>
        <v>0</v>
      </c>
      <c r="C1512" s="303" t="str">
        <f t="shared" si="164"/>
        <v>0</v>
      </c>
      <c r="D1512" s="303">
        <f>IF(S1512="",0,COUNTIF($S$7:S1512,S1512))</f>
        <v>0</v>
      </c>
      <c r="E1512" s="303" t="str">
        <f t="shared" si="165"/>
        <v>0</v>
      </c>
      <c r="F1512" s="303">
        <f>IF(T1512="",0,COUNTIF($T$7:T1512,T1512))</f>
        <v>0</v>
      </c>
      <c r="G1512" s="303" t="str">
        <f t="shared" si="166"/>
        <v>0</v>
      </c>
      <c r="H1512" s="303">
        <f>IF(R1512="",0,COUNTIF($R$7:R1512,R1512))</f>
        <v>0</v>
      </c>
      <c r="I1512" s="303" t="str">
        <f t="shared" si="167"/>
        <v>0</v>
      </c>
      <c r="J1512" s="306">
        <f t="shared" si="168"/>
        <v>44216</v>
      </c>
      <c r="K1512" s="303" t="str">
        <f t="shared" si="169"/>
        <v>KK 097</v>
      </c>
      <c r="L1512" s="61"/>
      <c r="M1512" s="271"/>
      <c r="N1512" s="6"/>
      <c r="O1512" s="10"/>
      <c r="P1512" s="6"/>
      <c r="Q1512" s="77" t="str">
        <f t="shared" si="170"/>
        <v/>
      </c>
      <c r="R1512" s="333"/>
      <c r="S1512" s="23"/>
      <c r="T1512" s="271"/>
      <c r="U1512" s="5"/>
      <c r="V1512" s="5"/>
      <c r="W1512" s="61"/>
      <c r="X1512" s="61"/>
    </row>
    <row r="1513" spans="1:24" ht="18.75" customHeight="1" x14ac:dyDescent="0.25">
      <c r="A1513" s="61"/>
      <c r="B1513" s="303">
        <f>IF(P1513="",0,COUNTIF($P$7:P1513,P1513))</f>
        <v>0</v>
      </c>
      <c r="C1513" s="303" t="str">
        <f t="shared" si="164"/>
        <v>0</v>
      </c>
      <c r="D1513" s="303">
        <f>IF(S1513="",0,COUNTIF($S$7:S1513,S1513))</f>
        <v>0</v>
      </c>
      <c r="E1513" s="303" t="str">
        <f t="shared" si="165"/>
        <v>0</v>
      </c>
      <c r="F1513" s="303">
        <f>IF(T1513="",0,COUNTIF($T$7:T1513,T1513))</f>
        <v>0</v>
      </c>
      <c r="G1513" s="303" t="str">
        <f t="shared" si="166"/>
        <v>0</v>
      </c>
      <c r="H1513" s="303">
        <f>IF(R1513="",0,COUNTIF($R$7:R1513,R1513))</f>
        <v>0</v>
      </c>
      <c r="I1513" s="303" t="str">
        <f t="shared" si="167"/>
        <v>0</v>
      </c>
      <c r="J1513" s="306">
        <f t="shared" si="168"/>
        <v>44216</v>
      </c>
      <c r="K1513" s="303" t="str">
        <f t="shared" si="169"/>
        <v>KK 097</v>
      </c>
      <c r="L1513" s="61"/>
      <c r="M1513" s="271"/>
      <c r="N1513" s="6"/>
      <c r="O1513" s="10"/>
      <c r="P1513" s="6"/>
      <c r="Q1513" s="77" t="str">
        <f t="shared" si="170"/>
        <v/>
      </c>
      <c r="R1513" s="333"/>
      <c r="S1513" s="23"/>
      <c r="T1513" s="271"/>
      <c r="U1513" s="5"/>
      <c r="V1513" s="5"/>
      <c r="W1513" s="61"/>
      <c r="X1513" s="61"/>
    </row>
    <row r="1514" spans="1:24" ht="18.75" customHeight="1" x14ac:dyDescent="0.25">
      <c r="A1514" s="61"/>
      <c r="B1514" s="303">
        <f>IF(P1514="",0,COUNTIF($P$7:P1514,P1514))</f>
        <v>0</v>
      </c>
      <c r="C1514" s="303" t="str">
        <f t="shared" si="164"/>
        <v>0</v>
      </c>
      <c r="D1514" s="303">
        <f>IF(S1514="",0,COUNTIF($S$7:S1514,S1514))</f>
        <v>0</v>
      </c>
      <c r="E1514" s="303" t="str">
        <f t="shared" si="165"/>
        <v>0</v>
      </c>
      <c r="F1514" s="303">
        <f>IF(T1514="",0,COUNTIF($T$7:T1514,T1514))</f>
        <v>0</v>
      </c>
      <c r="G1514" s="303" t="str">
        <f t="shared" si="166"/>
        <v>0</v>
      </c>
      <c r="H1514" s="303">
        <f>IF(R1514="",0,COUNTIF($R$7:R1514,R1514))</f>
        <v>0</v>
      </c>
      <c r="I1514" s="303" t="str">
        <f t="shared" si="167"/>
        <v>0</v>
      </c>
      <c r="J1514" s="306">
        <f t="shared" si="168"/>
        <v>44216</v>
      </c>
      <c r="K1514" s="303" t="str">
        <f t="shared" si="169"/>
        <v>KK 097</v>
      </c>
      <c r="L1514" s="61"/>
      <c r="M1514" s="271"/>
      <c r="N1514" s="6"/>
      <c r="O1514" s="10"/>
      <c r="P1514" s="6"/>
      <c r="Q1514" s="77" t="str">
        <f t="shared" si="170"/>
        <v/>
      </c>
      <c r="R1514" s="333"/>
      <c r="S1514" s="23"/>
      <c r="T1514" s="271"/>
      <c r="U1514" s="5"/>
      <c r="V1514" s="5"/>
      <c r="W1514" s="61"/>
      <c r="X1514" s="61"/>
    </row>
    <row r="1515" spans="1:24" ht="18.75" customHeight="1" x14ac:dyDescent="0.25">
      <c r="A1515" s="61"/>
      <c r="B1515" s="303">
        <f>IF(P1515="",0,COUNTIF($P$7:P1515,P1515))</f>
        <v>0</v>
      </c>
      <c r="C1515" s="303" t="str">
        <f t="shared" si="164"/>
        <v>0</v>
      </c>
      <c r="D1515" s="303">
        <f>IF(S1515="",0,COUNTIF($S$7:S1515,S1515))</f>
        <v>0</v>
      </c>
      <c r="E1515" s="303" t="str">
        <f t="shared" si="165"/>
        <v>0</v>
      </c>
      <c r="F1515" s="303">
        <f>IF(T1515="",0,COUNTIF($T$7:T1515,T1515))</f>
        <v>0</v>
      </c>
      <c r="G1515" s="303" t="str">
        <f t="shared" si="166"/>
        <v>0</v>
      </c>
      <c r="H1515" s="303">
        <f>IF(R1515="",0,COUNTIF($R$7:R1515,R1515))</f>
        <v>0</v>
      </c>
      <c r="I1515" s="303" t="str">
        <f t="shared" si="167"/>
        <v>0</v>
      </c>
      <c r="J1515" s="306">
        <f t="shared" si="168"/>
        <v>44216</v>
      </c>
      <c r="K1515" s="303" t="str">
        <f t="shared" si="169"/>
        <v>KK 097</v>
      </c>
      <c r="L1515" s="61"/>
      <c r="M1515" s="271"/>
      <c r="N1515" s="6"/>
      <c r="O1515" s="10"/>
      <c r="P1515" s="6"/>
      <c r="Q1515" s="77" t="str">
        <f t="shared" si="170"/>
        <v/>
      </c>
      <c r="R1515" s="333"/>
      <c r="S1515" s="23"/>
      <c r="T1515" s="271"/>
      <c r="U1515" s="5"/>
      <c r="V1515" s="5"/>
      <c r="W1515" s="61"/>
      <c r="X1515" s="61"/>
    </row>
    <row r="1516" spans="1:24" ht="18.75" customHeight="1" x14ac:dyDescent="0.25">
      <c r="A1516" s="61"/>
      <c r="B1516" s="303">
        <f>IF(P1516="",0,COUNTIF($P$7:P1516,P1516))</f>
        <v>0</v>
      </c>
      <c r="C1516" s="303" t="str">
        <f t="shared" si="164"/>
        <v>0</v>
      </c>
      <c r="D1516" s="303">
        <f>IF(S1516="",0,COUNTIF($S$7:S1516,S1516))</f>
        <v>0</v>
      </c>
      <c r="E1516" s="303" t="str">
        <f t="shared" si="165"/>
        <v>0</v>
      </c>
      <c r="F1516" s="303">
        <f>IF(T1516="",0,COUNTIF($T$7:T1516,T1516))</f>
        <v>0</v>
      </c>
      <c r="G1516" s="303" t="str">
        <f t="shared" si="166"/>
        <v>0</v>
      </c>
      <c r="H1516" s="303">
        <f>IF(R1516="",0,COUNTIF($R$7:R1516,R1516))</f>
        <v>0</v>
      </c>
      <c r="I1516" s="303" t="str">
        <f t="shared" si="167"/>
        <v>0</v>
      </c>
      <c r="J1516" s="306">
        <f t="shared" si="168"/>
        <v>44216</v>
      </c>
      <c r="K1516" s="303" t="str">
        <f t="shared" si="169"/>
        <v>KK 097</v>
      </c>
      <c r="L1516" s="61"/>
      <c r="M1516" s="271"/>
      <c r="N1516" s="6"/>
      <c r="O1516" s="10"/>
      <c r="P1516" s="6"/>
      <c r="Q1516" s="77" t="str">
        <f t="shared" si="170"/>
        <v/>
      </c>
      <c r="R1516" s="333"/>
      <c r="S1516" s="23"/>
      <c r="T1516" s="271"/>
      <c r="U1516" s="5"/>
      <c r="V1516" s="5"/>
      <c r="W1516" s="61"/>
      <c r="X1516" s="61"/>
    </row>
    <row r="1517" spans="1:24" ht="18.75" customHeight="1" x14ac:dyDescent="0.25">
      <c r="A1517" s="61"/>
      <c r="B1517" s="303">
        <f>IF(P1517="",0,COUNTIF($P$7:P1517,P1517))</f>
        <v>0</v>
      </c>
      <c r="C1517" s="303" t="str">
        <f t="shared" si="164"/>
        <v>0</v>
      </c>
      <c r="D1517" s="303">
        <f>IF(S1517="",0,COUNTIF($S$7:S1517,S1517))</f>
        <v>0</v>
      </c>
      <c r="E1517" s="303" t="str">
        <f t="shared" si="165"/>
        <v>0</v>
      </c>
      <c r="F1517" s="303">
        <f>IF(T1517="",0,COUNTIF($T$7:T1517,T1517))</f>
        <v>0</v>
      </c>
      <c r="G1517" s="303" t="str">
        <f t="shared" si="166"/>
        <v>0</v>
      </c>
      <c r="H1517" s="303">
        <f>IF(R1517="",0,COUNTIF($R$7:R1517,R1517))</f>
        <v>0</v>
      </c>
      <c r="I1517" s="303" t="str">
        <f t="shared" si="167"/>
        <v>0</v>
      </c>
      <c r="J1517" s="306">
        <f t="shared" si="168"/>
        <v>44216</v>
      </c>
      <c r="K1517" s="303" t="str">
        <f t="shared" si="169"/>
        <v>KK 097</v>
      </c>
      <c r="L1517" s="61"/>
      <c r="M1517" s="271"/>
      <c r="N1517" s="6"/>
      <c r="O1517" s="10"/>
      <c r="P1517" s="6"/>
      <c r="Q1517" s="77" t="str">
        <f t="shared" si="170"/>
        <v/>
      </c>
      <c r="R1517" s="333"/>
      <c r="S1517" s="23"/>
      <c r="T1517" s="271"/>
      <c r="U1517" s="5"/>
      <c r="V1517" s="5"/>
      <c r="W1517" s="61"/>
      <c r="X1517" s="61"/>
    </row>
    <row r="1518" spans="1:24" ht="18.75" customHeight="1" x14ac:dyDescent="0.25">
      <c r="A1518" s="61"/>
      <c r="B1518" s="303">
        <f>IF(P1518="",0,COUNTIF($P$7:P1518,P1518))</f>
        <v>0</v>
      </c>
      <c r="C1518" s="303" t="str">
        <f t="shared" si="164"/>
        <v>0</v>
      </c>
      <c r="D1518" s="303">
        <f>IF(S1518="",0,COUNTIF($S$7:S1518,S1518))</f>
        <v>0</v>
      </c>
      <c r="E1518" s="303" t="str">
        <f t="shared" si="165"/>
        <v>0</v>
      </c>
      <c r="F1518" s="303">
        <f>IF(T1518="",0,COUNTIF($T$7:T1518,T1518))</f>
        <v>0</v>
      </c>
      <c r="G1518" s="303" t="str">
        <f t="shared" si="166"/>
        <v>0</v>
      </c>
      <c r="H1518" s="303">
        <f>IF(R1518="",0,COUNTIF($R$7:R1518,R1518))</f>
        <v>0</v>
      </c>
      <c r="I1518" s="303" t="str">
        <f t="shared" si="167"/>
        <v>0</v>
      </c>
      <c r="J1518" s="306">
        <f t="shared" si="168"/>
        <v>44216</v>
      </c>
      <c r="K1518" s="303" t="str">
        <f t="shared" si="169"/>
        <v>KK 097</v>
      </c>
      <c r="L1518" s="61"/>
      <c r="M1518" s="271"/>
      <c r="N1518" s="6"/>
      <c r="O1518" s="10"/>
      <c r="P1518" s="6"/>
      <c r="Q1518" s="77" t="str">
        <f t="shared" si="170"/>
        <v/>
      </c>
      <c r="R1518" s="333"/>
      <c r="S1518" s="23"/>
      <c r="T1518" s="271"/>
      <c r="U1518" s="5"/>
      <c r="V1518" s="5"/>
      <c r="W1518" s="61"/>
      <c r="X1518" s="61"/>
    </row>
    <row r="1519" spans="1:24" ht="18.75" customHeight="1" x14ac:dyDescent="0.25">
      <c r="A1519" s="61"/>
      <c r="B1519" s="303">
        <f>IF(P1519="",0,COUNTIF($P$7:P1519,P1519))</f>
        <v>0</v>
      </c>
      <c r="C1519" s="303" t="str">
        <f t="shared" si="164"/>
        <v>0</v>
      </c>
      <c r="D1519" s="303">
        <f>IF(S1519="",0,COUNTIF($S$7:S1519,S1519))</f>
        <v>0</v>
      </c>
      <c r="E1519" s="303" t="str">
        <f t="shared" si="165"/>
        <v>0</v>
      </c>
      <c r="F1519" s="303">
        <f>IF(T1519="",0,COUNTIF($T$7:T1519,T1519))</f>
        <v>0</v>
      </c>
      <c r="G1519" s="303" t="str">
        <f t="shared" si="166"/>
        <v>0</v>
      </c>
      <c r="H1519" s="303">
        <f>IF(R1519="",0,COUNTIF($R$7:R1519,R1519))</f>
        <v>0</v>
      </c>
      <c r="I1519" s="303" t="str">
        <f t="shared" si="167"/>
        <v>0</v>
      </c>
      <c r="J1519" s="306">
        <f t="shared" si="168"/>
        <v>44216</v>
      </c>
      <c r="K1519" s="303" t="str">
        <f t="shared" si="169"/>
        <v>KK 097</v>
      </c>
      <c r="L1519" s="61"/>
      <c r="M1519" s="271"/>
      <c r="N1519" s="6"/>
      <c r="O1519" s="10"/>
      <c r="P1519" s="6"/>
      <c r="Q1519" s="77" t="str">
        <f t="shared" si="170"/>
        <v/>
      </c>
      <c r="R1519" s="333"/>
      <c r="S1519" s="23"/>
      <c r="T1519" s="271"/>
      <c r="U1519" s="5"/>
      <c r="V1519" s="5"/>
      <c r="W1519" s="61"/>
      <c r="X1519" s="61"/>
    </row>
    <row r="1520" spans="1:24" ht="18.75" customHeight="1" x14ac:dyDescent="0.25">
      <c r="A1520" s="61"/>
      <c r="B1520" s="303">
        <f>IF(P1520="",0,COUNTIF($P$7:P1520,P1520))</f>
        <v>0</v>
      </c>
      <c r="C1520" s="303" t="str">
        <f t="shared" si="164"/>
        <v>0</v>
      </c>
      <c r="D1520" s="303">
        <f>IF(S1520="",0,COUNTIF($S$7:S1520,S1520))</f>
        <v>0</v>
      </c>
      <c r="E1520" s="303" t="str">
        <f t="shared" si="165"/>
        <v>0</v>
      </c>
      <c r="F1520" s="303">
        <f>IF(T1520="",0,COUNTIF($T$7:T1520,T1520))</f>
        <v>0</v>
      </c>
      <c r="G1520" s="303" t="str">
        <f t="shared" si="166"/>
        <v>0</v>
      </c>
      <c r="H1520" s="303">
        <f>IF(R1520="",0,COUNTIF($R$7:R1520,R1520))</f>
        <v>0</v>
      </c>
      <c r="I1520" s="303" t="str">
        <f t="shared" si="167"/>
        <v>0</v>
      </c>
      <c r="J1520" s="306">
        <f t="shared" si="168"/>
        <v>44216</v>
      </c>
      <c r="K1520" s="303" t="str">
        <f t="shared" si="169"/>
        <v>KK 097</v>
      </c>
      <c r="L1520" s="61"/>
      <c r="M1520" s="271"/>
      <c r="N1520" s="6"/>
      <c r="O1520" s="10"/>
      <c r="P1520" s="6"/>
      <c r="Q1520" s="77" t="str">
        <f t="shared" si="170"/>
        <v/>
      </c>
      <c r="R1520" s="333"/>
      <c r="S1520" s="23"/>
      <c r="T1520" s="271"/>
      <c r="U1520" s="5"/>
      <c r="V1520" s="5"/>
      <c r="W1520" s="61"/>
      <c r="X1520" s="61"/>
    </row>
    <row r="1521" spans="1:24" ht="18.75" customHeight="1" x14ac:dyDescent="0.25">
      <c r="A1521" s="61"/>
      <c r="B1521" s="303">
        <f>IF(P1521="",0,COUNTIF($P$7:P1521,P1521))</f>
        <v>0</v>
      </c>
      <c r="C1521" s="303" t="str">
        <f t="shared" ref="C1521:C1584" si="171">B1521&amp;P1521</f>
        <v>0</v>
      </c>
      <c r="D1521" s="303">
        <f>IF(S1521="",0,COUNTIF($S$7:S1521,S1521))</f>
        <v>0</v>
      </c>
      <c r="E1521" s="303" t="str">
        <f t="shared" ref="E1521:E1584" si="172">D1521&amp;S1521</f>
        <v>0</v>
      </c>
      <c r="F1521" s="303">
        <f>IF(T1521="",0,COUNTIF($T$7:T1521,T1521))</f>
        <v>0</v>
      </c>
      <c r="G1521" s="303" t="str">
        <f t="shared" ref="G1521:G1584" si="173">F1521&amp;T1521</f>
        <v>0</v>
      </c>
      <c r="H1521" s="303">
        <f>IF(R1521="",0,COUNTIF($R$7:R1521,R1521))</f>
        <v>0</v>
      </c>
      <c r="I1521" s="303" t="str">
        <f t="shared" ref="I1521:I1584" si="174">H1521&amp;R1521</f>
        <v>0</v>
      </c>
      <c r="J1521" s="306">
        <f t="shared" ref="J1521:J1584" si="175">IF(M1521&lt;&gt;"",M1521,J1520)</f>
        <v>44216</v>
      </c>
      <c r="K1521" s="303" t="str">
        <f t="shared" ref="K1521:K1584" si="176">IF(N1521&lt;&gt;"",N1521,K1520)</f>
        <v>KK 097</v>
      </c>
      <c r="L1521" s="61"/>
      <c r="M1521" s="271"/>
      <c r="N1521" s="6"/>
      <c r="O1521" s="10"/>
      <c r="P1521" s="6"/>
      <c r="Q1521" s="77" t="str">
        <f t="shared" ref="Q1521:Q1584" si="177">IF(P1521&lt;&gt;"",VLOOKUP(P1521,DA,2,FALSE),"")</f>
        <v/>
      </c>
      <c r="R1521" s="333"/>
      <c r="S1521" s="23"/>
      <c r="T1521" s="271"/>
      <c r="U1521" s="5"/>
      <c r="V1521" s="5"/>
      <c r="W1521" s="61"/>
      <c r="X1521" s="61"/>
    </row>
    <row r="1522" spans="1:24" ht="18.75" customHeight="1" x14ac:dyDescent="0.25">
      <c r="A1522" s="61"/>
      <c r="B1522" s="303">
        <f>IF(P1522="",0,COUNTIF($P$7:P1522,P1522))</f>
        <v>0</v>
      </c>
      <c r="C1522" s="303" t="str">
        <f t="shared" si="171"/>
        <v>0</v>
      </c>
      <c r="D1522" s="303">
        <f>IF(S1522="",0,COUNTIF($S$7:S1522,S1522))</f>
        <v>0</v>
      </c>
      <c r="E1522" s="303" t="str">
        <f t="shared" si="172"/>
        <v>0</v>
      </c>
      <c r="F1522" s="303">
        <f>IF(T1522="",0,COUNTIF($T$7:T1522,T1522))</f>
        <v>0</v>
      </c>
      <c r="G1522" s="303" t="str">
        <f t="shared" si="173"/>
        <v>0</v>
      </c>
      <c r="H1522" s="303">
        <f>IF(R1522="",0,COUNTIF($R$7:R1522,R1522))</f>
        <v>0</v>
      </c>
      <c r="I1522" s="303" t="str">
        <f t="shared" si="174"/>
        <v>0</v>
      </c>
      <c r="J1522" s="306">
        <f t="shared" si="175"/>
        <v>44216</v>
      </c>
      <c r="K1522" s="303" t="str">
        <f t="shared" si="176"/>
        <v>KK 097</v>
      </c>
      <c r="L1522" s="61"/>
      <c r="M1522" s="271"/>
      <c r="N1522" s="6"/>
      <c r="O1522" s="10"/>
      <c r="P1522" s="6"/>
      <c r="Q1522" s="77" t="str">
        <f t="shared" si="177"/>
        <v/>
      </c>
      <c r="R1522" s="333"/>
      <c r="S1522" s="23"/>
      <c r="T1522" s="271"/>
      <c r="U1522" s="5"/>
      <c r="V1522" s="5"/>
      <c r="W1522" s="61"/>
      <c r="X1522" s="61"/>
    </row>
    <row r="1523" spans="1:24" ht="18.75" customHeight="1" x14ac:dyDescent="0.25">
      <c r="A1523" s="61"/>
      <c r="B1523" s="303">
        <f>IF(P1523="",0,COUNTIF($P$7:P1523,P1523))</f>
        <v>0</v>
      </c>
      <c r="C1523" s="303" t="str">
        <f t="shared" si="171"/>
        <v>0</v>
      </c>
      <c r="D1523" s="303">
        <f>IF(S1523="",0,COUNTIF($S$7:S1523,S1523))</f>
        <v>0</v>
      </c>
      <c r="E1523" s="303" t="str">
        <f t="shared" si="172"/>
        <v>0</v>
      </c>
      <c r="F1523" s="303">
        <f>IF(T1523="",0,COUNTIF($T$7:T1523,T1523))</f>
        <v>0</v>
      </c>
      <c r="G1523" s="303" t="str">
        <f t="shared" si="173"/>
        <v>0</v>
      </c>
      <c r="H1523" s="303">
        <f>IF(R1523="",0,COUNTIF($R$7:R1523,R1523))</f>
        <v>0</v>
      </c>
      <c r="I1523" s="303" t="str">
        <f t="shared" si="174"/>
        <v>0</v>
      </c>
      <c r="J1523" s="306">
        <f t="shared" si="175"/>
        <v>44216</v>
      </c>
      <c r="K1523" s="303" t="str">
        <f t="shared" si="176"/>
        <v>KK 097</v>
      </c>
      <c r="L1523" s="61"/>
      <c r="M1523" s="271"/>
      <c r="N1523" s="6"/>
      <c r="O1523" s="10"/>
      <c r="P1523" s="6"/>
      <c r="Q1523" s="77" t="str">
        <f t="shared" si="177"/>
        <v/>
      </c>
      <c r="R1523" s="333"/>
      <c r="S1523" s="23"/>
      <c r="T1523" s="271"/>
      <c r="U1523" s="5"/>
      <c r="V1523" s="5"/>
      <c r="W1523" s="61"/>
      <c r="X1523" s="61"/>
    </row>
    <row r="1524" spans="1:24" ht="18.75" customHeight="1" x14ac:dyDescent="0.25">
      <c r="A1524" s="61"/>
      <c r="B1524" s="303">
        <f>IF(P1524="",0,COUNTIF($P$7:P1524,P1524))</f>
        <v>0</v>
      </c>
      <c r="C1524" s="303" t="str">
        <f t="shared" si="171"/>
        <v>0</v>
      </c>
      <c r="D1524" s="303">
        <f>IF(S1524="",0,COUNTIF($S$7:S1524,S1524))</f>
        <v>0</v>
      </c>
      <c r="E1524" s="303" t="str">
        <f t="shared" si="172"/>
        <v>0</v>
      </c>
      <c r="F1524" s="303">
        <f>IF(T1524="",0,COUNTIF($T$7:T1524,T1524))</f>
        <v>0</v>
      </c>
      <c r="G1524" s="303" t="str">
        <f t="shared" si="173"/>
        <v>0</v>
      </c>
      <c r="H1524" s="303">
        <f>IF(R1524="",0,COUNTIF($R$7:R1524,R1524))</f>
        <v>0</v>
      </c>
      <c r="I1524" s="303" t="str">
        <f t="shared" si="174"/>
        <v>0</v>
      </c>
      <c r="J1524" s="306">
        <f t="shared" si="175"/>
        <v>44216</v>
      </c>
      <c r="K1524" s="303" t="str">
        <f t="shared" si="176"/>
        <v>KK 097</v>
      </c>
      <c r="L1524" s="61"/>
      <c r="M1524" s="271"/>
      <c r="N1524" s="6"/>
      <c r="O1524" s="10"/>
      <c r="P1524" s="6"/>
      <c r="Q1524" s="77" t="str">
        <f t="shared" si="177"/>
        <v/>
      </c>
      <c r="R1524" s="333"/>
      <c r="S1524" s="23"/>
      <c r="T1524" s="271"/>
      <c r="U1524" s="5"/>
      <c r="V1524" s="5"/>
      <c r="W1524" s="61"/>
      <c r="X1524" s="61"/>
    </row>
    <row r="1525" spans="1:24" ht="18.75" customHeight="1" x14ac:dyDescent="0.25">
      <c r="A1525" s="61"/>
      <c r="B1525" s="303">
        <f>IF(P1525="",0,COUNTIF($P$7:P1525,P1525))</f>
        <v>0</v>
      </c>
      <c r="C1525" s="303" t="str">
        <f t="shared" si="171"/>
        <v>0</v>
      </c>
      <c r="D1525" s="303">
        <f>IF(S1525="",0,COUNTIF($S$7:S1525,S1525))</f>
        <v>0</v>
      </c>
      <c r="E1525" s="303" t="str">
        <f t="shared" si="172"/>
        <v>0</v>
      </c>
      <c r="F1525" s="303">
        <f>IF(T1525="",0,COUNTIF($T$7:T1525,T1525))</f>
        <v>0</v>
      </c>
      <c r="G1525" s="303" t="str">
        <f t="shared" si="173"/>
        <v>0</v>
      </c>
      <c r="H1525" s="303">
        <f>IF(R1525="",0,COUNTIF($R$7:R1525,R1525))</f>
        <v>0</v>
      </c>
      <c r="I1525" s="303" t="str">
        <f t="shared" si="174"/>
        <v>0</v>
      </c>
      <c r="J1525" s="306">
        <f t="shared" si="175"/>
        <v>44216</v>
      </c>
      <c r="K1525" s="303" t="str">
        <f t="shared" si="176"/>
        <v>KK 097</v>
      </c>
      <c r="L1525" s="61"/>
      <c r="M1525" s="271"/>
      <c r="N1525" s="6"/>
      <c r="O1525" s="10"/>
      <c r="P1525" s="6"/>
      <c r="Q1525" s="77" t="str">
        <f t="shared" si="177"/>
        <v/>
      </c>
      <c r="R1525" s="333"/>
      <c r="S1525" s="23"/>
      <c r="T1525" s="271"/>
      <c r="U1525" s="5"/>
      <c r="V1525" s="5"/>
      <c r="W1525" s="61"/>
      <c r="X1525" s="61"/>
    </row>
    <row r="1526" spans="1:24" ht="18.75" customHeight="1" x14ac:dyDescent="0.25">
      <c r="A1526" s="61"/>
      <c r="B1526" s="303">
        <f>IF(P1526="",0,COUNTIF($P$7:P1526,P1526))</f>
        <v>0</v>
      </c>
      <c r="C1526" s="303" t="str">
        <f t="shared" si="171"/>
        <v>0</v>
      </c>
      <c r="D1526" s="303">
        <f>IF(S1526="",0,COUNTIF($S$7:S1526,S1526))</f>
        <v>0</v>
      </c>
      <c r="E1526" s="303" t="str">
        <f t="shared" si="172"/>
        <v>0</v>
      </c>
      <c r="F1526" s="303">
        <f>IF(T1526="",0,COUNTIF($T$7:T1526,T1526))</f>
        <v>0</v>
      </c>
      <c r="G1526" s="303" t="str">
        <f t="shared" si="173"/>
        <v>0</v>
      </c>
      <c r="H1526" s="303">
        <f>IF(R1526="",0,COUNTIF($R$7:R1526,R1526))</f>
        <v>0</v>
      </c>
      <c r="I1526" s="303" t="str">
        <f t="shared" si="174"/>
        <v>0</v>
      </c>
      <c r="J1526" s="306">
        <f t="shared" si="175"/>
        <v>44216</v>
      </c>
      <c r="K1526" s="303" t="str">
        <f t="shared" si="176"/>
        <v>KK 097</v>
      </c>
      <c r="L1526" s="61"/>
      <c r="M1526" s="271"/>
      <c r="N1526" s="6"/>
      <c r="O1526" s="10"/>
      <c r="P1526" s="6"/>
      <c r="Q1526" s="77" t="str">
        <f t="shared" si="177"/>
        <v/>
      </c>
      <c r="R1526" s="333"/>
      <c r="S1526" s="23"/>
      <c r="T1526" s="271"/>
      <c r="U1526" s="5"/>
      <c r="V1526" s="5"/>
      <c r="W1526" s="61"/>
      <c r="X1526" s="61"/>
    </row>
    <row r="1527" spans="1:24" ht="18.75" customHeight="1" x14ac:dyDescent="0.25">
      <c r="A1527" s="61"/>
      <c r="B1527" s="303">
        <f>IF(P1527="",0,COUNTIF($P$7:P1527,P1527))</f>
        <v>0</v>
      </c>
      <c r="C1527" s="303" t="str">
        <f t="shared" si="171"/>
        <v>0</v>
      </c>
      <c r="D1527" s="303">
        <f>IF(S1527="",0,COUNTIF($S$7:S1527,S1527))</f>
        <v>0</v>
      </c>
      <c r="E1527" s="303" t="str">
        <f t="shared" si="172"/>
        <v>0</v>
      </c>
      <c r="F1527" s="303">
        <f>IF(T1527="",0,COUNTIF($T$7:T1527,T1527))</f>
        <v>0</v>
      </c>
      <c r="G1527" s="303" t="str">
        <f t="shared" si="173"/>
        <v>0</v>
      </c>
      <c r="H1527" s="303">
        <f>IF(R1527="",0,COUNTIF($R$7:R1527,R1527))</f>
        <v>0</v>
      </c>
      <c r="I1527" s="303" t="str">
        <f t="shared" si="174"/>
        <v>0</v>
      </c>
      <c r="J1527" s="306">
        <f t="shared" si="175"/>
        <v>44216</v>
      </c>
      <c r="K1527" s="303" t="str">
        <f t="shared" si="176"/>
        <v>KK 097</v>
      </c>
      <c r="L1527" s="61"/>
      <c r="M1527" s="271"/>
      <c r="N1527" s="6"/>
      <c r="O1527" s="10"/>
      <c r="P1527" s="6"/>
      <c r="Q1527" s="77" t="str">
        <f t="shared" si="177"/>
        <v/>
      </c>
      <c r="R1527" s="333"/>
      <c r="S1527" s="23"/>
      <c r="T1527" s="271"/>
      <c r="U1527" s="5"/>
      <c r="V1527" s="5"/>
      <c r="W1527" s="61"/>
      <c r="X1527" s="61"/>
    </row>
    <row r="1528" spans="1:24" ht="18.75" customHeight="1" x14ac:dyDescent="0.25">
      <c r="A1528" s="61"/>
      <c r="B1528" s="303">
        <f>IF(P1528="",0,COUNTIF($P$7:P1528,P1528))</f>
        <v>0</v>
      </c>
      <c r="C1528" s="303" t="str">
        <f t="shared" si="171"/>
        <v>0</v>
      </c>
      <c r="D1528" s="303">
        <f>IF(S1528="",0,COUNTIF($S$7:S1528,S1528))</f>
        <v>0</v>
      </c>
      <c r="E1528" s="303" t="str">
        <f t="shared" si="172"/>
        <v>0</v>
      </c>
      <c r="F1528" s="303">
        <f>IF(T1528="",0,COUNTIF($T$7:T1528,T1528))</f>
        <v>0</v>
      </c>
      <c r="G1528" s="303" t="str">
        <f t="shared" si="173"/>
        <v>0</v>
      </c>
      <c r="H1528" s="303">
        <f>IF(R1528="",0,COUNTIF($R$7:R1528,R1528))</f>
        <v>0</v>
      </c>
      <c r="I1528" s="303" t="str">
        <f t="shared" si="174"/>
        <v>0</v>
      </c>
      <c r="J1528" s="306">
        <f t="shared" si="175"/>
        <v>44216</v>
      </c>
      <c r="K1528" s="303" t="str">
        <f t="shared" si="176"/>
        <v>KK 097</v>
      </c>
      <c r="L1528" s="61"/>
      <c r="M1528" s="271"/>
      <c r="N1528" s="6"/>
      <c r="O1528" s="10"/>
      <c r="P1528" s="6"/>
      <c r="Q1528" s="77" t="str">
        <f t="shared" si="177"/>
        <v/>
      </c>
      <c r="R1528" s="333"/>
      <c r="S1528" s="23"/>
      <c r="T1528" s="271"/>
      <c r="U1528" s="5"/>
      <c r="V1528" s="5"/>
      <c r="W1528" s="61"/>
      <c r="X1528" s="61"/>
    </row>
    <row r="1529" spans="1:24" ht="18.75" customHeight="1" x14ac:dyDescent="0.25">
      <c r="A1529" s="61"/>
      <c r="B1529" s="303">
        <f>IF(P1529="",0,COUNTIF($P$7:P1529,P1529))</f>
        <v>0</v>
      </c>
      <c r="C1529" s="303" t="str">
        <f t="shared" si="171"/>
        <v>0</v>
      </c>
      <c r="D1529" s="303">
        <f>IF(S1529="",0,COUNTIF($S$7:S1529,S1529))</f>
        <v>0</v>
      </c>
      <c r="E1529" s="303" t="str">
        <f t="shared" si="172"/>
        <v>0</v>
      </c>
      <c r="F1529" s="303">
        <f>IF(T1529="",0,COUNTIF($T$7:T1529,T1529))</f>
        <v>0</v>
      </c>
      <c r="G1529" s="303" t="str">
        <f t="shared" si="173"/>
        <v>0</v>
      </c>
      <c r="H1529" s="303">
        <f>IF(R1529="",0,COUNTIF($R$7:R1529,R1529))</f>
        <v>0</v>
      </c>
      <c r="I1529" s="303" t="str">
        <f t="shared" si="174"/>
        <v>0</v>
      </c>
      <c r="J1529" s="306">
        <f t="shared" si="175"/>
        <v>44216</v>
      </c>
      <c r="K1529" s="303" t="str">
        <f t="shared" si="176"/>
        <v>KK 097</v>
      </c>
      <c r="L1529" s="61"/>
      <c r="M1529" s="271"/>
      <c r="N1529" s="6"/>
      <c r="O1529" s="10"/>
      <c r="P1529" s="6"/>
      <c r="Q1529" s="77" t="str">
        <f t="shared" si="177"/>
        <v/>
      </c>
      <c r="R1529" s="333"/>
      <c r="S1529" s="23"/>
      <c r="T1529" s="271"/>
      <c r="U1529" s="5"/>
      <c r="V1529" s="5"/>
      <c r="W1529" s="61"/>
      <c r="X1529" s="61"/>
    </row>
    <row r="1530" spans="1:24" ht="18.75" customHeight="1" x14ac:dyDescent="0.25">
      <c r="A1530" s="61"/>
      <c r="B1530" s="303">
        <f>IF(P1530="",0,COUNTIF($P$7:P1530,P1530))</f>
        <v>0</v>
      </c>
      <c r="C1530" s="303" t="str">
        <f t="shared" si="171"/>
        <v>0</v>
      </c>
      <c r="D1530" s="303">
        <f>IF(S1530="",0,COUNTIF($S$7:S1530,S1530))</f>
        <v>0</v>
      </c>
      <c r="E1530" s="303" t="str">
        <f t="shared" si="172"/>
        <v>0</v>
      </c>
      <c r="F1530" s="303">
        <f>IF(T1530="",0,COUNTIF($T$7:T1530,T1530))</f>
        <v>0</v>
      </c>
      <c r="G1530" s="303" t="str">
        <f t="shared" si="173"/>
        <v>0</v>
      </c>
      <c r="H1530" s="303">
        <f>IF(R1530="",0,COUNTIF($R$7:R1530,R1530))</f>
        <v>0</v>
      </c>
      <c r="I1530" s="303" t="str">
        <f t="shared" si="174"/>
        <v>0</v>
      </c>
      <c r="J1530" s="306">
        <f t="shared" si="175"/>
        <v>44216</v>
      </c>
      <c r="K1530" s="303" t="str">
        <f t="shared" si="176"/>
        <v>KK 097</v>
      </c>
      <c r="L1530" s="61"/>
      <c r="M1530" s="271"/>
      <c r="N1530" s="6"/>
      <c r="O1530" s="10"/>
      <c r="P1530" s="6"/>
      <c r="Q1530" s="77" t="str">
        <f t="shared" si="177"/>
        <v/>
      </c>
      <c r="R1530" s="333"/>
      <c r="S1530" s="23"/>
      <c r="T1530" s="271"/>
      <c r="U1530" s="5"/>
      <c r="V1530" s="5"/>
      <c r="W1530" s="61"/>
      <c r="X1530" s="61"/>
    </row>
    <row r="1531" spans="1:24" ht="18.75" customHeight="1" x14ac:dyDescent="0.25">
      <c r="A1531" s="61"/>
      <c r="B1531" s="303">
        <f>IF(P1531="",0,COUNTIF($P$7:P1531,P1531))</f>
        <v>0</v>
      </c>
      <c r="C1531" s="303" t="str">
        <f t="shared" si="171"/>
        <v>0</v>
      </c>
      <c r="D1531" s="303">
        <f>IF(S1531="",0,COUNTIF($S$7:S1531,S1531))</f>
        <v>0</v>
      </c>
      <c r="E1531" s="303" t="str">
        <f t="shared" si="172"/>
        <v>0</v>
      </c>
      <c r="F1531" s="303">
        <f>IF(T1531="",0,COUNTIF($T$7:T1531,T1531))</f>
        <v>0</v>
      </c>
      <c r="G1531" s="303" t="str">
        <f t="shared" si="173"/>
        <v>0</v>
      </c>
      <c r="H1531" s="303">
        <f>IF(R1531="",0,COUNTIF($R$7:R1531,R1531))</f>
        <v>0</v>
      </c>
      <c r="I1531" s="303" t="str">
        <f t="shared" si="174"/>
        <v>0</v>
      </c>
      <c r="J1531" s="306">
        <f t="shared" si="175"/>
        <v>44216</v>
      </c>
      <c r="K1531" s="303" t="str">
        <f t="shared" si="176"/>
        <v>KK 097</v>
      </c>
      <c r="L1531" s="61"/>
      <c r="M1531" s="271"/>
      <c r="N1531" s="6"/>
      <c r="O1531" s="10"/>
      <c r="P1531" s="6"/>
      <c r="Q1531" s="77" t="str">
        <f t="shared" si="177"/>
        <v/>
      </c>
      <c r="R1531" s="333"/>
      <c r="S1531" s="23"/>
      <c r="T1531" s="271"/>
      <c r="U1531" s="5"/>
      <c r="V1531" s="5"/>
      <c r="W1531" s="61"/>
      <c r="X1531" s="61"/>
    </row>
    <row r="1532" spans="1:24" ht="18.75" customHeight="1" x14ac:dyDescent="0.25">
      <c r="A1532" s="61"/>
      <c r="B1532" s="303">
        <f>IF(P1532="",0,COUNTIF($P$7:P1532,P1532))</f>
        <v>0</v>
      </c>
      <c r="C1532" s="303" t="str">
        <f t="shared" si="171"/>
        <v>0</v>
      </c>
      <c r="D1532" s="303">
        <f>IF(S1532="",0,COUNTIF($S$7:S1532,S1532))</f>
        <v>0</v>
      </c>
      <c r="E1532" s="303" t="str">
        <f t="shared" si="172"/>
        <v>0</v>
      </c>
      <c r="F1532" s="303">
        <f>IF(T1532="",0,COUNTIF($T$7:T1532,T1532))</f>
        <v>0</v>
      </c>
      <c r="G1532" s="303" t="str">
        <f t="shared" si="173"/>
        <v>0</v>
      </c>
      <c r="H1532" s="303">
        <f>IF(R1532="",0,COUNTIF($R$7:R1532,R1532))</f>
        <v>0</v>
      </c>
      <c r="I1532" s="303" t="str">
        <f t="shared" si="174"/>
        <v>0</v>
      </c>
      <c r="J1532" s="306">
        <f t="shared" si="175"/>
        <v>44216</v>
      </c>
      <c r="K1532" s="303" t="str">
        <f t="shared" si="176"/>
        <v>KK 097</v>
      </c>
      <c r="L1532" s="61"/>
      <c r="M1532" s="271"/>
      <c r="N1532" s="6"/>
      <c r="O1532" s="10"/>
      <c r="P1532" s="6"/>
      <c r="Q1532" s="77" t="str">
        <f t="shared" si="177"/>
        <v/>
      </c>
      <c r="R1532" s="333"/>
      <c r="S1532" s="23"/>
      <c r="T1532" s="271"/>
      <c r="U1532" s="5"/>
      <c r="V1532" s="5"/>
      <c r="W1532" s="61"/>
      <c r="X1532" s="61"/>
    </row>
    <row r="1533" spans="1:24" ht="18.75" customHeight="1" x14ac:dyDescent="0.25">
      <c r="A1533" s="61"/>
      <c r="B1533" s="303">
        <f>IF(P1533="",0,COUNTIF($P$7:P1533,P1533))</f>
        <v>0</v>
      </c>
      <c r="C1533" s="303" t="str">
        <f t="shared" si="171"/>
        <v>0</v>
      </c>
      <c r="D1533" s="303">
        <f>IF(S1533="",0,COUNTIF($S$7:S1533,S1533))</f>
        <v>0</v>
      </c>
      <c r="E1533" s="303" t="str">
        <f t="shared" si="172"/>
        <v>0</v>
      </c>
      <c r="F1533" s="303">
        <f>IF(T1533="",0,COUNTIF($T$7:T1533,T1533))</f>
        <v>0</v>
      </c>
      <c r="G1533" s="303" t="str">
        <f t="shared" si="173"/>
        <v>0</v>
      </c>
      <c r="H1533" s="303">
        <f>IF(R1533="",0,COUNTIF($R$7:R1533,R1533))</f>
        <v>0</v>
      </c>
      <c r="I1533" s="303" t="str">
        <f t="shared" si="174"/>
        <v>0</v>
      </c>
      <c r="J1533" s="306">
        <f t="shared" si="175"/>
        <v>44216</v>
      </c>
      <c r="K1533" s="303" t="str">
        <f t="shared" si="176"/>
        <v>KK 097</v>
      </c>
      <c r="L1533" s="61"/>
      <c r="M1533" s="271"/>
      <c r="N1533" s="6"/>
      <c r="O1533" s="10"/>
      <c r="P1533" s="6"/>
      <c r="Q1533" s="77" t="str">
        <f t="shared" si="177"/>
        <v/>
      </c>
      <c r="R1533" s="333"/>
      <c r="S1533" s="23"/>
      <c r="T1533" s="271"/>
      <c r="U1533" s="5"/>
      <c r="V1533" s="5"/>
      <c r="W1533" s="61"/>
      <c r="X1533" s="61"/>
    </row>
    <row r="1534" spans="1:24" ht="18.75" customHeight="1" x14ac:dyDescent="0.25">
      <c r="A1534" s="61"/>
      <c r="B1534" s="303">
        <f>IF(P1534="",0,COUNTIF($P$7:P1534,P1534))</f>
        <v>0</v>
      </c>
      <c r="C1534" s="303" t="str">
        <f t="shared" si="171"/>
        <v>0</v>
      </c>
      <c r="D1534" s="303">
        <f>IF(S1534="",0,COUNTIF($S$7:S1534,S1534))</f>
        <v>0</v>
      </c>
      <c r="E1534" s="303" t="str">
        <f t="shared" si="172"/>
        <v>0</v>
      </c>
      <c r="F1534" s="303">
        <f>IF(T1534="",0,COUNTIF($T$7:T1534,T1534))</f>
        <v>0</v>
      </c>
      <c r="G1534" s="303" t="str">
        <f t="shared" si="173"/>
        <v>0</v>
      </c>
      <c r="H1534" s="303">
        <f>IF(R1534="",0,COUNTIF($R$7:R1534,R1534))</f>
        <v>0</v>
      </c>
      <c r="I1534" s="303" t="str">
        <f t="shared" si="174"/>
        <v>0</v>
      </c>
      <c r="J1534" s="306">
        <f t="shared" si="175"/>
        <v>44216</v>
      </c>
      <c r="K1534" s="303" t="str">
        <f t="shared" si="176"/>
        <v>KK 097</v>
      </c>
      <c r="L1534" s="61"/>
      <c r="M1534" s="271"/>
      <c r="N1534" s="6"/>
      <c r="O1534" s="10"/>
      <c r="P1534" s="6"/>
      <c r="Q1534" s="77" t="str">
        <f t="shared" si="177"/>
        <v/>
      </c>
      <c r="R1534" s="333"/>
      <c r="S1534" s="23"/>
      <c r="T1534" s="271"/>
      <c r="U1534" s="5"/>
      <c r="V1534" s="5"/>
      <c r="W1534" s="61"/>
      <c r="X1534" s="61"/>
    </row>
    <row r="1535" spans="1:24" ht="18.75" customHeight="1" x14ac:dyDescent="0.25">
      <c r="A1535" s="61"/>
      <c r="B1535" s="303">
        <f>IF(P1535="",0,COUNTIF($P$7:P1535,P1535))</f>
        <v>0</v>
      </c>
      <c r="C1535" s="303" t="str">
        <f t="shared" si="171"/>
        <v>0</v>
      </c>
      <c r="D1535" s="303">
        <f>IF(S1535="",0,COUNTIF($S$7:S1535,S1535))</f>
        <v>0</v>
      </c>
      <c r="E1535" s="303" t="str">
        <f t="shared" si="172"/>
        <v>0</v>
      </c>
      <c r="F1535" s="303">
        <f>IF(T1535="",0,COUNTIF($T$7:T1535,T1535))</f>
        <v>0</v>
      </c>
      <c r="G1535" s="303" t="str">
        <f t="shared" si="173"/>
        <v>0</v>
      </c>
      <c r="H1535" s="303">
        <f>IF(R1535="",0,COUNTIF($R$7:R1535,R1535))</f>
        <v>0</v>
      </c>
      <c r="I1535" s="303" t="str">
        <f t="shared" si="174"/>
        <v>0</v>
      </c>
      <c r="J1535" s="306">
        <f t="shared" si="175"/>
        <v>44216</v>
      </c>
      <c r="K1535" s="303" t="str">
        <f t="shared" si="176"/>
        <v>KK 097</v>
      </c>
      <c r="L1535" s="61"/>
      <c r="M1535" s="271"/>
      <c r="N1535" s="6"/>
      <c r="O1535" s="10"/>
      <c r="P1535" s="6"/>
      <c r="Q1535" s="77" t="str">
        <f t="shared" si="177"/>
        <v/>
      </c>
      <c r="R1535" s="333"/>
      <c r="S1535" s="23"/>
      <c r="T1535" s="271"/>
      <c r="U1535" s="5"/>
      <c r="V1535" s="5"/>
      <c r="W1535" s="61"/>
      <c r="X1535" s="61"/>
    </row>
    <row r="1536" spans="1:24" ht="18.75" customHeight="1" x14ac:dyDescent="0.25">
      <c r="A1536" s="61"/>
      <c r="B1536" s="303">
        <f>IF(P1536="",0,COUNTIF($P$7:P1536,P1536))</f>
        <v>0</v>
      </c>
      <c r="C1536" s="303" t="str">
        <f t="shared" si="171"/>
        <v>0</v>
      </c>
      <c r="D1536" s="303">
        <f>IF(S1536="",0,COUNTIF($S$7:S1536,S1536))</f>
        <v>0</v>
      </c>
      <c r="E1536" s="303" t="str">
        <f t="shared" si="172"/>
        <v>0</v>
      </c>
      <c r="F1536" s="303">
        <f>IF(T1536="",0,COUNTIF($T$7:T1536,T1536))</f>
        <v>0</v>
      </c>
      <c r="G1536" s="303" t="str">
        <f t="shared" si="173"/>
        <v>0</v>
      </c>
      <c r="H1536" s="303">
        <f>IF(R1536="",0,COUNTIF($R$7:R1536,R1536))</f>
        <v>0</v>
      </c>
      <c r="I1536" s="303" t="str">
        <f t="shared" si="174"/>
        <v>0</v>
      </c>
      <c r="J1536" s="306">
        <f t="shared" si="175"/>
        <v>44216</v>
      </c>
      <c r="K1536" s="303" t="str">
        <f t="shared" si="176"/>
        <v>KK 097</v>
      </c>
      <c r="L1536" s="61"/>
      <c r="M1536" s="271"/>
      <c r="N1536" s="6"/>
      <c r="O1536" s="10"/>
      <c r="P1536" s="6"/>
      <c r="Q1536" s="77" t="str">
        <f t="shared" si="177"/>
        <v/>
      </c>
      <c r="R1536" s="333"/>
      <c r="S1536" s="23"/>
      <c r="T1536" s="271"/>
      <c r="U1536" s="5"/>
      <c r="V1536" s="5"/>
      <c r="W1536" s="61"/>
      <c r="X1536" s="61"/>
    </row>
    <row r="1537" spans="1:24" ht="18.75" customHeight="1" x14ac:dyDescent="0.25">
      <c r="A1537" s="61"/>
      <c r="B1537" s="303">
        <f>IF(P1537="",0,COUNTIF($P$7:P1537,P1537))</f>
        <v>0</v>
      </c>
      <c r="C1537" s="303" t="str">
        <f t="shared" si="171"/>
        <v>0</v>
      </c>
      <c r="D1537" s="303">
        <f>IF(S1537="",0,COUNTIF($S$7:S1537,S1537))</f>
        <v>0</v>
      </c>
      <c r="E1537" s="303" t="str">
        <f t="shared" si="172"/>
        <v>0</v>
      </c>
      <c r="F1537" s="303">
        <f>IF(T1537="",0,COUNTIF($T$7:T1537,T1537))</f>
        <v>0</v>
      </c>
      <c r="G1537" s="303" t="str">
        <f t="shared" si="173"/>
        <v>0</v>
      </c>
      <c r="H1537" s="303">
        <f>IF(R1537="",0,COUNTIF($R$7:R1537,R1537))</f>
        <v>0</v>
      </c>
      <c r="I1537" s="303" t="str">
        <f t="shared" si="174"/>
        <v>0</v>
      </c>
      <c r="J1537" s="306">
        <f t="shared" si="175"/>
        <v>44216</v>
      </c>
      <c r="K1537" s="303" t="str">
        <f t="shared" si="176"/>
        <v>KK 097</v>
      </c>
      <c r="L1537" s="61"/>
      <c r="M1537" s="271"/>
      <c r="N1537" s="6"/>
      <c r="O1537" s="10"/>
      <c r="P1537" s="6"/>
      <c r="Q1537" s="77" t="str">
        <f t="shared" si="177"/>
        <v/>
      </c>
      <c r="R1537" s="333"/>
      <c r="S1537" s="23"/>
      <c r="T1537" s="271"/>
      <c r="U1537" s="5"/>
      <c r="V1537" s="5"/>
      <c r="W1537" s="61"/>
      <c r="X1537" s="61"/>
    </row>
    <row r="1538" spans="1:24" ht="18.75" customHeight="1" x14ac:dyDescent="0.25">
      <c r="A1538" s="61"/>
      <c r="B1538" s="303">
        <f>IF(P1538="",0,COUNTIF($P$7:P1538,P1538))</f>
        <v>0</v>
      </c>
      <c r="C1538" s="303" t="str">
        <f t="shared" si="171"/>
        <v>0</v>
      </c>
      <c r="D1538" s="303">
        <f>IF(S1538="",0,COUNTIF($S$7:S1538,S1538))</f>
        <v>0</v>
      </c>
      <c r="E1538" s="303" t="str">
        <f t="shared" si="172"/>
        <v>0</v>
      </c>
      <c r="F1538" s="303">
        <f>IF(T1538="",0,COUNTIF($T$7:T1538,T1538))</f>
        <v>0</v>
      </c>
      <c r="G1538" s="303" t="str">
        <f t="shared" si="173"/>
        <v>0</v>
      </c>
      <c r="H1538" s="303">
        <f>IF(R1538="",0,COUNTIF($R$7:R1538,R1538))</f>
        <v>0</v>
      </c>
      <c r="I1538" s="303" t="str">
        <f t="shared" si="174"/>
        <v>0</v>
      </c>
      <c r="J1538" s="306">
        <f t="shared" si="175"/>
        <v>44216</v>
      </c>
      <c r="K1538" s="303" t="str">
        <f t="shared" si="176"/>
        <v>KK 097</v>
      </c>
      <c r="L1538" s="61"/>
      <c r="M1538" s="271"/>
      <c r="N1538" s="6"/>
      <c r="O1538" s="10"/>
      <c r="P1538" s="6"/>
      <c r="Q1538" s="77" t="str">
        <f t="shared" si="177"/>
        <v/>
      </c>
      <c r="R1538" s="333"/>
      <c r="S1538" s="23"/>
      <c r="T1538" s="271"/>
      <c r="U1538" s="5"/>
      <c r="V1538" s="5"/>
      <c r="W1538" s="61"/>
      <c r="X1538" s="61"/>
    </row>
    <row r="1539" spans="1:24" ht="18.75" customHeight="1" x14ac:dyDescent="0.25">
      <c r="A1539" s="61"/>
      <c r="B1539" s="303">
        <f>IF(P1539="",0,COUNTIF($P$7:P1539,P1539))</f>
        <v>0</v>
      </c>
      <c r="C1539" s="303" t="str">
        <f t="shared" si="171"/>
        <v>0</v>
      </c>
      <c r="D1539" s="303">
        <f>IF(S1539="",0,COUNTIF($S$7:S1539,S1539))</f>
        <v>0</v>
      </c>
      <c r="E1539" s="303" t="str">
        <f t="shared" si="172"/>
        <v>0</v>
      </c>
      <c r="F1539" s="303">
        <f>IF(T1539="",0,COUNTIF($T$7:T1539,T1539))</f>
        <v>0</v>
      </c>
      <c r="G1539" s="303" t="str">
        <f t="shared" si="173"/>
        <v>0</v>
      </c>
      <c r="H1539" s="303">
        <f>IF(R1539="",0,COUNTIF($R$7:R1539,R1539))</f>
        <v>0</v>
      </c>
      <c r="I1539" s="303" t="str">
        <f t="shared" si="174"/>
        <v>0</v>
      </c>
      <c r="J1539" s="306">
        <f t="shared" si="175"/>
        <v>44216</v>
      </c>
      <c r="K1539" s="303" t="str">
        <f t="shared" si="176"/>
        <v>KK 097</v>
      </c>
      <c r="L1539" s="61"/>
      <c r="M1539" s="271"/>
      <c r="N1539" s="6"/>
      <c r="O1539" s="10"/>
      <c r="P1539" s="6"/>
      <c r="Q1539" s="77" t="str">
        <f t="shared" si="177"/>
        <v/>
      </c>
      <c r="R1539" s="333"/>
      <c r="S1539" s="23"/>
      <c r="T1539" s="271"/>
      <c r="U1539" s="5"/>
      <c r="V1539" s="5"/>
      <c r="W1539" s="61"/>
      <c r="X1539" s="61"/>
    </row>
    <row r="1540" spans="1:24" ht="18.75" customHeight="1" x14ac:dyDescent="0.25">
      <c r="A1540" s="61"/>
      <c r="B1540" s="303">
        <f>IF(P1540="",0,COUNTIF($P$7:P1540,P1540))</f>
        <v>0</v>
      </c>
      <c r="C1540" s="303" t="str">
        <f t="shared" si="171"/>
        <v>0</v>
      </c>
      <c r="D1540" s="303">
        <f>IF(S1540="",0,COUNTIF($S$7:S1540,S1540))</f>
        <v>0</v>
      </c>
      <c r="E1540" s="303" t="str">
        <f t="shared" si="172"/>
        <v>0</v>
      </c>
      <c r="F1540" s="303">
        <f>IF(T1540="",0,COUNTIF($T$7:T1540,T1540))</f>
        <v>0</v>
      </c>
      <c r="G1540" s="303" t="str">
        <f t="shared" si="173"/>
        <v>0</v>
      </c>
      <c r="H1540" s="303">
        <f>IF(R1540="",0,COUNTIF($R$7:R1540,R1540))</f>
        <v>0</v>
      </c>
      <c r="I1540" s="303" t="str">
        <f t="shared" si="174"/>
        <v>0</v>
      </c>
      <c r="J1540" s="306">
        <f t="shared" si="175"/>
        <v>44216</v>
      </c>
      <c r="K1540" s="303" t="str">
        <f t="shared" si="176"/>
        <v>KK 097</v>
      </c>
      <c r="L1540" s="61"/>
      <c r="M1540" s="271"/>
      <c r="N1540" s="6"/>
      <c r="O1540" s="10"/>
      <c r="P1540" s="6"/>
      <c r="Q1540" s="77" t="str">
        <f t="shared" si="177"/>
        <v/>
      </c>
      <c r="R1540" s="333"/>
      <c r="S1540" s="23"/>
      <c r="T1540" s="271"/>
      <c r="U1540" s="5"/>
      <c r="V1540" s="5"/>
      <c r="W1540" s="61"/>
      <c r="X1540" s="61"/>
    </row>
    <row r="1541" spans="1:24" ht="18.75" customHeight="1" x14ac:dyDescent="0.25">
      <c r="A1541" s="61"/>
      <c r="B1541" s="303">
        <f>IF(P1541="",0,COUNTIF($P$7:P1541,P1541))</f>
        <v>0</v>
      </c>
      <c r="C1541" s="303" t="str">
        <f t="shared" si="171"/>
        <v>0</v>
      </c>
      <c r="D1541" s="303">
        <f>IF(S1541="",0,COUNTIF($S$7:S1541,S1541))</f>
        <v>0</v>
      </c>
      <c r="E1541" s="303" t="str">
        <f t="shared" si="172"/>
        <v>0</v>
      </c>
      <c r="F1541" s="303">
        <f>IF(T1541="",0,COUNTIF($T$7:T1541,T1541))</f>
        <v>0</v>
      </c>
      <c r="G1541" s="303" t="str">
        <f t="shared" si="173"/>
        <v>0</v>
      </c>
      <c r="H1541" s="303">
        <f>IF(R1541="",0,COUNTIF($R$7:R1541,R1541))</f>
        <v>0</v>
      </c>
      <c r="I1541" s="303" t="str">
        <f t="shared" si="174"/>
        <v>0</v>
      </c>
      <c r="J1541" s="306">
        <f t="shared" si="175"/>
        <v>44216</v>
      </c>
      <c r="K1541" s="303" t="str">
        <f t="shared" si="176"/>
        <v>KK 097</v>
      </c>
      <c r="L1541" s="61"/>
      <c r="M1541" s="271"/>
      <c r="N1541" s="6"/>
      <c r="O1541" s="10"/>
      <c r="P1541" s="6"/>
      <c r="Q1541" s="77" t="str">
        <f t="shared" si="177"/>
        <v/>
      </c>
      <c r="R1541" s="333"/>
      <c r="S1541" s="23"/>
      <c r="T1541" s="271"/>
      <c r="U1541" s="5"/>
      <c r="V1541" s="5"/>
      <c r="W1541" s="61"/>
      <c r="X1541" s="61"/>
    </row>
    <row r="1542" spans="1:24" ht="18.75" customHeight="1" x14ac:dyDescent="0.25">
      <c r="A1542" s="61"/>
      <c r="B1542" s="303">
        <f>IF(P1542="",0,COUNTIF($P$7:P1542,P1542))</f>
        <v>0</v>
      </c>
      <c r="C1542" s="303" t="str">
        <f t="shared" si="171"/>
        <v>0</v>
      </c>
      <c r="D1542" s="303">
        <f>IF(S1542="",0,COUNTIF($S$7:S1542,S1542))</f>
        <v>0</v>
      </c>
      <c r="E1542" s="303" t="str">
        <f t="shared" si="172"/>
        <v>0</v>
      </c>
      <c r="F1542" s="303">
        <f>IF(T1542="",0,COUNTIF($T$7:T1542,T1542))</f>
        <v>0</v>
      </c>
      <c r="G1542" s="303" t="str">
        <f t="shared" si="173"/>
        <v>0</v>
      </c>
      <c r="H1542" s="303">
        <f>IF(R1542="",0,COUNTIF($R$7:R1542,R1542))</f>
        <v>0</v>
      </c>
      <c r="I1542" s="303" t="str">
        <f t="shared" si="174"/>
        <v>0</v>
      </c>
      <c r="J1542" s="306">
        <f t="shared" si="175"/>
        <v>44216</v>
      </c>
      <c r="K1542" s="303" t="str">
        <f t="shared" si="176"/>
        <v>KK 097</v>
      </c>
      <c r="L1542" s="61"/>
      <c r="M1542" s="271"/>
      <c r="N1542" s="6"/>
      <c r="O1542" s="10"/>
      <c r="P1542" s="6"/>
      <c r="Q1542" s="77" t="str">
        <f t="shared" si="177"/>
        <v/>
      </c>
      <c r="R1542" s="333"/>
      <c r="S1542" s="23"/>
      <c r="T1542" s="271"/>
      <c r="U1542" s="5"/>
      <c r="V1542" s="5"/>
      <c r="W1542" s="61"/>
      <c r="X1542" s="61"/>
    </row>
    <row r="1543" spans="1:24" ht="18.75" customHeight="1" x14ac:dyDescent="0.25">
      <c r="A1543" s="61"/>
      <c r="B1543" s="303">
        <f>IF(P1543="",0,COUNTIF($P$7:P1543,P1543))</f>
        <v>0</v>
      </c>
      <c r="C1543" s="303" t="str">
        <f t="shared" si="171"/>
        <v>0</v>
      </c>
      <c r="D1543" s="303">
        <f>IF(S1543="",0,COUNTIF($S$7:S1543,S1543))</f>
        <v>0</v>
      </c>
      <c r="E1543" s="303" t="str">
        <f t="shared" si="172"/>
        <v>0</v>
      </c>
      <c r="F1543" s="303">
        <f>IF(T1543="",0,COUNTIF($T$7:T1543,T1543))</f>
        <v>0</v>
      </c>
      <c r="G1543" s="303" t="str">
        <f t="shared" si="173"/>
        <v>0</v>
      </c>
      <c r="H1543" s="303">
        <f>IF(R1543="",0,COUNTIF($R$7:R1543,R1543))</f>
        <v>0</v>
      </c>
      <c r="I1543" s="303" t="str">
        <f t="shared" si="174"/>
        <v>0</v>
      </c>
      <c r="J1543" s="306">
        <f t="shared" si="175"/>
        <v>44216</v>
      </c>
      <c r="K1543" s="303" t="str">
        <f t="shared" si="176"/>
        <v>KK 097</v>
      </c>
      <c r="L1543" s="61"/>
      <c r="M1543" s="271"/>
      <c r="N1543" s="6"/>
      <c r="O1543" s="10"/>
      <c r="P1543" s="6"/>
      <c r="Q1543" s="77" t="str">
        <f t="shared" si="177"/>
        <v/>
      </c>
      <c r="R1543" s="333"/>
      <c r="S1543" s="23"/>
      <c r="T1543" s="271"/>
      <c r="U1543" s="5"/>
      <c r="V1543" s="5"/>
      <c r="W1543" s="61"/>
      <c r="X1543" s="61"/>
    </row>
    <row r="1544" spans="1:24" ht="18.75" customHeight="1" x14ac:dyDescent="0.25">
      <c r="A1544" s="61"/>
      <c r="B1544" s="303">
        <f>IF(P1544="",0,COUNTIF($P$7:P1544,P1544))</f>
        <v>0</v>
      </c>
      <c r="C1544" s="303" t="str">
        <f t="shared" si="171"/>
        <v>0</v>
      </c>
      <c r="D1544" s="303">
        <f>IF(S1544="",0,COUNTIF($S$7:S1544,S1544))</f>
        <v>0</v>
      </c>
      <c r="E1544" s="303" t="str">
        <f t="shared" si="172"/>
        <v>0</v>
      </c>
      <c r="F1544" s="303">
        <f>IF(T1544="",0,COUNTIF($T$7:T1544,T1544))</f>
        <v>0</v>
      </c>
      <c r="G1544" s="303" t="str">
        <f t="shared" si="173"/>
        <v>0</v>
      </c>
      <c r="H1544" s="303">
        <f>IF(R1544="",0,COUNTIF($R$7:R1544,R1544))</f>
        <v>0</v>
      </c>
      <c r="I1544" s="303" t="str">
        <f t="shared" si="174"/>
        <v>0</v>
      </c>
      <c r="J1544" s="306">
        <f t="shared" si="175"/>
        <v>44216</v>
      </c>
      <c r="K1544" s="303" t="str">
        <f t="shared" si="176"/>
        <v>KK 097</v>
      </c>
      <c r="L1544" s="61"/>
      <c r="M1544" s="271"/>
      <c r="N1544" s="6"/>
      <c r="O1544" s="10"/>
      <c r="P1544" s="6"/>
      <c r="Q1544" s="77" t="str">
        <f t="shared" si="177"/>
        <v/>
      </c>
      <c r="R1544" s="333"/>
      <c r="S1544" s="23"/>
      <c r="T1544" s="271"/>
      <c r="U1544" s="5"/>
      <c r="V1544" s="5"/>
      <c r="W1544" s="61"/>
      <c r="X1544" s="61"/>
    </row>
    <row r="1545" spans="1:24" ht="18.75" customHeight="1" x14ac:dyDescent="0.25">
      <c r="A1545" s="61"/>
      <c r="B1545" s="303">
        <f>IF(P1545="",0,COUNTIF($P$7:P1545,P1545))</f>
        <v>0</v>
      </c>
      <c r="C1545" s="303" t="str">
        <f t="shared" si="171"/>
        <v>0</v>
      </c>
      <c r="D1545" s="303">
        <f>IF(S1545="",0,COUNTIF($S$7:S1545,S1545))</f>
        <v>0</v>
      </c>
      <c r="E1545" s="303" t="str">
        <f t="shared" si="172"/>
        <v>0</v>
      </c>
      <c r="F1545" s="303">
        <f>IF(T1545="",0,COUNTIF($T$7:T1545,T1545))</f>
        <v>0</v>
      </c>
      <c r="G1545" s="303" t="str">
        <f t="shared" si="173"/>
        <v>0</v>
      </c>
      <c r="H1545" s="303">
        <f>IF(R1545="",0,COUNTIF($R$7:R1545,R1545))</f>
        <v>0</v>
      </c>
      <c r="I1545" s="303" t="str">
        <f t="shared" si="174"/>
        <v>0</v>
      </c>
      <c r="J1545" s="306">
        <f t="shared" si="175"/>
        <v>44216</v>
      </c>
      <c r="K1545" s="303" t="str">
        <f t="shared" si="176"/>
        <v>KK 097</v>
      </c>
      <c r="L1545" s="61"/>
      <c r="M1545" s="271"/>
      <c r="N1545" s="6"/>
      <c r="O1545" s="10"/>
      <c r="P1545" s="6"/>
      <c r="Q1545" s="77" t="str">
        <f t="shared" si="177"/>
        <v/>
      </c>
      <c r="R1545" s="333"/>
      <c r="S1545" s="23"/>
      <c r="T1545" s="271"/>
      <c r="U1545" s="5"/>
      <c r="V1545" s="5"/>
      <c r="W1545" s="61"/>
      <c r="X1545" s="61"/>
    </row>
    <row r="1546" spans="1:24" ht="18.75" customHeight="1" x14ac:dyDescent="0.25">
      <c r="A1546" s="61"/>
      <c r="B1546" s="303">
        <f>IF(P1546="",0,COUNTIF($P$7:P1546,P1546))</f>
        <v>0</v>
      </c>
      <c r="C1546" s="303" t="str">
        <f t="shared" si="171"/>
        <v>0</v>
      </c>
      <c r="D1546" s="303">
        <f>IF(S1546="",0,COUNTIF($S$7:S1546,S1546))</f>
        <v>0</v>
      </c>
      <c r="E1546" s="303" t="str">
        <f t="shared" si="172"/>
        <v>0</v>
      </c>
      <c r="F1546" s="303">
        <f>IF(T1546="",0,COUNTIF($T$7:T1546,T1546))</f>
        <v>0</v>
      </c>
      <c r="G1546" s="303" t="str">
        <f t="shared" si="173"/>
        <v>0</v>
      </c>
      <c r="H1546" s="303">
        <f>IF(R1546="",0,COUNTIF($R$7:R1546,R1546))</f>
        <v>0</v>
      </c>
      <c r="I1546" s="303" t="str">
        <f t="shared" si="174"/>
        <v>0</v>
      </c>
      <c r="J1546" s="306">
        <f t="shared" si="175"/>
        <v>44216</v>
      </c>
      <c r="K1546" s="303" t="str">
        <f t="shared" si="176"/>
        <v>KK 097</v>
      </c>
      <c r="L1546" s="61"/>
      <c r="M1546" s="271"/>
      <c r="N1546" s="6"/>
      <c r="O1546" s="10"/>
      <c r="P1546" s="6"/>
      <c r="Q1546" s="77" t="str">
        <f t="shared" si="177"/>
        <v/>
      </c>
      <c r="R1546" s="333"/>
      <c r="S1546" s="23"/>
      <c r="T1546" s="271"/>
      <c r="U1546" s="5"/>
      <c r="V1546" s="5"/>
      <c r="W1546" s="61"/>
      <c r="X1546" s="61"/>
    </row>
    <row r="1547" spans="1:24" ht="18.75" customHeight="1" x14ac:dyDescent="0.25">
      <c r="A1547" s="61"/>
      <c r="B1547" s="303">
        <f>IF(P1547="",0,COUNTIF($P$7:P1547,P1547))</f>
        <v>0</v>
      </c>
      <c r="C1547" s="303" t="str">
        <f t="shared" si="171"/>
        <v>0</v>
      </c>
      <c r="D1547" s="303">
        <f>IF(S1547="",0,COUNTIF($S$7:S1547,S1547))</f>
        <v>0</v>
      </c>
      <c r="E1547" s="303" t="str">
        <f t="shared" si="172"/>
        <v>0</v>
      </c>
      <c r="F1547" s="303">
        <f>IF(T1547="",0,COUNTIF($T$7:T1547,T1547))</f>
        <v>0</v>
      </c>
      <c r="G1547" s="303" t="str">
        <f t="shared" si="173"/>
        <v>0</v>
      </c>
      <c r="H1547" s="303">
        <f>IF(R1547="",0,COUNTIF($R$7:R1547,R1547))</f>
        <v>0</v>
      </c>
      <c r="I1547" s="303" t="str">
        <f t="shared" si="174"/>
        <v>0</v>
      </c>
      <c r="J1547" s="306">
        <f t="shared" si="175"/>
        <v>44216</v>
      </c>
      <c r="K1547" s="303" t="str">
        <f t="shared" si="176"/>
        <v>KK 097</v>
      </c>
      <c r="L1547" s="61"/>
      <c r="M1547" s="271"/>
      <c r="N1547" s="6"/>
      <c r="O1547" s="10"/>
      <c r="P1547" s="6"/>
      <c r="Q1547" s="77" t="str">
        <f t="shared" si="177"/>
        <v/>
      </c>
      <c r="R1547" s="333"/>
      <c r="S1547" s="23"/>
      <c r="T1547" s="271"/>
      <c r="U1547" s="5"/>
      <c r="V1547" s="5"/>
      <c r="W1547" s="61"/>
      <c r="X1547" s="61"/>
    </row>
    <row r="1548" spans="1:24" ht="18.75" customHeight="1" x14ac:dyDescent="0.25">
      <c r="A1548" s="61"/>
      <c r="B1548" s="303">
        <f>IF(P1548="",0,COUNTIF($P$7:P1548,P1548))</f>
        <v>0</v>
      </c>
      <c r="C1548" s="303" t="str">
        <f t="shared" si="171"/>
        <v>0</v>
      </c>
      <c r="D1548" s="303">
        <f>IF(S1548="",0,COUNTIF($S$7:S1548,S1548))</f>
        <v>0</v>
      </c>
      <c r="E1548" s="303" t="str">
        <f t="shared" si="172"/>
        <v>0</v>
      </c>
      <c r="F1548" s="303">
        <f>IF(T1548="",0,COUNTIF($T$7:T1548,T1548))</f>
        <v>0</v>
      </c>
      <c r="G1548" s="303" t="str">
        <f t="shared" si="173"/>
        <v>0</v>
      </c>
      <c r="H1548" s="303">
        <f>IF(R1548="",0,COUNTIF($R$7:R1548,R1548))</f>
        <v>0</v>
      </c>
      <c r="I1548" s="303" t="str">
        <f t="shared" si="174"/>
        <v>0</v>
      </c>
      <c r="J1548" s="306">
        <f t="shared" si="175"/>
        <v>44216</v>
      </c>
      <c r="K1548" s="303" t="str">
        <f t="shared" si="176"/>
        <v>KK 097</v>
      </c>
      <c r="L1548" s="61"/>
      <c r="M1548" s="271"/>
      <c r="N1548" s="6"/>
      <c r="O1548" s="10"/>
      <c r="P1548" s="6"/>
      <c r="Q1548" s="77" t="str">
        <f t="shared" si="177"/>
        <v/>
      </c>
      <c r="R1548" s="333"/>
      <c r="S1548" s="23"/>
      <c r="T1548" s="271"/>
      <c r="U1548" s="5"/>
      <c r="V1548" s="5"/>
      <c r="W1548" s="61"/>
      <c r="X1548" s="61"/>
    </row>
    <row r="1549" spans="1:24" ht="18.75" customHeight="1" x14ac:dyDescent="0.25">
      <c r="A1549" s="61"/>
      <c r="B1549" s="303">
        <f>IF(P1549="",0,COUNTIF($P$7:P1549,P1549))</f>
        <v>0</v>
      </c>
      <c r="C1549" s="303" t="str">
        <f t="shared" si="171"/>
        <v>0</v>
      </c>
      <c r="D1549" s="303">
        <f>IF(S1549="",0,COUNTIF($S$7:S1549,S1549))</f>
        <v>0</v>
      </c>
      <c r="E1549" s="303" t="str">
        <f t="shared" si="172"/>
        <v>0</v>
      </c>
      <c r="F1549" s="303">
        <f>IF(T1549="",0,COUNTIF($T$7:T1549,T1549))</f>
        <v>0</v>
      </c>
      <c r="G1549" s="303" t="str">
        <f t="shared" si="173"/>
        <v>0</v>
      </c>
      <c r="H1549" s="303">
        <f>IF(R1549="",0,COUNTIF($R$7:R1549,R1549))</f>
        <v>0</v>
      </c>
      <c r="I1549" s="303" t="str">
        <f t="shared" si="174"/>
        <v>0</v>
      </c>
      <c r="J1549" s="306">
        <f t="shared" si="175"/>
        <v>44216</v>
      </c>
      <c r="K1549" s="303" t="str">
        <f t="shared" si="176"/>
        <v>KK 097</v>
      </c>
      <c r="L1549" s="61"/>
      <c r="M1549" s="271"/>
      <c r="N1549" s="6"/>
      <c r="O1549" s="10"/>
      <c r="P1549" s="6"/>
      <c r="Q1549" s="77" t="str">
        <f t="shared" si="177"/>
        <v/>
      </c>
      <c r="R1549" s="333"/>
      <c r="S1549" s="23"/>
      <c r="T1549" s="271"/>
      <c r="U1549" s="5"/>
      <c r="V1549" s="5"/>
      <c r="W1549" s="61"/>
      <c r="X1549" s="61"/>
    </row>
    <row r="1550" spans="1:24" ht="18.75" customHeight="1" x14ac:dyDescent="0.25">
      <c r="A1550" s="61"/>
      <c r="B1550" s="303">
        <f>IF(P1550="",0,COUNTIF($P$7:P1550,P1550))</f>
        <v>0</v>
      </c>
      <c r="C1550" s="303" t="str">
        <f t="shared" si="171"/>
        <v>0</v>
      </c>
      <c r="D1550" s="303">
        <f>IF(S1550="",0,COUNTIF($S$7:S1550,S1550))</f>
        <v>0</v>
      </c>
      <c r="E1550" s="303" t="str">
        <f t="shared" si="172"/>
        <v>0</v>
      </c>
      <c r="F1550" s="303">
        <f>IF(T1550="",0,COUNTIF($T$7:T1550,T1550))</f>
        <v>0</v>
      </c>
      <c r="G1550" s="303" t="str">
        <f t="shared" si="173"/>
        <v>0</v>
      </c>
      <c r="H1550" s="303">
        <f>IF(R1550="",0,COUNTIF($R$7:R1550,R1550))</f>
        <v>0</v>
      </c>
      <c r="I1550" s="303" t="str">
        <f t="shared" si="174"/>
        <v>0</v>
      </c>
      <c r="J1550" s="306">
        <f t="shared" si="175"/>
        <v>44216</v>
      </c>
      <c r="K1550" s="303" t="str">
        <f t="shared" si="176"/>
        <v>KK 097</v>
      </c>
      <c r="L1550" s="61"/>
      <c r="M1550" s="271"/>
      <c r="N1550" s="6"/>
      <c r="O1550" s="10"/>
      <c r="P1550" s="6"/>
      <c r="Q1550" s="77" t="str">
        <f t="shared" si="177"/>
        <v/>
      </c>
      <c r="R1550" s="333"/>
      <c r="S1550" s="23"/>
      <c r="T1550" s="271"/>
      <c r="U1550" s="5"/>
      <c r="V1550" s="5"/>
      <c r="W1550" s="61"/>
      <c r="X1550" s="61"/>
    </row>
    <row r="1551" spans="1:24" ht="18.75" customHeight="1" x14ac:dyDescent="0.25">
      <c r="A1551" s="61"/>
      <c r="B1551" s="303">
        <f>IF(P1551="",0,COUNTIF($P$7:P1551,P1551))</f>
        <v>0</v>
      </c>
      <c r="C1551" s="303" t="str">
        <f t="shared" si="171"/>
        <v>0</v>
      </c>
      <c r="D1551" s="303">
        <f>IF(S1551="",0,COUNTIF($S$7:S1551,S1551))</f>
        <v>0</v>
      </c>
      <c r="E1551" s="303" t="str">
        <f t="shared" si="172"/>
        <v>0</v>
      </c>
      <c r="F1551" s="303">
        <f>IF(T1551="",0,COUNTIF($T$7:T1551,T1551))</f>
        <v>0</v>
      </c>
      <c r="G1551" s="303" t="str">
        <f t="shared" si="173"/>
        <v>0</v>
      </c>
      <c r="H1551" s="303">
        <f>IF(R1551="",0,COUNTIF($R$7:R1551,R1551))</f>
        <v>0</v>
      </c>
      <c r="I1551" s="303" t="str">
        <f t="shared" si="174"/>
        <v>0</v>
      </c>
      <c r="J1551" s="306">
        <f t="shared" si="175"/>
        <v>44216</v>
      </c>
      <c r="K1551" s="303" t="str">
        <f t="shared" si="176"/>
        <v>KK 097</v>
      </c>
      <c r="L1551" s="61"/>
      <c r="M1551" s="271"/>
      <c r="N1551" s="6"/>
      <c r="O1551" s="10"/>
      <c r="P1551" s="6"/>
      <c r="Q1551" s="77" t="str">
        <f t="shared" si="177"/>
        <v/>
      </c>
      <c r="R1551" s="333"/>
      <c r="S1551" s="23"/>
      <c r="T1551" s="271"/>
      <c r="U1551" s="5"/>
      <c r="V1551" s="5"/>
      <c r="W1551" s="61"/>
      <c r="X1551" s="61"/>
    </row>
    <row r="1552" spans="1:24" ht="18.75" customHeight="1" x14ac:dyDescent="0.25">
      <c r="A1552" s="61"/>
      <c r="B1552" s="303">
        <f>IF(P1552="",0,COUNTIF($P$7:P1552,P1552))</f>
        <v>0</v>
      </c>
      <c r="C1552" s="303" t="str">
        <f t="shared" si="171"/>
        <v>0</v>
      </c>
      <c r="D1552" s="303">
        <f>IF(S1552="",0,COUNTIF($S$7:S1552,S1552))</f>
        <v>0</v>
      </c>
      <c r="E1552" s="303" t="str">
        <f t="shared" si="172"/>
        <v>0</v>
      </c>
      <c r="F1552" s="303">
        <f>IF(T1552="",0,COUNTIF($T$7:T1552,T1552))</f>
        <v>0</v>
      </c>
      <c r="G1552" s="303" t="str">
        <f t="shared" si="173"/>
        <v>0</v>
      </c>
      <c r="H1552" s="303">
        <f>IF(R1552="",0,COUNTIF($R$7:R1552,R1552))</f>
        <v>0</v>
      </c>
      <c r="I1552" s="303" t="str">
        <f t="shared" si="174"/>
        <v>0</v>
      </c>
      <c r="J1552" s="306">
        <f t="shared" si="175"/>
        <v>44216</v>
      </c>
      <c r="K1552" s="303" t="str">
        <f t="shared" si="176"/>
        <v>KK 097</v>
      </c>
      <c r="L1552" s="61"/>
      <c r="M1552" s="271"/>
      <c r="N1552" s="6"/>
      <c r="O1552" s="10"/>
      <c r="P1552" s="6"/>
      <c r="Q1552" s="77" t="str">
        <f t="shared" si="177"/>
        <v/>
      </c>
      <c r="R1552" s="333"/>
      <c r="S1552" s="23"/>
      <c r="T1552" s="271"/>
      <c r="U1552" s="5"/>
      <c r="V1552" s="5"/>
      <c r="W1552" s="61"/>
      <c r="X1552" s="61"/>
    </row>
    <row r="1553" spans="1:24" ht="18.75" customHeight="1" x14ac:dyDescent="0.25">
      <c r="A1553" s="61"/>
      <c r="B1553" s="303">
        <f>IF(P1553="",0,COUNTIF($P$7:P1553,P1553))</f>
        <v>0</v>
      </c>
      <c r="C1553" s="303" t="str">
        <f t="shared" si="171"/>
        <v>0</v>
      </c>
      <c r="D1553" s="303">
        <f>IF(S1553="",0,COUNTIF($S$7:S1553,S1553))</f>
        <v>0</v>
      </c>
      <c r="E1553" s="303" t="str">
        <f t="shared" si="172"/>
        <v>0</v>
      </c>
      <c r="F1553" s="303">
        <f>IF(T1553="",0,COUNTIF($T$7:T1553,T1553))</f>
        <v>0</v>
      </c>
      <c r="G1553" s="303" t="str">
        <f t="shared" si="173"/>
        <v>0</v>
      </c>
      <c r="H1553" s="303">
        <f>IF(R1553="",0,COUNTIF($R$7:R1553,R1553))</f>
        <v>0</v>
      </c>
      <c r="I1553" s="303" t="str">
        <f t="shared" si="174"/>
        <v>0</v>
      </c>
      <c r="J1553" s="306">
        <f t="shared" si="175"/>
        <v>44216</v>
      </c>
      <c r="K1553" s="303" t="str">
        <f t="shared" si="176"/>
        <v>KK 097</v>
      </c>
      <c r="L1553" s="61"/>
      <c r="M1553" s="271"/>
      <c r="N1553" s="6"/>
      <c r="O1553" s="10"/>
      <c r="P1553" s="6"/>
      <c r="Q1553" s="77" t="str">
        <f t="shared" si="177"/>
        <v/>
      </c>
      <c r="R1553" s="333"/>
      <c r="S1553" s="23"/>
      <c r="T1553" s="271"/>
      <c r="U1553" s="5"/>
      <c r="V1553" s="5"/>
      <c r="W1553" s="61"/>
      <c r="X1553" s="61"/>
    </row>
    <row r="1554" spans="1:24" ht="18.75" customHeight="1" x14ac:dyDescent="0.25">
      <c r="A1554" s="61"/>
      <c r="B1554" s="303">
        <f>IF(P1554="",0,COUNTIF($P$7:P1554,P1554))</f>
        <v>0</v>
      </c>
      <c r="C1554" s="303" t="str">
        <f t="shared" si="171"/>
        <v>0</v>
      </c>
      <c r="D1554" s="303">
        <f>IF(S1554="",0,COUNTIF($S$7:S1554,S1554))</f>
        <v>0</v>
      </c>
      <c r="E1554" s="303" t="str">
        <f t="shared" si="172"/>
        <v>0</v>
      </c>
      <c r="F1554" s="303">
        <f>IF(T1554="",0,COUNTIF($T$7:T1554,T1554))</f>
        <v>0</v>
      </c>
      <c r="G1554" s="303" t="str">
        <f t="shared" si="173"/>
        <v>0</v>
      </c>
      <c r="H1554" s="303">
        <f>IF(R1554="",0,COUNTIF($R$7:R1554,R1554))</f>
        <v>0</v>
      </c>
      <c r="I1554" s="303" t="str">
        <f t="shared" si="174"/>
        <v>0</v>
      </c>
      <c r="J1554" s="306">
        <f t="shared" si="175"/>
        <v>44216</v>
      </c>
      <c r="K1554" s="303" t="str">
        <f t="shared" si="176"/>
        <v>KK 097</v>
      </c>
      <c r="L1554" s="61"/>
      <c r="M1554" s="271"/>
      <c r="N1554" s="6"/>
      <c r="O1554" s="10"/>
      <c r="P1554" s="6"/>
      <c r="Q1554" s="77" t="str">
        <f t="shared" si="177"/>
        <v/>
      </c>
      <c r="R1554" s="333"/>
      <c r="S1554" s="23"/>
      <c r="T1554" s="271"/>
      <c r="U1554" s="5"/>
      <c r="V1554" s="5"/>
      <c r="W1554" s="61"/>
      <c r="X1554" s="61"/>
    </row>
    <row r="1555" spans="1:24" ht="18.75" customHeight="1" x14ac:dyDescent="0.25">
      <c r="A1555" s="61"/>
      <c r="B1555" s="303">
        <f>IF(P1555="",0,COUNTIF($P$7:P1555,P1555))</f>
        <v>0</v>
      </c>
      <c r="C1555" s="303" t="str">
        <f t="shared" si="171"/>
        <v>0</v>
      </c>
      <c r="D1555" s="303">
        <f>IF(S1555="",0,COUNTIF($S$7:S1555,S1555))</f>
        <v>0</v>
      </c>
      <c r="E1555" s="303" t="str">
        <f t="shared" si="172"/>
        <v>0</v>
      </c>
      <c r="F1555" s="303">
        <f>IF(T1555="",0,COUNTIF($T$7:T1555,T1555))</f>
        <v>0</v>
      </c>
      <c r="G1555" s="303" t="str">
        <f t="shared" si="173"/>
        <v>0</v>
      </c>
      <c r="H1555" s="303">
        <f>IF(R1555="",0,COUNTIF($R$7:R1555,R1555))</f>
        <v>0</v>
      </c>
      <c r="I1555" s="303" t="str">
        <f t="shared" si="174"/>
        <v>0</v>
      </c>
      <c r="J1555" s="306">
        <f t="shared" si="175"/>
        <v>44216</v>
      </c>
      <c r="K1555" s="303" t="str">
        <f t="shared" si="176"/>
        <v>KK 097</v>
      </c>
      <c r="L1555" s="61"/>
      <c r="M1555" s="271"/>
      <c r="N1555" s="6"/>
      <c r="O1555" s="10"/>
      <c r="P1555" s="6"/>
      <c r="Q1555" s="77" t="str">
        <f t="shared" si="177"/>
        <v/>
      </c>
      <c r="R1555" s="333"/>
      <c r="S1555" s="23"/>
      <c r="T1555" s="271"/>
      <c r="U1555" s="5"/>
      <c r="V1555" s="5"/>
      <c r="W1555" s="61"/>
      <c r="X1555" s="61"/>
    </row>
    <row r="1556" spans="1:24" ht="18.75" customHeight="1" x14ac:dyDescent="0.25">
      <c r="A1556" s="61"/>
      <c r="B1556" s="303">
        <f>IF(P1556="",0,COUNTIF($P$7:P1556,P1556))</f>
        <v>0</v>
      </c>
      <c r="C1556" s="303" t="str">
        <f t="shared" si="171"/>
        <v>0</v>
      </c>
      <c r="D1556" s="303">
        <f>IF(S1556="",0,COUNTIF($S$7:S1556,S1556))</f>
        <v>0</v>
      </c>
      <c r="E1556" s="303" t="str">
        <f t="shared" si="172"/>
        <v>0</v>
      </c>
      <c r="F1556" s="303">
        <f>IF(T1556="",0,COUNTIF($T$7:T1556,T1556))</f>
        <v>0</v>
      </c>
      <c r="G1556" s="303" t="str">
        <f t="shared" si="173"/>
        <v>0</v>
      </c>
      <c r="H1556" s="303">
        <f>IF(R1556="",0,COUNTIF($R$7:R1556,R1556))</f>
        <v>0</v>
      </c>
      <c r="I1556" s="303" t="str">
        <f t="shared" si="174"/>
        <v>0</v>
      </c>
      <c r="J1556" s="306">
        <f t="shared" si="175"/>
        <v>44216</v>
      </c>
      <c r="K1556" s="303" t="str">
        <f t="shared" si="176"/>
        <v>KK 097</v>
      </c>
      <c r="L1556" s="61"/>
      <c r="M1556" s="271"/>
      <c r="N1556" s="6"/>
      <c r="O1556" s="10"/>
      <c r="P1556" s="6"/>
      <c r="Q1556" s="77" t="str">
        <f t="shared" si="177"/>
        <v/>
      </c>
      <c r="R1556" s="333"/>
      <c r="S1556" s="23"/>
      <c r="T1556" s="271"/>
      <c r="U1556" s="5"/>
      <c r="V1556" s="5"/>
      <c r="W1556" s="61"/>
      <c r="X1556" s="61"/>
    </row>
    <row r="1557" spans="1:24" ht="18.75" customHeight="1" x14ac:dyDescent="0.25">
      <c r="A1557" s="61"/>
      <c r="B1557" s="303">
        <f>IF(P1557="",0,COUNTIF($P$7:P1557,P1557))</f>
        <v>0</v>
      </c>
      <c r="C1557" s="303" t="str">
        <f t="shared" si="171"/>
        <v>0</v>
      </c>
      <c r="D1557" s="303">
        <f>IF(S1557="",0,COUNTIF($S$7:S1557,S1557))</f>
        <v>0</v>
      </c>
      <c r="E1557" s="303" t="str">
        <f t="shared" si="172"/>
        <v>0</v>
      </c>
      <c r="F1557" s="303">
        <f>IF(T1557="",0,COUNTIF($T$7:T1557,T1557))</f>
        <v>0</v>
      </c>
      <c r="G1557" s="303" t="str">
        <f t="shared" si="173"/>
        <v>0</v>
      </c>
      <c r="H1557" s="303">
        <f>IF(R1557="",0,COUNTIF($R$7:R1557,R1557))</f>
        <v>0</v>
      </c>
      <c r="I1557" s="303" t="str">
        <f t="shared" si="174"/>
        <v>0</v>
      </c>
      <c r="J1557" s="306">
        <f t="shared" si="175"/>
        <v>44216</v>
      </c>
      <c r="K1557" s="303" t="str">
        <f t="shared" si="176"/>
        <v>KK 097</v>
      </c>
      <c r="L1557" s="61"/>
      <c r="M1557" s="271"/>
      <c r="N1557" s="6"/>
      <c r="O1557" s="10"/>
      <c r="P1557" s="6"/>
      <c r="Q1557" s="77" t="str">
        <f t="shared" si="177"/>
        <v/>
      </c>
      <c r="R1557" s="333"/>
      <c r="S1557" s="23"/>
      <c r="T1557" s="271"/>
      <c r="U1557" s="5"/>
      <c r="V1557" s="5"/>
      <c r="W1557" s="61"/>
      <c r="X1557" s="61"/>
    </row>
    <row r="1558" spans="1:24" ht="18.75" customHeight="1" x14ac:dyDescent="0.25">
      <c r="A1558" s="61"/>
      <c r="B1558" s="303">
        <f>IF(P1558="",0,COUNTIF($P$7:P1558,P1558))</f>
        <v>0</v>
      </c>
      <c r="C1558" s="303" t="str">
        <f t="shared" si="171"/>
        <v>0</v>
      </c>
      <c r="D1558" s="303">
        <f>IF(S1558="",0,COUNTIF($S$7:S1558,S1558))</f>
        <v>0</v>
      </c>
      <c r="E1558" s="303" t="str">
        <f t="shared" si="172"/>
        <v>0</v>
      </c>
      <c r="F1558" s="303">
        <f>IF(T1558="",0,COUNTIF($T$7:T1558,T1558))</f>
        <v>0</v>
      </c>
      <c r="G1558" s="303" t="str">
        <f t="shared" si="173"/>
        <v>0</v>
      </c>
      <c r="H1558" s="303">
        <f>IF(R1558="",0,COUNTIF($R$7:R1558,R1558))</f>
        <v>0</v>
      </c>
      <c r="I1558" s="303" t="str">
        <f t="shared" si="174"/>
        <v>0</v>
      </c>
      <c r="J1558" s="306">
        <f t="shared" si="175"/>
        <v>44216</v>
      </c>
      <c r="K1558" s="303" t="str">
        <f t="shared" si="176"/>
        <v>KK 097</v>
      </c>
      <c r="L1558" s="61"/>
      <c r="M1558" s="271"/>
      <c r="N1558" s="6"/>
      <c r="O1558" s="10"/>
      <c r="P1558" s="6"/>
      <c r="Q1558" s="77" t="str">
        <f t="shared" si="177"/>
        <v/>
      </c>
      <c r="R1558" s="333"/>
      <c r="S1558" s="23"/>
      <c r="T1558" s="271"/>
      <c r="U1558" s="5"/>
      <c r="V1558" s="5"/>
      <c r="W1558" s="61"/>
      <c r="X1558" s="61"/>
    </row>
    <row r="1559" spans="1:24" ht="18.75" customHeight="1" x14ac:dyDescent="0.25">
      <c r="A1559" s="61"/>
      <c r="B1559" s="303">
        <f>IF(P1559="",0,COUNTIF($P$7:P1559,P1559))</f>
        <v>0</v>
      </c>
      <c r="C1559" s="303" t="str">
        <f t="shared" si="171"/>
        <v>0</v>
      </c>
      <c r="D1559" s="303">
        <f>IF(S1559="",0,COUNTIF($S$7:S1559,S1559))</f>
        <v>0</v>
      </c>
      <c r="E1559" s="303" t="str">
        <f t="shared" si="172"/>
        <v>0</v>
      </c>
      <c r="F1559" s="303">
        <f>IF(T1559="",0,COUNTIF($T$7:T1559,T1559))</f>
        <v>0</v>
      </c>
      <c r="G1559" s="303" t="str">
        <f t="shared" si="173"/>
        <v>0</v>
      </c>
      <c r="H1559" s="303">
        <f>IF(R1559="",0,COUNTIF($R$7:R1559,R1559))</f>
        <v>0</v>
      </c>
      <c r="I1559" s="303" t="str">
        <f t="shared" si="174"/>
        <v>0</v>
      </c>
      <c r="J1559" s="306">
        <f t="shared" si="175"/>
        <v>44216</v>
      </c>
      <c r="K1559" s="303" t="str">
        <f t="shared" si="176"/>
        <v>KK 097</v>
      </c>
      <c r="L1559" s="61"/>
      <c r="M1559" s="271"/>
      <c r="N1559" s="6"/>
      <c r="O1559" s="10"/>
      <c r="P1559" s="6"/>
      <c r="Q1559" s="77" t="str">
        <f t="shared" si="177"/>
        <v/>
      </c>
      <c r="R1559" s="333"/>
      <c r="S1559" s="23"/>
      <c r="T1559" s="271"/>
      <c r="U1559" s="5"/>
      <c r="V1559" s="5"/>
      <c r="W1559" s="61"/>
      <c r="X1559" s="61"/>
    </row>
    <row r="1560" spans="1:24" ht="18.75" customHeight="1" x14ac:dyDescent="0.25">
      <c r="A1560" s="61"/>
      <c r="B1560" s="303">
        <f>IF(P1560="",0,COUNTIF($P$7:P1560,P1560))</f>
        <v>0</v>
      </c>
      <c r="C1560" s="303" t="str">
        <f t="shared" si="171"/>
        <v>0</v>
      </c>
      <c r="D1560" s="303">
        <f>IF(S1560="",0,COUNTIF($S$7:S1560,S1560))</f>
        <v>0</v>
      </c>
      <c r="E1560" s="303" t="str">
        <f t="shared" si="172"/>
        <v>0</v>
      </c>
      <c r="F1560" s="303">
        <f>IF(T1560="",0,COUNTIF($T$7:T1560,T1560))</f>
        <v>0</v>
      </c>
      <c r="G1560" s="303" t="str">
        <f t="shared" si="173"/>
        <v>0</v>
      </c>
      <c r="H1560" s="303">
        <f>IF(R1560="",0,COUNTIF($R$7:R1560,R1560))</f>
        <v>0</v>
      </c>
      <c r="I1560" s="303" t="str">
        <f t="shared" si="174"/>
        <v>0</v>
      </c>
      <c r="J1560" s="306">
        <f t="shared" si="175"/>
        <v>44216</v>
      </c>
      <c r="K1560" s="303" t="str">
        <f t="shared" si="176"/>
        <v>KK 097</v>
      </c>
      <c r="L1560" s="61"/>
      <c r="M1560" s="271"/>
      <c r="N1560" s="6"/>
      <c r="O1560" s="10"/>
      <c r="P1560" s="6"/>
      <c r="Q1560" s="77" t="str">
        <f t="shared" si="177"/>
        <v/>
      </c>
      <c r="R1560" s="333"/>
      <c r="S1560" s="23"/>
      <c r="T1560" s="271"/>
      <c r="U1560" s="5"/>
      <c r="V1560" s="5"/>
      <c r="W1560" s="61"/>
      <c r="X1560" s="61"/>
    </row>
    <row r="1561" spans="1:24" ht="18.75" customHeight="1" x14ac:dyDescent="0.25">
      <c r="A1561" s="61"/>
      <c r="B1561" s="303">
        <f>IF(P1561="",0,COUNTIF($P$7:P1561,P1561))</f>
        <v>0</v>
      </c>
      <c r="C1561" s="303" t="str">
        <f t="shared" si="171"/>
        <v>0</v>
      </c>
      <c r="D1561" s="303">
        <f>IF(S1561="",0,COUNTIF($S$7:S1561,S1561))</f>
        <v>0</v>
      </c>
      <c r="E1561" s="303" t="str">
        <f t="shared" si="172"/>
        <v>0</v>
      </c>
      <c r="F1561" s="303">
        <f>IF(T1561="",0,COUNTIF($T$7:T1561,T1561))</f>
        <v>0</v>
      </c>
      <c r="G1561" s="303" t="str">
        <f t="shared" si="173"/>
        <v>0</v>
      </c>
      <c r="H1561" s="303">
        <f>IF(R1561="",0,COUNTIF($R$7:R1561,R1561))</f>
        <v>0</v>
      </c>
      <c r="I1561" s="303" t="str">
        <f t="shared" si="174"/>
        <v>0</v>
      </c>
      <c r="J1561" s="306">
        <f t="shared" si="175"/>
        <v>44216</v>
      </c>
      <c r="K1561" s="303" t="str">
        <f t="shared" si="176"/>
        <v>KK 097</v>
      </c>
      <c r="L1561" s="61"/>
      <c r="M1561" s="271"/>
      <c r="N1561" s="6"/>
      <c r="O1561" s="10"/>
      <c r="P1561" s="6"/>
      <c r="Q1561" s="77" t="str">
        <f t="shared" si="177"/>
        <v/>
      </c>
      <c r="R1561" s="333"/>
      <c r="S1561" s="23"/>
      <c r="T1561" s="271"/>
      <c r="U1561" s="5"/>
      <c r="V1561" s="5"/>
      <c r="W1561" s="61"/>
      <c r="X1561" s="61"/>
    </row>
    <row r="1562" spans="1:24" ht="18.75" customHeight="1" x14ac:dyDescent="0.25">
      <c r="A1562" s="61"/>
      <c r="B1562" s="303">
        <f>IF(P1562="",0,COUNTIF($P$7:P1562,P1562))</f>
        <v>0</v>
      </c>
      <c r="C1562" s="303" t="str">
        <f t="shared" si="171"/>
        <v>0</v>
      </c>
      <c r="D1562" s="303">
        <f>IF(S1562="",0,COUNTIF($S$7:S1562,S1562))</f>
        <v>0</v>
      </c>
      <c r="E1562" s="303" t="str">
        <f t="shared" si="172"/>
        <v>0</v>
      </c>
      <c r="F1562" s="303">
        <f>IF(T1562="",0,COUNTIF($T$7:T1562,T1562))</f>
        <v>0</v>
      </c>
      <c r="G1562" s="303" t="str">
        <f t="shared" si="173"/>
        <v>0</v>
      </c>
      <c r="H1562" s="303">
        <f>IF(R1562="",0,COUNTIF($R$7:R1562,R1562))</f>
        <v>0</v>
      </c>
      <c r="I1562" s="303" t="str">
        <f t="shared" si="174"/>
        <v>0</v>
      </c>
      <c r="J1562" s="306">
        <f t="shared" si="175"/>
        <v>44216</v>
      </c>
      <c r="K1562" s="303" t="str">
        <f t="shared" si="176"/>
        <v>KK 097</v>
      </c>
      <c r="L1562" s="61"/>
      <c r="M1562" s="271"/>
      <c r="N1562" s="6"/>
      <c r="O1562" s="10"/>
      <c r="P1562" s="6"/>
      <c r="Q1562" s="77" t="str">
        <f t="shared" si="177"/>
        <v/>
      </c>
      <c r="R1562" s="333"/>
      <c r="S1562" s="23"/>
      <c r="T1562" s="271"/>
      <c r="U1562" s="5"/>
      <c r="V1562" s="5"/>
      <c r="W1562" s="61"/>
      <c r="X1562" s="61"/>
    </row>
    <row r="1563" spans="1:24" ht="18.75" customHeight="1" x14ac:dyDescent="0.25">
      <c r="A1563" s="61"/>
      <c r="B1563" s="303">
        <f>IF(P1563="",0,COUNTIF($P$7:P1563,P1563))</f>
        <v>0</v>
      </c>
      <c r="C1563" s="303" t="str">
        <f t="shared" si="171"/>
        <v>0</v>
      </c>
      <c r="D1563" s="303">
        <f>IF(S1563="",0,COUNTIF($S$7:S1563,S1563))</f>
        <v>0</v>
      </c>
      <c r="E1563" s="303" t="str">
        <f t="shared" si="172"/>
        <v>0</v>
      </c>
      <c r="F1563" s="303">
        <f>IF(T1563="",0,COUNTIF($T$7:T1563,T1563))</f>
        <v>0</v>
      </c>
      <c r="G1563" s="303" t="str">
        <f t="shared" si="173"/>
        <v>0</v>
      </c>
      <c r="H1563" s="303">
        <f>IF(R1563="",0,COUNTIF($R$7:R1563,R1563))</f>
        <v>0</v>
      </c>
      <c r="I1563" s="303" t="str">
        <f t="shared" si="174"/>
        <v>0</v>
      </c>
      <c r="J1563" s="306">
        <f t="shared" si="175"/>
        <v>44216</v>
      </c>
      <c r="K1563" s="303" t="str">
        <f t="shared" si="176"/>
        <v>KK 097</v>
      </c>
      <c r="L1563" s="61"/>
      <c r="M1563" s="271"/>
      <c r="N1563" s="6"/>
      <c r="O1563" s="10"/>
      <c r="P1563" s="6"/>
      <c r="Q1563" s="77" t="str">
        <f t="shared" si="177"/>
        <v/>
      </c>
      <c r="R1563" s="333"/>
      <c r="S1563" s="23"/>
      <c r="T1563" s="271"/>
      <c r="U1563" s="5"/>
      <c r="V1563" s="5"/>
      <c r="W1563" s="61"/>
      <c r="X1563" s="61"/>
    </row>
    <row r="1564" spans="1:24" ht="18.75" customHeight="1" x14ac:dyDescent="0.25">
      <c r="A1564" s="61"/>
      <c r="B1564" s="303">
        <f>IF(P1564="",0,COUNTIF($P$7:P1564,P1564))</f>
        <v>0</v>
      </c>
      <c r="C1564" s="303" t="str">
        <f t="shared" si="171"/>
        <v>0</v>
      </c>
      <c r="D1564" s="303">
        <f>IF(S1564="",0,COUNTIF($S$7:S1564,S1564))</f>
        <v>0</v>
      </c>
      <c r="E1564" s="303" t="str">
        <f t="shared" si="172"/>
        <v>0</v>
      </c>
      <c r="F1564" s="303">
        <f>IF(T1564="",0,COUNTIF($T$7:T1564,T1564))</f>
        <v>0</v>
      </c>
      <c r="G1564" s="303" t="str">
        <f t="shared" si="173"/>
        <v>0</v>
      </c>
      <c r="H1564" s="303">
        <f>IF(R1564="",0,COUNTIF($R$7:R1564,R1564))</f>
        <v>0</v>
      </c>
      <c r="I1564" s="303" t="str">
        <f t="shared" si="174"/>
        <v>0</v>
      </c>
      <c r="J1564" s="306">
        <f t="shared" si="175"/>
        <v>44216</v>
      </c>
      <c r="K1564" s="303" t="str">
        <f t="shared" si="176"/>
        <v>KK 097</v>
      </c>
      <c r="L1564" s="61"/>
      <c r="M1564" s="271"/>
      <c r="N1564" s="6"/>
      <c r="O1564" s="10"/>
      <c r="P1564" s="6"/>
      <c r="Q1564" s="77" t="str">
        <f t="shared" si="177"/>
        <v/>
      </c>
      <c r="R1564" s="333"/>
      <c r="S1564" s="23"/>
      <c r="T1564" s="271"/>
      <c r="U1564" s="5"/>
      <c r="V1564" s="5"/>
      <c r="W1564" s="61"/>
      <c r="X1564" s="61"/>
    </row>
    <row r="1565" spans="1:24" ht="18.75" customHeight="1" x14ac:dyDescent="0.25">
      <c r="A1565" s="61"/>
      <c r="B1565" s="303">
        <f>IF(P1565="",0,COUNTIF($P$7:P1565,P1565))</f>
        <v>0</v>
      </c>
      <c r="C1565" s="303" t="str">
        <f t="shared" si="171"/>
        <v>0</v>
      </c>
      <c r="D1565" s="303">
        <f>IF(S1565="",0,COUNTIF($S$7:S1565,S1565))</f>
        <v>0</v>
      </c>
      <c r="E1565" s="303" t="str">
        <f t="shared" si="172"/>
        <v>0</v>
      </c>
      <c r="F1565" s="303">
        <f>IF(T1565="",0,COUNTIF($T$7:T1565,T1565))</f>
        <v>0</v>
      </c>
      <c r="G1565" s="303" t="str">
        <f t="shared" si="173"/>
        <v>0</v>
      </c>
      <c r="H1565" s="303">
        <f>IF(R1565="",0,COUNTIF($R$7:R1565,R1565))</f>
        <v>0</v>
      </c>
      <c r="I1565" s="303" t="str">
        <f t="shared" si="174"/>
        <v>0</v>
      </c>
      <c r="J1565" s="306">
        <f t="shared" si="175"/>
        <v>44216</v>
      </c>
      <c r="K1565" s="303" t="str">
        <f t="shared" si="176"/>
        <v>KK 097</v>
      </c>
      <c r="L1565" s="61"/>
      <c r="M1565" s="271"/>
      <c r="N1565" s="6"/>
      <c r="O1565" s="10"/>
      <c r="P1565" s="6"/>
      <c r="Q1565" s="77" t="str">
        <f t="shared" si="177"/>
        <v/>
      </c>
      <c r="R1565" s="333"/>
      <c r="S1565" s="23"/>
      <c r="T1565" s="271"/>
      <c r="U1565" s="5"/>
      <c r="V1565" s="5"/>
      <c r="W1565" s="61"/>
      <c r="X1565" s="61"/>
    </row>
    <row r="1566" spans="1:24" ht="18.75" customHeight="1" x14ac:dyDescent="0.25">
      <c r="A1566" s="61"/>
      <c r="B1566" s="303">
        <f>IF(P1566="",0,COUNTIF($P$7:P1566,P1566))</f>
        <v>0</v>
      </c>
      <c r="C1566" s="303" t="str">
        <f t="shared" si="171"/>
        <v>0</v>
      </c>
      <c r="D1566" s="303">
        <f>IF(S1566="",0,COUNTIF($S$7:S1566,S1566))</f>
        <v>0</v>
      </c>
      <c r="E1566" s="303" t="str">
        <f t="shared" si="172"/>
        <v>0</v>
      </c>
      <c r="F1566" s="303">
        <f>IF(T1566="",0,COUNTIF($T$7:T1566,T1566))</f>
        <v>0</v>
      </c>
      <c r="G1566" s="303" t="str">
        <f t="shared" si="173"/>
        <v>0</v>
      </c>
      <c r="H1566" s="303">
        <f>IF(R1566="",0,COUNTIF($R$7:R1566,R1566))</f>
        <v>0</v>
      </c>
      <c r="I1566" s="303" t="str">
        <f t="shared" si="174"/>
        <v>0</v>
      </c>
      <c r="J1566" s="306">
        <f t="shared" si="175"/>
        <v>44216</v>
      </c>
      <c r="K1566" s="303" t="str">
        <f t="shared" si="176"/>
        <v>KK 097</v>
      </c>
      <c r="L1566" s="61"/>
      <c r="M1566" s="271"/>
      <c r="N1566" s="6"/>
      <c r="O1566" s="10"/>
      <c r="P1566" s="6"/>
      <c r="Q1566" s="77" t="str">
        <f t="shared" si="177"/>
        <v/>
      </c>
      <c r="R1566" s="333"/>
      <c r="S1566" s="23"/>
      <c r="T1566" s="271"/>
      <c r="U1566" s="5"/>
      <c r="V1566" s="5"/>
      <c r="W1566" s="61"/>
      <c r="X1566" s="61"/>
    </row>
    <row r="1567" spans="1:24" ht="18.75" customHeight="1" x14ac:dyDescent="0.25">
      <c r="A1567" s="61"/>
      <c r="B1567" s="303">
        <f>IF(P1567="",0,COUNTIF($P$7:P1567,P1567))</f>
        <v>0</v>
      </c>
      <c r="C1567" s="303" t="str">
        <f t="shared" si="171"/>
        <v>0</v>
      </c>
      <c r="D1567" s="303">
        <f>IF(S1567="",0,COUNTIF($S$7:S1567,S1567))</f>
        <v>0</v>
      </c>
      <c r="E1567" s="303" t="str">
        <f t="shared" si="172"/>
        <v>0</v>
      </c>
      <c r="F1567" s="303">
        <f>IF(T1567="",0,COUNTIF($T$7:T1567,T1567))</f>
        <v>0</v>
      </c>
      <c r="G1567" s="303" t="str">
        <f t="shared" si="173"/>
        <v>0</v>
      </c>
      <c r="H1567" s="303">
        <f>IF(R1567="",0,COUNTIF($R$7:R1567,R1567))</f>
        <v>0</v>
      </c>
      <c r="I1567" s="303" t="str">
        <f t="shared" si="174"/>
        <v>0</v>
      </c>
      <c r="J1567" s="306">
        <f t="shared" si="175"/>
        <v>44216</v>
      </c>
      <c r="K1567" s="303" t="str">
        <f t="shared" si="176"/>
        <v>KK 097</v>
      </c>
      <c r="L1567" s="61"/>
      <c r="M1567" s="271"/>
      <c r="N1567" s="6"/>
      <c r="O1567" s="10"/>
      <c r="P1567" s="6"/>
      <c r="Q1567" s="77" t="str">
        <f t="shared" si="177"/>
        <v/>
      </c>
      <c r="R1567" s="333"/>
      <c r="S1567" s="23"/>
      <c r="T1567" s="271"/>
      <c r="U1567" s="5"/>
      <c r="V1567" s="5"/>
      <c r="W1567" s="61"/>
      <c r="X1567" s="61"/>
    </row>
    <row r="1568" spans="1:24" ht="18.75" customHeight="1" x14ac:dyDescent="0.25">
      <c r="A1568" s="61"/>
      <c r="B1568" s="303">
        <f>IF(P1568="",0,COUNTIF($P$7:P1568,P1568))</f>
        <v>0</v>
      </c>
      <c r="C1568" s="303" t="str">
        <f t="shared" si="171"/>
        <v>0</v>
      </c>
      <c r="D1568" s="303">
        <f>IF(S1568="",0,COUNTIF($S$7:S1568,S1568))</f>
        <v>0</v>
      </c>
      <c r="E1568" s="303" t="str">
        <f t="shared" si="172"/>
        <v>0</v>
      </c>
      <c r="F1568" s="303">
        <f>IF(T1568="",0,COUNTIF($T$7:T1568,T1568))</f>
        <v>0</v>
      </c>
      <c r="G1568" s="303" t="str">
        <f t="shared" si="173"/>
        <v>0</v>
      </c>
      <c r="H1568" s="303">
        <f>IF(R1568="",0,COUNTIF($R$7:R1568,R1568))</f>
        <v>0</v>
      </c>
      <c r="I1568" s="303" t="str">
        <f t="shared" si="174"/>
        <v>0</v>
      </c>
      <c r="J1568" s="306">
        <f t="shared" si="175"/>
        <v>44216</v>
      </c>
      <c r="K1568" s="303" t="str">
        <f t="shared" si="176"/>
        <v>KK 097</v>
      </c>
      <c r="L1568" s="61"/>
      <c r="M1568" s="271"/>
      <c r="N1568" s="6"/>
      <c r="O1568" s="10"/>
      <c r="P1568" s="6"/>
      <c r="Q1568" s="77" t="str">
        <f t="shared" si="177"/>
        <v/>
      </c>
      <c r="R1568" s="333"/>
      <c r="S1568" s="23"/>
      <c r="T1568" s="271"/>
      <c r="U1568" s="5"/>
      <c r="V1568" s="5"/>
      <c r="W1568" s="61"/>
      <c r="X1568" s="61"/>
    </row>
    <row r="1569" spans="1:24" ht="18.75" customHeight="1" x14ac:dyDescent="0.25">
      <c r="A1569" s="61"/>
      <c r="B1569" s="303">
        <f>IF(P1569="",0,COUNTIF($P$7:P1569,P1569))</f>
        <v>0</v>
      </c>
      <c r="C1569" s="303" t="str">
        <f t="shared" si="171"/>
        <v>0</v>
      </c>
      <c r="D1569" s="303">
        <f>IF(S1569="",0,COUNTIF($S$7:S1569,S1569))</f>
        <v>0</v>
      </c>
      <c r="E1569" s="303" t="str">
        <f t="shared" si="172"/>
        <v>0</v>
      </c>
      <c r="F1569" s="303">
        <f>IF(T1569="",0,COUNTIF($T$7:T1569,T1569))</f>
        <v>0</v>
      </c>
      <c r="G1569" s="303" t="str">
        <f t="shared" si="173"/>
        <v>0</v>
      </c>
      <c r="H1569" s="303">
        <f>IF(R1569="",0,COUNTIF($R$7:R1569,R1569))</f>
        <v>0</v>
      </c>
      <c r="I1569" s="303" t="str">
        <f t="shared" si="174"/>
        <v>0</v>
      </c>
      <c r="J1569" s="306">
        <f t="shared" si="175"/>
        <v>44216</v>
      </c>
      <c r="K1569" s="303" t="str">
        <f t="shared" si="176"/>
        <v>KK 097</v>
      </c>
      <c r="L1569" s="61"/>
      <c r="M1569" s="271"/>
      <c r="N1569" s="6"/>
      <c r="O1569" s="10"/>
      <c r="P1569" s="6"/>
      <c r="Q1569" s="77" t="str">
        <f t="shared" si="177"/>
        <v/>
      </c>
      <c r="R1569" s="333"/>
      <c r="S1569" s="23"/>
      <c r="T1569" s="271"/>
      <c r="U1569" s="5"/>
      <c r="V1569" s="5"/>
      <c r="W1569" s="61"/>
      <c r="X1569" s="61"/>
    </row>
    <row r="1570" spans="1:24" ht="18.75" customHeight="1" x14ac:dyDescent="0.25">
      <c r="A1570" s="61"/>
      <c r="B1570" s="303">
        <f>IF(P1570="",0,COUNTIF($P$7:P1570,P1570))</f>
        <v>0</v>
      </c>
      <c r="C1570" s="303" t="str">
        <f t="shared" si="171"/>
        <v>0</v>
      </c>
      <c r="D1570" s="303">
        <f>IF(S1570="",0,COUNTIF($S$7:S1570,S1570))</f>
        <v>0</v>
      </c>
      <c r="E1570" s="303" t="str">
        <f t="shared" si="172"/>
        <v>0</v>
      </c>
      <c r="F1570" s="303">
        <f>IF(T1570="",0,COUNTIF($T$7:T1570,T1570))</f>
        <v>0</v>
      </c>
      <c r="G1570" s="303" t="str">
        <f t="shared" si="173"/>
        <v>0</v>
      </c>
      <c r="H1570" s="303">
        <f>IF(R1570="",0,COUNTIF($R$7:R1570,R1570))</f>
        <v>0</v>
      </c>
      <c r="I1570" s="303" t="str">
        <f t="shared" si="174"/>
        <v>0</v>
      </c>
      <c r="J1570" s="306">
        <f t="shared" si="175"/>
        <v>44216</v>
      </c>
      <c r="K1570" s="303" t="str">
        <f t="shared" si="176"/>
        <v>KK 097</v>
      </c>
      <c r="L1570" s="61"/>
      <c r="M1570" s="271"/>
      <c r="N1570" s="6"/>
      <c r="O1570" s="10"/>
      <c r="P1570" s="6"/>
      <c r="Q1570" s="77" t="str">
        <f t="shared" si="177"/>
        <v/>
      </c>
      <c r="R1570" s="333"/>
      <c r="S1570" s="23"/>
      <c r="T1570" s="271"/>
      <c r="U1570" s="5"/>
      <c r="V1570" s="5"/>
      <c r="W1570" s="61"/>
      <c r="X1570" s="61"/>
    </row>
    <row r="1571" spans="1:24" ht="18.75" customHeight="1" x14ac:dyDescent="0.25">
      <c r="A1571" s="61"/>
      <c r="B1571" s="303">
        <f>IF(P1571="",0,COUNTIF($P$7:P1571,P1571))</f>
        <v>0</v>
      </c>
      <c r="C1571" s="303" t="str">
        <f t="shared" si="171"/>
        <v>0</v>
      </c>
      <c r="D1571" s="303">
        <f>IF(S1571="",0,COUNTIF($S$7:S1571,S1571))</f>
        <v>0</v>
      </c>
      <c r="E1571" s="303" t="str">
        <f t="shared" si="172"/>
        <v>0</v>
      </c>
      <c r="F1571" s="303">
        <f>IF(T1571="",0,COUNTIF($T$7:T1571,T1571))</f>
        <v>0</v>
      </c>
      <c r="G1571" s="303" t="str">
        <f t="shared" si="173"/>
        <v>0</v>
      </c>
      <c r="H1571" s="303">
        <f>IF(R1571="",0,COUNTIF($R$7:R1571,R1571))</f>
        <v>0</v>
      </c>
      <c r="I1571" s="303" t="str">
        <f t="shared" si="174"/>
        <v>0</v>
      </c>
      <c r="J1571" s="306">
        <f t="shared" si="175"/>
        <v>44216</v>
      </c>
      <c r="K1571" s="303" t="str">
        <f t="shared" si="176"/>
        <v>KK 097</v>
      </c>
      <c r="L1571" s="61"/>
      <c r="M1571" s="271"/>
      <c r="N1571" s="6"/>
      <c r="O1571" s="10"/>
      <c r="P1571" s="6"/>
      <c r="Q1571" s="77" t="str">
        <f t="shared" si="177"/>
        <v/>
      </c>
      <c r="R1571" s="333"/>
      <c r="S1571" s="23"/>
      <c r="T1571" s="271"/>
      <c r="U1571" s="5"/>
      <c r="V1571" s="5"/>
      <c r="W1571" s="61"/>
      <c r="X1571" s="61"/>
    </row>
    <row r="1572" spans="1:24" ht="18.75" customHeight="1" x14ac:dyDescent="0.25">
      <c r="A1572" s="61"/>
      <c r="B1572" s="303">
        <f>IF(P1572="",0,COUNTIF($P$7:P1572,P1572))</f>
        <v>0</v>
      </c>
      <c r="C1572" s="303" t="str">
        <f t="shared" si="171"/>
        <v>0</v>
      </c>
      <c r="D1572" s="303">
        <f>IF(S1572="",0,COUNTIF($S$7:S1572,S1572))</f>
        <v>0</v>
      </c>
      <c r="E1572" s="303" t="str">
        <f t="shared" si="172"/>
        <v>0</v>
      </c>
      <c r="F1572" s="303">
        <f>IF(T1572="",0,COUNTIF($T$7:T1572,T1572))</f>
        <v>0</v>
      </c>
      <c r="G1572" s="303" t="str">
        <f t="shared" si="173"/>
        <v>0</v>
      </c>
      <c r="H1572" s="303">
        <f>IF(R1572="",0,COUNTIF($R$7:R1572,R1572))</f>
        <v>0</v>
      </c>
      <c r="I1572" s="303" t="str">
        <f t="shared" si="174"/>
        <v>0</v>
      </c>
      <c r="J1572" s="306">
        <f t="shared" si="175"/>
        <v>44216</v>
      </c>
      <c r="K1572" s="303" t="str">
        <f t="shared" si="176"/>
        <v>KK 097</v>
      </c>
      <c r="L1572" s="61"/>
      <c r="M1572" s="271"/>
      <c r="N1572" s="6"/>
      <c r="O1572" s="10"/>
      <c r="P1572" s="6"/>
      <c r="Q1572" s="77" t="str">
        <f t="shared" si="177"/>
        <v/>
      </c>
      <c r="R1572" s="333"/>
      <c r="S1572" s="23"/>
      <c r="T1572" s="271"/>
      <c r="U1572" s="5"/>
      <c r="V1572" s="5"/>
      <c r="W1572" s="61"/>
      <c r="X1572" s="61"/>
    </row>
    <row r="1573" spans="1:24" ht="18.75" customHeight="1" x14ac:dyDescent="0.25">
      <c r="A1573" s="61"/>
      <c r="B1573" s="303">
        <f>IF(P1573="",0,COUNTIF($P$7:P1573,P1573))</f>
        <v>0</v>
      </c>
      <c r="C1573" s="303" t="str">
        <f t="shared" si="171"/>
        <v>0</v>
      </c>
      <c r="D1573" s="303">
        <f>IF(S1573="",0,COUNTIF($S$7:S1573,S1573))</f>
        <v>0</v>
      </c>
      <c r="E1573" s="303" t="str">
        <f t="shared" si="172"/>
        <v>0</v>
      </c>
      <c r="F1573" s="303">
        <f>IF(T1573="",0,COUNTIF($T$7:T1573,T1573))</f>
        <v>0</v>
      </c>
      <c r="G1573" s="303" t="str">
        <f t="shared" si="173"/>
        <v>0</v>
      </c>
      <c r="H1573" s="303">
        <f>IF(R1573="",0,COUNTIF($R$7:R1573,R1573))</f>
        <v>0</v>
      </c>
      <c r="I1573" s="303" t="str">
        <f t="shared" si="174"/>
        <v>0</v>
      </c>
      <c r="J1573" s="306">
        <f t="shared" si="175"/>
        <v>44216</v>
      </c>
      <c r="K1573" s="303" t="str">
        <f t="shared" si="176"/>
        <v>KK 097</v>
      </c>
      <c r="L1573" s="61"/>
      <c r="M1573" s="271"/>
      <c r="N1573" s="6"/>
      <c r="O1573" s="10"/>
      <c r="P1573" s="6"/>
      <c r="Q1573" s="77" t="str">
        <f t="shared" si="177"/>
        <v/>
      </c>
      <c r="R1573" s="333"/>
      <c r="S1573" s="23"/>
      <c r="T1573" s="271"/>
      <c r="U1573" s="5"/>
      <c r="V1573" s="5"/>
      <c r="W1573" s="61"/>
      <c r="X1573" s="61"/>
    </row>
    <row r="1574" spans="1:24" ht="18.75" customHeight="1" x14ac:dyDescent="0.25">
      <c r="A1574" s="61"/>
      <c r="B1574" s="303">
        <f>IF(P1574="",0,COUNTIF($P$7:P1574,P1574))</f>
        <v>0</v>
      </c>
      <c r="C1574" s="303" t="str">
        <f t="shared" si="171"/>
        <v>0</v>
      </c>
      <c r="D1574" s="303">
        <f>IF(S1574="",0,COUNTIF($S$7:S1574,S1574))</f>
        <v>0</v>
      </c>
      <c r="E1574" s="303" t="str">
        <f t="shared" si="172"/>
        <v>0</v>
      </c>
      <c r="F1574" s="303">
        <f>IF(T1574="",0,COUNTIF($T$7:T1574,T1574))</f>
        <v>0</v>
      </c>
      <c r="G1574" s="303" t="str">
        <f t="shared" si="173"/>
        <v>0</v>
      </c>
      <c r="H1574" s="303">
        <f>IF(R1574="",0,COUNTIF($R$7:R1574,R1574))</f>
        <v>0</v>
      </c>
      <c r="I1574" s="303" t="str">
        <f t="shared" si="174"/>
        <v>0</v>
      </c>
      <c r="J1574" s="306">
        <f t="shared" si="175"/>
        <v>44216</v>
      </c>
      <c r="K1574" s="303" t="str">
        <f t="shared" si="176"/>
        <v>KK 097</v>
      </c>
      <c r="L1574" s="61"/>
      <c r="M1574" s="271"/>
      <c r="N1574" s="6"/>
      <c r="O1574" s="10"/>
      <c r="P1574" s="6"/>
      <c r="Q1574" s="77" t="str">
        <f t="shared" si="177"/>
        <v/>
      </c>
      <c r="R1574" s="333"/>
      <c r="S1574" s="23"/>
      <c r="T1574" s="271"/>
      <c r="U1574" s="5"/>
      <c r="V1574" s="5"/>
      <c r="W1574" s="61"/>
      <c r="X1574" s="61"/>
    </row>
    <row r="1575" spans="1:24" ht="18.75" customHeight="1" x14ac:dyDescent="0.25">
      <c r="A1575" s="61"/>
      <c r="B1575" s="303">
        <f>IF(P1575="",0,COUNTIF($P$7:P1575,P1575))</f>
        <v>0</v>
      </c>
      <c r="C1575" s="303" t="str">
        <f t="shared" si="171"/>
        <v>0</v>
      </c>
      <c r="D1575" s="303">
        <f>IF(S1575="",0,COUNTIF($S$7:S1575,S1575))</f>
        <v>0</v>
      </c>
      <c r="E1575" s="303" t="str">
        <f t="shared" si="172"/>
        <v>0</v>
      </c>
      <c r="F1575" s="303">
        <f>IF(T1575="",0,COUNTIF($T$7:T1575,T1575))</f>
        <v>0</v>
      </c>
      <c r="G1575" s="303" t="str">
        <f t="shared" si="173"/>
        <v>0</v>
      </c>
      <c r="H1575" s="303">
        <f>IF(R1575="",0,COUNTIF($R$7:R1575,R1575))</f>
        <v>0</v>
      </c>
      <c r="I1575" s="303" t="str">
        <f t="shared" si="174"/>
        <v>0</v>
      </c>
      <c r="J1575" s="306">
        <f t="shared" si="175"/>
        <v>44216</v>
      </c>
      <c r="K1575" s="303" t="str">
        <f t="shared" si="176"/>
        <v>KK 097</v>
      </c>
      <c r="L1575" s="61"/>
      <c r="M1575" s="271"/>
      <c r="N1575" s="6"/>
      <c r="O1575" s="10"/>
      <c r="P1575" s="6"/>
      <c r="Q1575" s="77" t="str">
        <f t="shared" si="177"/>
        <v/>
      </c>
      <c r="R1575" s="333"/>
      <c r="S1575" s="23"/>
      <c r="T1575" s="271"/>
      <c r="U1575" s="5"/>
      <c r="V1575" s="5"/>
      <c r="W1575" s="61"/>
      <c r="X1575" s="61"/>
    </row>
    <row r="1576" spans="1:24" ht="18.75" customHeight="1" x14ac:dyDescent="0.25">
      <c r="A1576" s="61"/>
      <c r="B1576" s="303">
        <f>IF(P1576="",0,COUNTIF($P$7:P1576,P1576))</f>
        <v>0</v>
      </c>
      <c r="C1576" s="303" t="str">
        <f t="shared" si="171"/>
        <v>0</v>
      </c>
      <c r="D1576" s="303">
        <f>IF(S1576="",0,COUNTIF($S$7:S1576,S1576))</f>
        <v>0</v>
      </c>
      <c r="E1576" s="303" t="str">
        <f t="shared" si="172"/>
        <v>0</v>
      </c>
      <c r="F1576" s="303">
        <f>IF(T1576="",0,COUNTIF($T$7:T1576,T1576))</f>
        <v>0</v>
      </c>
      <c r="G1576" s="303" t="str">
        <f t="shared" si="173"/>
        <v>0</v>
      </c>
      <c r="H1576" s="303">
        <f>IF(R1576="",0,COUNTIF($R$7:R1576,R1576))</f>
        <v>0</v>
      </c>
      <c r="I1576" s="303" t="str">
        <f t="shared" si="174"/>
        <v>0</v>
      </c>
      <c r="J1576" s="306">
        <f t="shared" si="175"/>
        <v>44216</v>
      </c>
      <c r="K1576" s="303" t="str">
        <f t="shared" si="176"/>
        <v>KK 097</v>
      </c>
      <c r="L1576" s="61"/>
      <c r="M1576" s="271"/>
      <c r="N1576" s="6"/>
      <c r="O1576" s="10"/>
      <c r="P1576" s="6"/>
      <c r="Q1576" s="77" t="str">
        <f t="shared" si="177"/>
        <v/>
      </c>
      <c r="R1576" s="333"/>
      <c r="S1576" s="23"/>
      <c r="T1576" s="271"/>
      <c r="U1576" s="5"/>
      <c r="V1576" s="5"/>
      <c r="W1576" s="61"/>
      <c r="X1576" s="61"/>
    </row>
    <row r="1577" spans="1:24" ht="18.75" customHeight="1" x14ac:dyDescent="0.25">
      <c r="A1577" s="61"/>
      <c r="B1577" s="303">
        <f>IF(P1577="",0,COUNTIF($P$7:P1577,P1577))</f>
        <v>0</v>
      </c>
      <c r="C1577" s="303" t="str">
        <f t="shared" si="171"/>
        <v>0</v>
      </c>
      <c r="D1577" s="303">
        <f>IF(S1577="",0,COUNTIF($S$7:S1577,S1577))</f>
        <v>0</v>
      </c>
      <c r="E1577" s="303" t="str">
        <f t="shared" si="172"/>
        <v>0</v>
      </c>
      <c r="F1577" s="303">
        <f>IF(T1577="",0,COUNTIF($T$7:T1577,T1577))</f>
        <v>0</v>
      </c>
      <c r="G1577" s="303" t="str">
        <f t="shared" si="173"/>
        <v>0</v>
      </c>
      <c r="H1577" s="303">
        <f>IF(R1577="",0,COUNTIF($R$7:R1577,R1577))</f>
        <v>0</v>
      </c>
      <c r="I1577" s="303" t="str">
        <f t="shared" si="174"/>
        <v>0</v>
      </c>
      <c r="J1577" s="306">
        <f t="shared" si="175"/>
        <v>44216</v>
      </c>
      <c r="K1577" s="303" t="str">
        <f t="shared" si="176"/>
        <v>KK 097</v>
      </c>
      <c r="L1577" s="61"/>
      <c r="M1577" s="271"/>
      <c r="N1577" s="6"/>
      <c r="O1577" s="10"/>
      <c r="P1577" s="6"/>
      <c r="Q1577" s="77" t="str">
        <f t="shared" si="177"/>
        <v/>
      </c>
      <c r="R1577" s="333"/>
      <c r="S1577" s="23"/>
      <c r="T1577" s="271"/>
      <c r="U1577" s="5"/>
      <c r="V1577" s="5"/>
      <c r="W1577" s="61"/>
      <c r="X1577" s="61"/>
    </row>
    <row r="1578" spans="1:24" ht="18.75" customHeight="1" x14ac:dyDescent="0.25">
      <c r="A1578" s="61"/>
      <c r="B1578" s="303">
        <f>IF(P1578="",0,COUNTIF($P$7:P1578,P1578))</f>
        <v>0</v>
      </c>
      <c r="C1578" s="303" t="str">
        <f t="shared" si="171"/>
        <v>0</v>
      </c>
      <c r="D1578" s="303">
        <f>IF(S1578="",0,COUNTIF($S$7:S1578,S1578))</f>
        <v>0</v>
      </c>
      <c r="E1578" s="303" t="str">
        <f t="shared" si="172"/>
        <v>0</v>
      </c>
      <c r="F1578" s="303">
        <f>IF(T1578="",0,COUNTIF($T$7:T1578,T1578))</f>
        <v>0</v>
      </c>
      <c r="G1578" s="303" t="str">
        <f t="shared" si="173"/>
        <v>0</v>
      </c>
      <c r="H1578" s="303">
        <f>IF(R1578="",0,COUNTIF($R$7:R1578,R1578))</f>
        <v>0</v>
      </c>
      <c r="I1578" s="303" t="str">
        <f t="shared" si="174"/>
        <v>0</v>
      </c>
      <c r="J1578" s="306">
        <f t="shared" si="175"/>
        <v>44216</v>
      </c>
      <c r="K1578" s="303" t="str">
        <f t="shared" si="176"/>
        <v>KK 097</v>
      </c>
      <c r="L1578" s="61"/>
      <c r="M1578" s="271"/>
      <c r="N1578" s="6"/>
      <c r="O1578" s="10"/>
      <c r="P1578" s="6"/>
      <c r="Q1578" s="77" t="str">
        <f t="shared" si="177"/>
        <v/>
      </c>
      <c r="R1578" s="333"/>
      <c r="S1578" s="23"/>
      <c r="T1578" s="271"/>
      <c r="U1578" s="5"/>
      <c r="V1578" s="5"/>
      <c r="W1578" s="61"/>
      <c r="X1578" s="61"/>
    </row>
    <row r="1579" spans="1:24" ht="18.75" customHeight="1" x14ac:dyDescent="0.25">
      <c r="A1579" s="61"/>
      <c r="B1579" s="303">
        <f>IF(P1579="",0,COUNTIF($P$7:P1579,P1579))</f>
        <v>0</v>
      </c>
      <c r="C1579" s="303" t="str">
        <f t="shared" si="171"/>
        <v>0</v>
      </c>
      <c r="D1579" s="303">
        <f>IF(S1579="",0,COUNTIF($S$7:S1579,S1579))</f>
        <v>0</v>
      </c>
      <c r="E1579" s="303" t="str">
        <f t="shared" si="172"/>
        <v>0</v>
      </c>
      <c r="F1579" s="303">
        <f>IF(T1579="",0,COUNTIF($T$7:T1579,T1579))</f>
        <v>0</v>
      </c>
      <c r="G1579" s="303" t="str">
        <f t="shared" si="173"/>
        <v>0</v>
      </c>
      <c r="H1579" s="303">
        <f>IF(R1579="",0,COUNTIF($R$7:R1579,R1579))</f>
        <v>0</v>
      </c>
      <c r="I1579" s="303" t="str">
        <f t="shared" si="174"/>
        <v>0</v>
      </c>
      <c r="J1579" s="306">
        <f t="shared" si="175"/>
        <v>44216</v>
      </c>
      <c r="K1579" s="303" t="str">
        <f t="shared" si="176"/>
        <v>KK 097</v>
      </c>
      <c r="L1579" s="61"/>
      <c r="M1579" s="271"/>
      <c r="N1579" s="6"/>
      <c r="O1579" s="10"/>
      <c r="P1579" s="6"/>
      <c r="Q1579" s="77" t="str">
        <f t="shared" si="177"/>
        <v/>
      </c>
      <c r="R1579" s="333"/>
      <c r="S1579" s="23"/>
      <c r="T1579" s="271"/>
      <c r="U1579" s="5"/>
      <c r="V1579" s="5"/>
      <c r="W1579" s="61"/>
      <c r="X1579" s="61"/>
    </row>
    <row r="1580" spans="1:24" ht="18.75" customHeight="1" x14ac:dyDescent="0.25">
      <c r="A1580" s="61"/>
      <c r="B1580" s="303">
        <f>IF(P1580="",0,COUNTIF($P$7:P1580,P1580))</f>
        <v>0</v>
      </c>
      <c r="C1580" s="303" t="str">
        <f t="shared" si="171"/>
        <v>0</v>
      </c>
      <c r="D1580" s="303">
        <f>IF(S1580="",0,COUNTIF($S$7:S1580,S1580))</f>
        <v>0</v>
      </c>
      <c r="E1580" s="303" t="str">
        <f t="shared" si="172"/>
        <v>0</v>
      </c>
      <c r="F1580" s="303">
        <f>IF(T1580="",0,COUNTIF($T$7:T1580,T1580))</f>
        <v>0</v>
      </c>
      <c r="G1580" s="303" t="str">
        <f t="shared" si="173"/>
        <v>0</v>
      </c>
      <c r="H1580" s="303">
        <f>IF(R1580="",0,COUNTIF($R$7:R1580,R1580))</f>
        <v>0</v>
      </c>
      <c r="I1580" s="303" t="str">
        <f t="shared" si="174"/>
        <v>0</v>
      </c>
      <c r="J1580" s="306">
        <f t="shared" si="175"/>
        <v>44216</v>
      </c>
      <c r="K1580" s="303" t="str">
        <f t="shared" si="176"/>
        <v>KK 097</v>
      </c>
      <c r="L1580" s="61"/>
      <c r="M1580" s="271"/>
      <c r="N1580" s="6"/>
      <c r="O1580" s="10"/>
      <c r="P1580" s="6"/>
      <c r="Q1580" s="77" t="str">
        <f t="shared" si="177"/>
        <v/>
      </c>
      <c r="R1580" s="333"/>
      <c r="S1580" s="23"/>
      <c r="T1580" s="271"/>
      <c r="U1580" s="5"/>
      <c r="V1580" s="5"/>
      <c r="W1580" s="61"/>
      <c r="X1580" s="61"/>
    </row>
    <row r="1581" spans="1:24" ht="18.75" customHeight="1" x14ac:dyDescent="0.25">
      <c r="A1581" s="61"/>
      <c r="B1581" s="303">
        <f>IF(P1581="",0,COUNTIF($P$7:P1581,P1581))</f>
        <v>0</v>
      </c>
      <c r="C1581" s="303" t="str">
        <f t="shared" si="171"/>
        <v>0</v>
      </c>
      <c r="D1581" s="303">
        <f>IF(S1581="",0,COUNTIF($S$7:S1581,S1581))</f>
        <v>0</v>
      </c>
      <c r="E1581" s="303" t="str">
        <f t="shared" si="172"/>
        <v>0</v>
      </c>
      <c r="F1581" s="303">
        <f>IF(T1581="",0,COUNTIF($T$7:T1581,T1581))</f>
        <v>0</v>
      </c>
      <c r="G1581" s="303" t="str">
        <f t="shared" si="173"/>
        <v>0</v>
      </c>
      <c r="H1581" s="303">
        <f>IF(R1581="",0,COUNTIF($R$7:R1581,R1581))</f>
        <v>0</v>
      </c>
      <c r="I1581" s="303" t="str">
        <f t="shared" si="174"/>
        <v>0</v>
      </c>
      <c r="J1581" s="306">
        <f t="shared" si="175"/>
        <v>44216</v>
      </c>
      <c r="K1581" s="303" t="str">
        <f t="shared" si="176"/>
        <v>KK 097</v>
      </c>
      <c r="L1581" s="61"/>
      <c r="M1581" s="271"/>
      <c r="N1581" s="6"/>
      <c r="O1581" s="10"/>
      <c r="P1581" s="6"/>
      <c r="Q1581" s="77" t="str">
        <f t="shared" si="177"/>
        <v/>
      </c>
      <c r="R1581" s="333"/>
      <c r="S1581" s="23"/>
      <c r="T1581" s="271"/>
      <c r="U1581" s="5"/>
      <c r="V1581" s="5"/>
      <c r="W1581" s="61"/>
      <c r="X1581" s="61"/>
    </row>
    <row r="1582" spans="1:24" ht="18.75" customHeight="1" x14ac:dyDescent="0.25">
      <c r="A1582" s="61"/>
      <c r="B1582" s="303">
        <f>IF(P1582="",0,COUNTIF($P$7:P1582,P1582))</f>
        <v>0</v>
      </c>
      <c r="C1582" s="303" t="str">
        <f t="shared" si="171"/>
        <v>0</v>
      </c>
      <c r="D1582" s="303">
        <f>IF(S1582="",0,COUNTIF($S$7:S1582,S1582))</f>
        <v>0</v>
      </c>
      <c r="E1582" s="303" t="str">
        <f t="shared" si="172"/>
        <v>0</v>
      </c>
      <c r="F1582" s="303">
        <f>IF(T1582="",0,COUNTIF($T$7:T1582,T1582))</f>
        <v>0</v>
      </c>
      <c r="G1582" s="303" t="str">
        <f t="shared" si="173"/>
        <v>0</v>
      </c>
      <c r="H1582" s="303">
        <f>IF(R1582="",0,COUNTIF($R$7:R1582,R1582))</f>
        <v>0</v>
      </c>
      <c r="I1582" s="303" t="str">
        <f t="shared" si="174"/>
        <v>0</v>
      </c>
      <c r="J1582" s="306">
        <f t="shared" si="175"/>
        <v>44216</v>
      </c>
      <c r="K1582" s="303" t="str">
        <f t="shared" si="176"/>
        <v>KK 097</v>
      </c>
      <c r="L1582" s="61"/>
      <c r="M1582" s="271"/>
      <c r="N1582" s="6"/>
      <c r="O1582" s="10"/>
      <c r="P1582" s="6"/>
      <c r="Q1582" s="77" t="str">
        <f t="shared" si="177"/>
        <v/>
      </c>
      <c r="R1582" s="333"/>
      <c r="S1582" s="23"/>
      <c r="T1582" s="271"/>
      <c r="U1582" s="5"/>
      <c r="V1582" s="5"/>
      <c r="W1582" s="61"/>
      <c r="X1582" s="61"/>
    </row>
    <row r="1583" spans="1:24" ht="18.75" customHeight="1" x14ac:dyDescent="0.25">
      <c r="A1583" s="61"/>
      <c r="B1583" s="303">
        <f>IF(P1583="",0,COUNTIF($P$7:P1583,P1583))</f>
        <v>0</v>
      </c>
      <c r="C1583" s="303" t="str">
        <f t="shared" si="171"/>
        <v>0</v>
      </c>
      <c r="D1583" s="303">
        <f>IF(S1583="",0,COUNTIF($S$7:S1583,S1583))</f>
        <v>0</v>
      </c>
      <c r="E1583" s="303" t="str">
        <f t="shared" si="172"/>
        <v>0</v>
      </c>
      <c r="F1583" s="303">
        <f>IF(T1583="",0,COUNTIF($T$7:T1583,T1583))</f>
        <v>0</v>
      </c>
      <c r="G1583" s="303" t="str">
        <f t="shared" si="173"/>
        <v>0</v>
      </c>
      <c r="H1583" s="303">
        <f>IF(R1583="",0,COUNTIF($R$7:R1583,R1583))</f>
        <v>0</v>
      </c>
      <c r="I1583" s="303" t="str">
        <f t="shared" si="174"/>
        <v>0</v>
      </c>
      <c r="J1583" s="306">
        <f t="shared" si="175"/>
        <v>44216</v>
      </c>
      <c r="K1583" s="303" t="str">
        <f t="shared" si="176"/>
        <v>KK 097</v>
      </c>
      <c r="L1583" s="61"/>
      <c r="M1583" s="271"/>
      <c r="N1583" s="6"/>
      <c r="O1583" s="10"/>
      <c r="P1583" s="6"/>
      <c r="Q1583" s="77" t="str">
        <f t="shared" si="177"/>
        <v/>
      </c>
      <c r="R1583" s="333"/>
      <c r="S1583" s="23"/>
      <c r="T1583" s="271"/>
      <c r="U1583" s="5"/>
      <c r="V1583" s="5"/>
      <c r="W1583" s="61"/>
      <c r="X1583" s="61"/>
    </row>
    <row r="1584" spans="1:24" ht="18.75" customHeight="1" x14ac:dyDescent="0.25">
      <c r="A1584" s="61"/>
      <c r="B1584" s="303">
        <f>IF(P1584="",0,COUNTIF($P$7:P1584,P1584))</f>
        <v>0</v>
      </c>
      <c r="C1584" s="303" t="str">
        <f t="shared" si="171"/>
        <v>0</v>
      </c>
      <c r="D1584" s="303">
        <f>IF(S1584="",0,COUNTIF($S$7:S1584,S1584))</f>
        <v>0</v>
      </c>
      <c r="E1584" s="303" t="str">
        <f t="shared" si="172"/>
        <v>0</v>
      </c>
      <c r="F1584" s="303">
        <f>IF(T1584="",0,COUNTIF($T$7:T1584,T1584))</f>
        <v>0</v>
      </c>
      <c r="G1584" s="303" t="str">
        <f t="shared" si="173"/>
        <v>0</v>
      </c>
      <c r="H1584" s="303">
        <f>IF(R1584="",0,COUNTIF($R$7:R1584,R1584))</f>
        <v>0</v>
      </c>
      <c r="I1584" s="303" t="str">
        <f t="shared" si="174"/>
        <v>0</v>
      </c>
      <c r="J1584" s="306">
        <f t="shared" si="175"/>
        <v>44216</v>
      </c>
      <c r="K1584" s="303" t="str">
        <f t="shared" si="176"/>
        <v>KK 097</v>
      </c>
      <c r="L1584" s="61"/>
      <c r="M1584" s="271"/>
      <c r="N1584" s="6"/>
      <c r="O1584" s="10"/>
      <c r="P1584" s="6"/>
      <c r="Q1584" s="77" t="str">
        <f t="shared" si="177"/>
        <v/>
      </c>
      <c r="R1584" s="333"/>
      <c r="S1584" s="23"/>
      <c r="T1584" s="271"/>
      <c r="U1584" s="5"/>
      <c r="V1584" s="5"/>
      <c r="W1584" s="61"/>
      <c r="X1584" s="61"/>
    </row>
    <row r="1585" spans="1:24" ht="18.75" customHeight="1" x14ac:dyDescent="0.25">
      <c r="A1585" s="61"/>
      <c r="B1585" s="303">
        <f>IF(P1585="",0,COUNTIF($P$7:P1585,P1585))</f>
        <v>0</v>
      </c>
      <c r="C1585" s="303" t="str">
        <f t="shared" ref="C1585:C1648" si="178">B1585&amp;P1585</f>
        <v>0</v>
      </c>
      <c r="D1585" s="303">
        <f>IF(S1585="",0,COUNTIF($S$7:S1585,S1585))</f>
        <v>0</v>
      </c>
      <c r="E1585" s="303" t="str">
        <f t="shared" ref="E1585:E1648" si="179">D1585&amp;S1585</f>
        <v>0</v>
      </c>
      <c r="F1585" s="303">
        <f>IF(T1585="",0,COUNTIF($T$7:T1585,T1585))</f>
        <v>0</v>
      </c>
      <c r="G1585" s="303" t="str">
        <f t="shared" ref="G1585:G1648" si="180">F1585&amp;T1585</f>
        <v>0</v>
      </c>
      <c r="H1585" s="303">
        <f>IF(R1585="",0,COUNTIF($R$7:R1585,R1585))</f>
        <v>0</v>
      </c>
      <c r="I1585" s="303" t="str">
        <f t="shared" ref="I1585:I1648" si="181">H1585&amp;R1585</f>
        <v>0</v>
      </c>
      <c r="J1585" s="306">
        <f t="shared" ref="J1585:J1648" si="182">IF(M1585&lt;&gt;"",M1585,J1584)</f>
        <v>44216</v>
      </c>
      <c r="K1585" s="303" t="str">
        <f t="shared" ref="K1585:K1648" si="183">IF(N1585&lt;&gt;"",N1585,K1584)</f>
        <v>KK 097</v>
      </c>
      <c r="L1585" s="61"/>
      <c r="M1585" s="271"/>
      <c r="N1585" s="6"/>
      <c r="O1585" s="10"/>
      <c r="P1585" s="6"/>
      <c r="Q1585" s="77" t="str">
        <f t="shared" ref="Q1585:Q1648" si="184">IF(P1585&lt;&gt;"",VLOOKUP(P1585,DA,2,FALSE),"")</f>
        <v/>
      </c>
      <c r="R1585" s="333"/>
      <c r="S1585" s="23"/>
      <c r="T1585" s="271"/>
      <c r="U1585" s="5"/>
      <c r="V1585" s="5"/>
      <c r="W1585" s="61"/>
      <c r="X1585" s="61"/>
    </row>
    <row r="1586" spans="1:24" ht="18.75" customHeight="1" x14ac:dyDescent="0.25">
      <c r="A1586" s="61"/>
      <c r="B1586" s="303">
        <f>IF(P1586="",0,COUNTIF($P$7:P1586,P1586))</f>
        <v>0</v>
      </c>
      <c r="C1586" s="303" t="str">
        <f t="shared" si="178"/>
        <v>0</v>
      </c>
      <c r="D1586" s="303">
        <f>IF(S1586="",0,COUNTIF($S$7:S1586,S1586))</f>
        <v>0</v>
      </c>
      <c r="E1586" s="303" t="str">
        <f t="shared" si="179"/>
        <v>0</v>
      </c>
      <c r="F1586" s="303">
        <f>IF(T1586="",0,COUNTIF($T$7:T1586,T1586))</f>
        <v>0</v>
      </c>
      <c r="G1586" s="303" t="str">
        <f t="shared" si="180"/>
        <v>0</v>
      </c>
      <c r="H1586" s="303">
        <f>IF(R1586="",0,COUNTIF($R$7:R1586,R1586))</f>
        <v>0</v>
      </c>
      <c r="I1586" s="303" t="str">
        <f t="shared" si="181"/>
        <v>0</v>
      </c>
      <c r="J1586" s="306">
        <f t="shared" si="182"/>
        <v>44216</v>
      </c>
      <c r="K1586" s="303" t="str">
        <f t="shared" si="183"/>
        <v>KK 097</v>
      </c>
      <c r="L1586" s="61"/>
      <c r="M1586" s="271"/>
      <c r="N1586" s="6"/>
      <c r="O1586" s="10"/>
      <c r="P1586" s="6"/>
      <c r="Q1586" s="77" t="str">
        <f t="shared" si="184"/>
        <v/>
      </c>
      <c r="R1586" s="333"/>
      <c r="S1586" s="23"/>
      <c r="T1586" s="271"/>
      <c r="U1586" s="5"/>
      <c r="V1586" s="5"/>
      <c r="W1586" s="61"/>
      <c r="X1586" s="61"/>
    </row>
    <row r="1587" spans="1:24" ht="18.75" customHeight="1" x14ac:dyDescent="0.25">
      <c r="A1587" s="61"/>
      <c r="B1587" s="303">
        <f>IF(P1587="",0,COUNTIF($P$7:P1587,P1587))</f>
        <v>0</v>
      </c>
      <c r="C1587" s="303" t="str">
        <f t="shared" si="178"/>
        <v>0</v>
      </c>
      <c r="D1587" s="303">
        <f>IF(S1587="",0,COUNTIF($S$7:S1587,S1587))</f>
        <v>0</v>
      </c>
      <c r="E1587" s="303" t="str">
        <f t="shared" si="179"/>
        <v>0</v>
      </c>
      <c r="F1587" s="303">
        <f>IF(T1587="",0,COUNTIF($T$7:T1587,T1587))</f>
        <v>0</v>
      </c>
      <c r="G1587" s="303" t="str">
        <f t="shared" si="180"/>
        <v>0</v>
      </c>
      <c r="H1587" s="303">
        <f>IF(R1587="",0,COUNTIF($R$7:R1587,R1587))</f>
        <v>0</v>
      </c>
      <c r="I1587" s="303" t="str">
        <f t="shared" si="181"/>
        <v>0</v>
      </c>
      <c r="J1587" s="306">
        <f t="shared" si="182"/>
        <v>44216</v>
      </c>
      <c r="K1587" s="303" t="str">
        <f t="shared" si="183"/>
        <v>KK 097</v>
      </c>
      <c r="L1587" s="61"/>
      <c r="M1587" s="271"/>
      <c r="N1587" s="6"/>
      <c r="O1587" s="10"/>
      <c r="P1587" s="6"/>
      <c r="Q1587" s="77" t="str">
        <f t="shared" si="184"/>
        <v/>
      </c>
      <c r="R1587" s="333"/>
      <c r="S1587" s="23"/>
      <c r="T1587" s="271"/>
      <c r="U1587" s="5"/>
      <c r="V1587" s="5"/>
      <c r="W1587" s="61"/>
      <c r="X1587" s="61"/>
    </row>
    <row r="1588" spans="1:24" ht="18.75" customHeight="1" x14ac:dyDescent="0.25">
      <c r="A1588" s="61"/>
      <c r="B1588" s="303">
        <f>IF(P1588="",0,COUNTIF($P$7:P1588,P1588))</f>
        <v>0</v>
      </c>
      <c r="C1588" s="303" t="str">
        <f t="shared" si="178"/>
        <v>0</v>
      </c>
      <c r="D1588" s="303">
        <f>IF(S1588="",0,COUNTIF($S$7:S1588,S1588))</f>
        <v>0</v>
      </c>
      <c r="E1588" s="303" t="str">
        <f t="shared" si="179"/>
        <v>0</v>
      </c>
      <c r="F1588" s="303">
        <f>IF(T1588="",0,COUNTIF($T$7:T1588,T1588))</f>
        <v>0</v>
      </c>
      <c r="G1588" s="303" t="str">
        <f t="shared" si="180"/>
        <v>0</v>
      </c>
      <c r="H1588" s="303">
        <f>IF(R1588="",0,COUNTIF($R$7:R1588,R1588))</f>
        <v>0</v>
      </c>
      <c r="I1588" s="303" t="str">
        <f t="shared" si="181"/>
        <v>0</v>
      </c>
      <c r="J1588" s="306">
        <f t="shared" si="182"/>
        <v>44216</v>
      </c>
      <c r="K1588" s="303" t="str">
        <f t="shared" si="183"/>
        <v>KK 097</v>
      </c>
      <c r="L1588" s="61"/>
      <c r="M1588" s="271"/>
      <c r="N1588" s="6"/>
      <c r="O1588" s="10"/>
      <c r="P1588" s="6"/>
      <c r="Q1588" s="77" t="str">
        <f t="shared" si="184"/>
        <v/>
      </c>
      <c r="R1588" s="333"/>
      <c r="S1588" s="23"/>
      <c r="T1588" s="271"/>
      <c r="U1588" s="5"/>
      <c r="V1588" s="5"/>
      <c r="W1588" s="61"/>
      <c r="X1588" s="61"/>
    </row>
    <row r="1589" spans="1:24" ht="18.75" customHeight="1" x14ac:dyDescent="0.25">
      <c r="A1589" s="61"/>
      <c r="B1589" s="303">
        <f>IF(P1589="",0,COUNTIF($P$7:P1589,P1589))</f>
        <v>0</v>
      </c>
      <c r="C1589" s="303" t="str">
        <f t="shared" si="178"/>
        <v>0</v>
      </c>
      <c r="D1589" s="303">
        <f>IF(S1589="",0,COUNTIF($S$7:S1589,S1589))</f>
        <v>0</v>
      </c>
      <c r="E1589" s="303" t="str">
        <f t="shared" si="179"/>
        <v>0</v>
      </c>
      <c r="F1589" s="303">
        <f>IF(T1589="",0,COUNTIF($T$7:T1589,T1589))</f>
        <v>0</v>
      </c>
      <c r="G1589" s="303" t="str">
        <f t="shared" si="180"/>
        <v>0</v>
      </c>
      <c r="H1589" s="303">
        <f>IF(R1589="",0,COUNTIF($R$7:R1589,R1589))</f>
        <v>0</v>
      </c>
      <c r="I1589" s="303" t="str">
        <f t="shared" si="181"/>
        <v>0</v>
      </c>
      <c r="J1589" s="306">
        <f t="shared" si="182"/>
        <v>44216</v>
      </c>
      <c r="K1589" s="303" t="str">
        <f t="shared" si="183"/>
        <v>KK 097</v>
      </c>
      <c r="L1589" s="61"/>
      <c r="M1589" s="271"/>
      <c r="N1589" s="6"/>
      <c r="O1589" s="10"/>
      <c r="P1589" s="6"/>
      <c r="Q1589" s="77" t="str">
        <f t="shared" si="184"/>
        <v/>
      </c>
      <c r="R1589" s="333"/>
      <c r="S1589" s="23"/>
      <c r="T1589" s="271"/>
      <c r="U1589" s="5"/>
      <c r="V1589" s="5"/>
      <c r="W1589" s="61"/>
      <c r="X1589" s="61"/>
    </row>
    <row r="1590" spans="1:24" ht="18.75" customHeight="1" x14ac:dyDescent="0.25">
      <c r="A1590" s="61"/>
      <c r="B1590" s="303">
        <f>IF(P1590="",0,COUNTIF($P$7:P1590,P1590))</f>
        <v>0</v>
      </c>
      <c r="C1590" s="303" t="str">
        <f t="shared" si="178"/>
        <v>0</v>
      </c>
      <c r="D1590" s="303">
        <f>IF(S1590="",0,COUNTIF($S$7:S1590,S1590))</f>
        <v>0</v>
      </c>
      <c r="E1590" s="303" t="str">
        <f t="shared" si="179"/>
        <v>0</v>
      </c>
      <c r="F1590" s="303">
        <f>IF(T1590="",0,COUNTIF($T$7:T1590,T1590))</f>
        <v>0</v>
      </c>
      <c r="G1590" s="303" t="str">
        <f t="shared" si="180"/>
        <v>0</v>
      </c>
      <c r="H1590" s="303">
        <f>IF(R1590="",0,COUNTIF($R$7:R1590,R1590))</f>
        <v>0</v>
      </c>
      <c r="I1590" s="303" t="str">
        <f t="shared" si="181"/>
        <v>0</v>
      </c>
      <c r="J1590" s="306">
        <f t="shared" si="182"/>
        <v>44216</v>
      </c>
      <c r="K1590" s="303" t="str">
        <f t="shared" si="183"/>
        <v>KK 097</v>
      </c>
      <c r="L1590" s="61"/>
      <c r="M1590" s="271"/>
      <c r="N1590" s="6"/>
      <c r="O1590" s="10"/>
      <c r="P1590" s="6"/>
      <c r="Q1590" s="77" t="str">
        <f t="shared" si="184"/>
        <v/>
      </c>
      <c r="R1590" s="333"/>
      <c r="S1590" s="23"/>
      <c r="T1590" s="271"/>
      <c r="U1590" s="5"/>
      <c r="V1590" s="5"/>
      <c r="W1590" s="61"/>
      <c r="X1590" s="61"/>
    </row>
    <row r="1591" spans="1:24" ht="18.75" customHeight="1" x14ac:dyDescent="0.25">
      <c r="A1591" s="61"/>
      <c r="B1591" s="303">
        <f>IF(P1591="",0,COUNTIF($P$7:P1591,P1591))</f>
        <v>0</v>
      </c>
      <c r="C1591" s="303" t="str">
        <f t="shared" si="178"/>
        <v>0</v>
      </c>
      <c r="D1591" s="303">
        <f>IF(S1591="",0,COUNTIF($S$7:S1591,S1591))</f>
        <v>0</v>
      </c>
      <c r="E1591" s="303" t="str">
        <f t="shared" si="179"/>
        <v>0</v>
      </c>
      <c r="F1591" s="303">
        <f>IF(T1591="",0,COUNTIF($T$7:T1591,T1591))</f>
        <v>0</v>
      </c>
      <c r="G1591" s="303" t="str">
        <f t="shared" si="180"/>
        <v>0</v>
      </c>
      <c r="H1591" s="303">
        <f>IF(R1591="",0,COUNTIF($R$7:R1591,R1591))</f>
        <v>0</v>
      </c>
      <c r="I1591" s="303" t="str">
        <f t="shared" si="181"/>
        <v>0</v>
      </c>
      <c r="J1591" s="306">
        <f t="shared" si="182"/>
        <v>44216</v>
      </c>
      <c r="K1591" s="303" t="str">
        <f t="shared" si="183"/>
        <v>KK 097</v>
      </c>
      <c r="L1591" s="61"/>
      <c r="M1591" s="271"/>
      <c r="N1591" s="6"/>
      <c r="O1591" s="10"/>
      <c r="P1591" s="6"/>
      <c r="Q1591" s="77" t="str">
        <f t="shared" si="184"/>
        <v/>
      </c>
      <c r="R1591" s="333"/>
      <c r="S1591" s="23"/>
      <c r="T1591" s="271"/>
      <c r="U1591" s="5"/>
      <c r="V1591" s="5"/>
      <c r="W1591" s="61"/>
      <c r="X1591" s="61"/>
    </row>
    <row r="1592" spans="1:24" ht="18.75" customHeight="1" x14ac:dyDescent="0.25">
      <c r="A1592" s="61"/>
      <c r="B1592" s="303">
        <f>IF(P1592="",0,COUNTIF($P$7:P1592,P1592))</f>
        <v>0</v>
      </c>
      <c r="C1592" s="303" t="str">
        <f t="shared" si="178"/>
        <v>0</v>
      </c>
      <c r="D1592" s="303">
        <f>IF(S1592="",0,COUNTIF($S$7:S1592,S1592))</f>
        <v>0</v>
      </c>
      <c r="E1592" s="303" t="str">
        <f t="shared" si="179"/>
        <v>0</v>
      </c>
      <c r="F1592" s="303">
        <f>IF(T1592="",0,COUNTIF($T$7:T1592,T1592))</f>
        <v>0</v>
      </c>
      <c r="G1592" s="303" t="str">
        <f t="shared" si="180"/>
        <v>0</v>
      </c>
      <c r="H1592" s="303">
        <f>IF(R1592="",0,COUNTIF($R$7:R1592,R1592))</f>
        <v>0</v>
      </c>
      <c r="I1592" s="303" t="str">
        <f t="shared" si="181"/>
        <v>0</v>
      </c>
      <c r="J1592" s="306">
        <f t="shared" si="182"/>
        <v>44216</v>
      </c>
      <c r="K1592" s="303" t="str">
        <f t="shared" si="183"/>
        <v>KK 097</v>
      </c>
      <c r="L1592" s="61"/>
      <c r="M1592" s="271"/>
      <c r="N1592" s="6"/>
      <c r="O1592" s="10"/>
      <c r="P1592" s="6"/>
      <c r="Q1592" s="77" t="str">
        <f t="shared" si="184"/>
        <v/>
      </c>
      <c r="R1592" s="333"/>
      <c r="S1592" s="23"/>
      <c r="T1592" s="271"/>
      <c r="U1592" s="5"/>
      <c r="V1592" s="5"/>
      <c r="W1592" s="61"/>
      <c r="X1592" s="61"/>
    </row>
    <row r="1593" spans="1:24" ht="18.75" customHeight="1" x14ac:dyDescent="0.25">
      <c r="A1593" s="61"/>
      <c r="B1593" s="303">
        <f>IF(P1593="",0,COUNTIF($P$7:P1593,P1593))</f>
        <v>0</v>
      </c>
      <c r="C1593" s="303" t="str">
        <f t="shared" si="178"/>
        <v>0</v>
      </c>
      <c r="D1593" s="303">
        <f>IF(S1593="",0,COUNTIF($S$7:S1593,S1593))</f>
        <v>0</v>
      </c>
      <c r="E1593" s="303" t="str">
        <f t="shared" si="179"/>
        <v>0</v>
      </c>
      <c r="F1593" s="303">
        <f>IF(T1593="",0,COUNTIF($T$7:T1593,T1593))</f>
        <v>0</v>
      </c>
      <c r="G1593" s="303" t="str">
        <f t="shared" si="180"/>
        <v>0</v>
      </c>
      <c r="H1593" s="303">
        <f>IF(R1593="",0,COUNTIF($R$7:R1593,R1593))</f>
        <v>0</v>
      </c>
      <c r="I1593" s="303" t="str">
        <f t="shared" si="181"/>
        <v>0</v>
      </c>
      <c r="J1593" s="306">
        <f t="shared" si="182"/>
        <v>44216</v>
      </c>
      <c r="K1593" s="303" t="str">
        <f t="shared" si="183"/>
        <v>KK 097</v>
      </c>
      <c r="L1593" s="61"/>
      <c r="M1593" s="271"/>
      <c r="N1593" s="6"/>
      <c r="O1593" s="10"/>
      <c r="P1593" s="6"/>
      <c r="Q1593" s="77" t="str">
        <f t="shared" si="184"/>
        <v/>
      </c>
      <c r="R1593" s="333"/>
      <c r="S1593" s="23"/>
      <c r="T1593" s="271"/>
      <c r="U1593" s="5"/>
      <c r="V1593" s="5"/>
      <c r="W1593" s="61"/>
      <c r="X1593" s="61"/>
    </row>
    <row r="1594" spans="1:24" ht="18.75" customHeight="1" x14ac:dyDescent="0.25">
      <c r="A1594" s="61"/>
      <c r="B1594" s="303">
        <f>IF(P1594="",0,COUNTIF($P$7:P1594,P1594))</f>
        <v>0</v>
      </c>
      <c r="C1594" s="303" t="str">
        <f t="shared" si="178"/>
        <v>0</v>
      </c>
      <c r="D1594" s="303">
        <f>IF(S1594="",0,COUNTIF($S$7:S1594,S1594))</f>
        <v>0</v>
      </c>
      <c r="E1594" s="303" t="str">
        <f t="shared" si="179"/>
        <v>0</v>
      </c>
      <c r="F1594" s="303">
        <f>IF(T1594="",0,COUNTIF($T$7:T1594,T1594))</f>
        <v>0</v>
      </c>
      <c r="G1594" s="303" t="str">
        <f t="shared" si="180"/>
        <v>0</v>
      </c>
      <c r="H1594" s="303">
        <f>IF(R1594="",0,COUNTIF($R$7:R1594,R1594))</f>
        <v>0</v>
      </c>
      <c r="I1594" s="303" t="str">
        <f t="shared" si="181"/>
        <v>0</v>
      </c>
      <c r="J1594" s="306">
        <f t="shared" si="182"/>
        <v>44216</v>
      </c>
      <c r="K1594" s="303" t="str">
        <f t="shared" si="183"/>
        <v>KK 097</v>
      </c>
      <c r="L1594" s="61"/>
      <c r="M1594" s="271"/>
      <c r="N1594" s="6"/>
      <c r="O1594" s="10"/>
      <c r="P1594" s="6"/>
      <c r="Q1594" s="77" t="str">
        <f t="shared" si="184"/>
        <v/>
      </c>
      <c r="R1594" s="333"/>
      <c r="S1594" s="23"/>
      <c r="T1594" s="271"/>
      <c r="U1594" s="5"/>
      <c r="V1594" s="5"/>
      <c r="W1594" s="61"/>
      <c r="X1594" s="61"/>
    </row>
    <row r="1595" spans="1:24" ht="18.75" customHeight="1" x14ac:dyDescent="0.25">
      <c r="A1595" s="61"/>
      <c r="B1595" s="303">
        <f>IF(P1595="",0,COUNTIF($P$7:P1595,P1595))</f>
        <v>0</v>
      </c>
      <c r="C1595" s="303" t="str">
        <f t="shared" si="178"/>
        <v>0</v>
      </c>
      <c r="D1595" s="303">
        <f>IF(S1595="",0,COUNTIF($S$7:S1595,S1595))</f>
        <v>0</v>
      </c>
      <c r="E1595" s="303" t="str">
        <f t="shared" si="179"/>
        <v>0</v>
      </c>
      <c r="F1595" s="303">
        <f>IF(T1595="",0,COUNTIF($T$7:T1595,T1595))</f>
        <v>0</v>
      </c>
      <c r="G1595" s="303" t="str">
        <f t="shared" si="180"/>
        <v>0</v>
      </c>
      <c r="H1595" s="303">
        <f>IF(R1595="",0,COUNTIF($R$7:R1595,R1595))</f>
        <v>0</v>
      </c>
      <c r="I1595" s="303" t="str">
        <f t="shared" si="181"/>
        <v>0</v>
      </c>
      <c r="J1595" s="306">
        <f t="shared" si="182"/>
        <v>44216</v>
      </c>
      <c r="K1595" s="303" t="str">
        <f t="shared" si="183"/>
        <v>KK 097</v>
      </c>
      <c r="L1595" s="61"/>
      <c r="M1595" s="271"/>
      <c r="N1595" s="6"/>
      <c r="O1595" s="10"/>
      <c r="P1595" s="6"/>
      <c r="Q1595" s="77" t="str">
        <f t="shared" si="184"/>
        <v/>
      </c>
      <c r="R1595" s="333"/>
      <c r="S1595" s="23"/>
      <c r="T1595" s="271"/>
      <c r="U1595" s="5"/>
      <c r="V1595" s="5"/>
      <c r="W1595" s="61"/>
      <c r="X1595" s="61"/>
    </row>
    <row r="1596" spans="1:24" ht="18.75" customHeight="1" x14ac:dyDescent="0.25">
      <c r="A1596" s="61"/>
      <c r="B1596" s="303">
        <f>IF(P1596="",0,COUNTIF($P$7:P1596,P1596))</f>
        <v>0</v>
      </c>
      <c r="C1596" s="303" t="str">
        <f t="shared" si="178"/>
        <v>0</v>
      </c>
      <c r="D1596" s="303">
        <f>IF(S1596="",0,COUNTIF($S$7:S1596,S1596))</f>
        <v>0</v>
      </c>
      <c r="E1596" s="303" t="str">
        <f t="shared" si="179"/>
        <v>0</v>
      </c>
      <c r="F1596" s="303">
        <f>IF(T1596="",0,COUNTIF($T$7:T1596,T1596))</f>
        <v>0</v>
      </c>
      <c r="G1596" s="303" t="str">
        <f t="shared" si="180"/>
        <v>0</v>
      </c>
      <c r="H1596" s="303">
        <f>IF(R1596="",0,COUNTIF($R$7:R1596,R1596))</f>
        <v>0</v>
      </c>
      <c r="I1596" s="303" t="str">
        <f t="shared" si="181"/>
        <v>0</v>
      </c>
      <c r="J1596" s="306">
        <f t="shared" si="182"/>
        <v>44216</v>
      </c>
      <c r="K1596" s="303" t="str">
        <f t="shared" si="183"/>
        <v>KK 097</v>
      </c>
      <c r="L1596" s="61"/>
      <c r="M1596" s="271"/>
      <c r="N1596" s="6"/>
      <c r="O1596" s="10"/>
      <c r="P1596" s="6"/>
      <c r="Q1596" s="77" t="str">
        <f t="shared" si="184"/>
        <v/>
      </c>
      <c r="R1596" s="333"/>
      <c r="S1596" s="23"/>
      <c r="T1596" s="271"/>
      <c r="U1596" s="5"/>
      <c r="V1596" s="5"/>
      <c r="W1596" s="61"/>
      <c r="X1596" s="61"/>
    </row>
    <row r="1597" spans="1:24" ht="18.75" customHeight="1" x14ac:dyDescent="0.25">
      <c r="A1597" s="61"/>
      <c r="B1597" s="303">
        <f>IF(P1597="",0,COUNTIF($P$7:P1597,P1597))</f>
        <v>0</v>
      </c>
      <c r="C1597" s="303" t="str">
        <f t="shared" si="178"/>
        <v>0</v>
      </c>
      <c r="D1597" s="303">
        <f>IF(S1597="",0,COUNTIF($S$7:S1597,S1597))</f>
        <v>0</v>
      </c>
      <c r="E1597" s="303" t="str">
        <f t="shared" si="179"/>
        <v>0</v>
      </c>
      <c r="F1597" s="303">
        <f>IF(T1597="",0,COUNTIF($T$7:T1597,T1597))</f>
        <v>0</v>
      </c>
      <c r="G1597" s="303" t="str">
        <f t="shared" si="180"/>
        <v>0</v>
      </c>
      <c r="H1597" s="303">
        <f>IF(R1597="",0,COUNTIF($R$7:R1597,R1597))</f>
        <v>0</v>
      </c>
      <c r="I1597" s="303" t="str">
        <f t="shared" si="181"/>
        <v>0</v>
      </c>
      <c r="J1597" s="306">
        <f t="shared" si="182"/>
        <v>44216</v>
      </c>
      <c r="K1597" s="303" t="str">
        <f t="shared" si="183"/>
        <v>KK 097</v>
      </c>
      <c r="L1597" s="61"/>
      <c r="M1597" s="271"/>
      <c r="N1597" s="6"/>
      <c r="O1597" s="10"/>
      <c r="P1597" s="6"/>
      <c r="Q1597" s="77" t="str">
        <f t="shared" si="184"/>
        <v/>
      </c>
      <c r="R1597" s="333"/>
      <c r="S1597" s="23"/>
      <c r="T1597" s="271"/>
      <c r="U1597" s="5"/>
      <c r="V1597" s="5"/>
      <c r="W1597" s="61"/>
      <c r="X1597" s="61"/>
    </row>
    <row r="1598" spans="1:24" ht="18.75" customHeight="1" x14ac:dyDescent="0.25">
      <c r="A1598" s="61"/>
      <c r="B1598" s="303">
        <f>IF(P1598="",0,COUNTIF($P$7:P1598,P1598))</f>
        <v>0</v>
      </c>
      <c r="C1598" s="303" t="str">
        <f t="shared" si="178"/>
        <v>0</v>
      </c>
      <c r="D1598" s="303">
        <f>IF(S1598="",0,COUNTIF($S$7:S1598,S1598))</f>
        <v>0</v>
      </c>
      <c r="E1598" s="303" t="str">
        <f t="shared" si="179"/>
        <v>0</v>
      </c>
      <c r="F1598" s="303">
        <f>IF(T1598="",0,COUNTIF($T$7:T1598,T1598))</f>
        <v>0</v>
      </c>
      <c r="G1598" s="303" t="str">
        <f t="shared" si="180"/>
        <v>0</v>
      </c>
      <c r="H1598" s="303">
        <f>IF(R1598="",0,COUNTIF($R$7:R1598,R1598))</f>
        <v>0</v>
      </c>
      <c r="I1598" s="303" t="str">
        <f t="shared" si="181"/>
        <v>0</v>
      </c>
      <c r="J1598" s="306">
        <f t="shared" si="182"/>
        <v>44216</v>
      </c>
      <c r="K1598" s="303" t="str">
        <f t="shared" si="183"/>
        <v>KK 097</v>
      </c>
      <c r="L1598" s="61"/>
      <c r="M1598" s="271"/>
      <c r="N1598" s="6"/>
      <c r="O1598" s="10"/>
      <c r="P1598" s="6"/>
      <c r="Q1598" s="77" t="str">
        <f t="shared" si="184"/>
        <v/>
      </c>
      <c r="R1598" s="333"/>
      <c r="S1598" s="23"/>
      <c r="T1598" s="271"/>
      <c r="U1598" s="5"/>
      <c r="V1598" s="5"/>
      <c r="W1598" s="61"/>
      <c r="X1598" s="61"/>
    </row>
    <row r="1599" spans="1:24" ht="18.75" customHeight="1" x14ac:dyDescent="0.25">
      <c r="A1599" s="61"/>
      <c r="B1599" s="303">
        <f>IF(P1599="",0,COUNTIF($P$7:P1599,P1599))</f>
        <v>0</v>
      </c>
      <c r="C1599" s="303" t="str">
        <f t="shared" si="178"/>
        <v>0</v>
      </c>
      <c r="D1599" s="303">
        <f>IF(S1599="",0,COUNTIF($S$7:S1599,S1599))</f>
        <v>0</v>
      </c>
      <c r="E1599" s="303" t="str">
        <f t="shared" si="179"/>
        <v>0</v>
      </c>
      <c r="F1599" s="303">
        <f>IF(T1599="",0,COUNTIF($T$7:T1599,T1599))</f>
        <v>0</v>
      </c>
      <c r="G1599" s="303" t="str">
        <f t="shared" si="180"/>
        <v>0</v>
      </c>
      <c r="H1599" s="303">
        <f>IF(R1599="",0,COUNTIF($R$7:R1599,R1599))</f>
        <v>0</v>
      </c>
      <c r="I1599" s="303" t="str">
        <f t="shared" si="181"/>
        <v>0</v>
      </c>
      <c r="J1599" s="306">
        <f t="shared" si="182"/>
        <v>44216</v>
      </c>
      <c r="K1599" s="303" t="str">
        <f t="shared" si="183"/>
        <v>KK 097</v>
      </c>
      <c r="L1599" s="61"/>
      <c r="M1599" s="271"/>
      <c r="N1599" s="6"/>
      <c r="O1599" s="10"/>
      <c r="P1599" s="6"/>
      <c r="Q1599" s="77" t="str">
        <f t="shared" si="184"/>
        <v/>
      </c>
      <c r="R1599" s="333"/>
      <c r="S1599" s="23"/>
      <c r="T1599" s="271"/>
      <c r="U1599" s="5"/>
      <c r="V1599" s="5"/>
      <c r="W1599" s="61"/>
      <c r="X1599" s="61"/>
    </row>
    <row r="1600" spans="1:24" ht="18.75" customHeight="1" x14ac:dyDescent="0.25">
      <c r="A1600" s="61"/>
      <c r="B1600" s="303">
        <f>IF(P1600="",0,COUNTIF($P$7:P1600,P1600))</f>
        <v>0</v>
      </c>
      <c r="C1600" s="303" t="str">
        <f t="shared" si="178"/>
        <v>0</v>
      </c>
      <c r="D1600" s="303">
        <f>IF(S1600="",0,COUNTIF($S$7:S1600,S1600))</f>
        <v>0</v>
      </c>
      <c r="E1600" s="303" t="str">
        <f t="shared" si="179"/>
        <v>0</v>
      </c>
      <c r="F1600" s="303">
        <f>IF(T1600="",0,COUNTIF($T$7:T1600,T1600))</f>
        <v>0</v>
      </c>
      <c r="G1600" s="303" t="str">
        <f t="shared" si="180"/>
        <v>0</v>
      </c>
      <c r="H1600" s="303">
        <f>IF(R1600="",0,COUNTIF($R$7:R1600,R1600))</f>
        <v>0</v>
      </c>
      <c r="I1600" s="303" t="str">
        <f t="shared" si="181"/>
        <v>0</v>
      </c>
      <c r="J1600" s="306">
        <f t="shared" si="182"/>
        <v>44216</v>
      </c>
      <c r="K1600" s="303" t="str">
        <f t="shared" si="183"/>
        <v>KK 097</v>
      </c>
      <c r="L1600" s="61"/>
      <c r="M1600" s="271"/>
      <c r="N1600" s="6"/>
      <c r="O1600" s="10"/>
      <c r="P1600" s="6"/>
      <c r="Q1600" s="77" t="str">
        <f t="shared" si="184"/>
        <v/>
      </c>
      <c r="R1600" s="333"/>
      <c r="S1600" s="23"/>
      <c r="T1600" s="271"/>
      <c r="U1600" s="5"/>
      <c r="V1600" s="5"/>
      <c r="W1600" s="61"/>
      <c r="X1600" s="61"/>
    </row>
    <row r="1601" spans="1:24" ht="18.75" customHeight="1" x14ac:dyDescent="0.25">
      <c r="A1601" s="61"/>
      <c r="B1601" s="303">
        <f>IF(P1601="",0,COUNTIF($P$7:P1601,P1601))</f>
        <v>0</v>
      </c>
      <c r="C1601" s="303" t="str">
        <f t="shared" si="178"/>
        <v>0</v>
      </c>
      <c r="D1601" s="303">
        <f>IF(S1601="",0,COUNTIF($S$7:S1601,S1601))</f>
        <v>0</v>
      </c>
      <c r="E1601" s="303" t="str">
        <f t="shared" si="179"/>
        <v>0</v>
      </c>
      <c r="F1601" s="303">
        <f>IF(T1601="",0,COUNTIF($T$7:T1601,T1601))</f>
        <v>0</v>
      </c>
      <c r="G1601" s="303" t="str">
        <f t="shared" si="180"/>
        <v>0</v>
      </c>
      <c r="H1601" s="303">
        <f>IF(R1601="",0,COUNTIF($R$7:R1601,R1601))</f>
        <v>0</v>
      </c>
      <c r="I1601" s="303" t="str">
        <f t="shared" si="181"/>
        <v>0</v>
      </c>
      <c r="J1601" s="306">
        <f t="shared" si="182"/>
        <v>44216</v>
      </c>
      <c r="K1601" s="303" t="str">
        <f t="shared" si="183"/>
        <v>KK 097</v>
      </c>
      <c r="L1601" s="61"/>
      <c r="M1601" s="271"/>
      <c r="N1601" s="6"/>
      <c r="O1601" s="10"/>
      <c r="P1601" s="6"/>
      <c r="Q1601" s="77" t="str">
        <f t="shared" si="184"/>
        <v/>
      </c>
      <c r="R1601" s="333"/>
      <c r="S1601" s="23"/>
      <c r="T1601" s="271"/>
      <c r="U1601" s="5"/>
      <c r="V1601" s="5"/>
      <c r="W1601" s="61"/>
      <c r="X1601" s="61"/>
    </row>
    <row r="1602" spans="1:24" ht="18.75" customHeight="1" x14ac:dyDescent="0.25">
      <c r="A1602" s="61"/>
      <c r="B1602" s="303">
        <f>IF(P1602="",0,COUNTIF($P$7:P1602,P1602))</f>
        <v>0</v>
      </c>
      <c r="C1602" s="303" t="str">
        <f t="shared" si="178"/>
        <v>0</v>
      </c>
      <c r="D1602" s="303">
        <f>IF(S1602="",0,COUNTIF($S$7:S1602,S1602))</f>
        <v>0</v>
      </c>
      <c r="E1602" s="303" t="str">
        <f t="shared" si="179"/>
        <v>0</v>
      </c>
      <c r="F1602" s="303">
        <f>IF(T1602="",0,COUNTIF($T$7:T1602,T1602))</f>
        <v>0</v>
      </c>
      <c r="G1602" s="303" t="str">
        <f t="shared" si="180"/>
        <v>0</v>
      </c>
      <c r="H1602" s="303">
        <f>IF(R1602="",0,COUNTIF($R$7:R1602,R1602))</f>
        <v>0</v>
      </c>
      <c r="I1602" s="303" t="str">
        <f t="shared" si="181"/>
        <v>0</v>
      </c>
      <c r="J1602" s="306">
        <f t="shared" si="182"/>
        <v>44216</v>
      </c>
      <c r="K1602" s="303" t="str">
        <f t="shared" si="183"/>
        <v>KK 097</v>
      </c>
      <c r="L1602" s="61"/>
      <c r="M1602" s="271"/>
      <c r="N1602" s="6"/>
      <c r="O1602" s="10"/>
      <c r="P1602" s="6"/>
      <c r="Q1602" s="77" t="str">
        <f t="shared" si="184"/>
        <v/>
      </c>
      <c r="R1602" s="333"/>
      <c r="S1602" s="23"/>
      <c r="T1602" s="271"/>
      <c r="U1602" s="5"/>
      <c r="V1602" s="5"/>
      <c r="W1602" s="61"/>
      <c r="X1602" s="61"/>
    </row>
    <row r="1603" spans="1:24" ht="18.75" customHeight="1" x14ac:dyDescent="0.25">
      <c r="A1603" s="61"/>
      <c r="B1603" s="303">
        <f>IF(P1603="",0,COUNTIF($P$7:P1603,P1603))</f>
        <v>0</v>
      </c>
      <c r="C1603" s="303" t="str">
        <f t="shared" si="178"/>
        <v>0</v>
      </c>
      <c r="D1603" s="303">
        <f>IF(S1603="",0,COUNTIF($S$7:S1603,S1603))</f>
        <v>0</v>
      </c>
      <c r="E1603" s="303" t="str">
        <f t="shared" si="179"/>
        <v>0</v>
      </c>
      <c r="F1603" s="303">
        <f>IF(T1603="",0,COUNTIF($T$7:T1603,T1603))</f>
        <v>0</v>
      </c>
      <c r="G1603" s="303" t="str">
        <f t="shared" si="180"/>
        <v>0</v>
      </c>
      <c r="H1603" s="303">
        <f>IF(R1603="",0,COUNTIF($R$7:R1603,R1603))</f>
        <v>0</v>
      </c>
      <c r="I1603" s="303" t="str">
        <f t="shared" si="181"/>
        <v>0</v>
      </c>
      <c r="J1603" s="306">
        <f t="shared" si="182"/>
        <v>44216</v>
      </c>
      <c r="K1603" s="303" t="str">
        <f t="shared" si="183"/>
        <v>KK 097</v>
      </c>
      <c r="L1603" s="61"/>
      <c r="M1603" s="271"/>
      <c r="N1603" s="6"/>
      <c r="O1603" s="10"/>
      <c r="P1603" s="6"/>
      <c r="Q1603" s="77" t="str">
        <f t="shared" si="184"/>
        <v/>
      </c>
      <c r="R1603" s="333"/>
      <c r="S1603" s="23"/>
      <c r="T1603" s="271"/>
      <c r="U1603" s="5"/>
      <c r="V1603" s="5"/>
      <c r="W1603" s="61"/>
      <c r="X1603" s="61"/>
    </row>
    <row r="1604" spans="1:24" ht="18.75" customHeight="1" x14ac:dyDescent="0.25">
      <c r="A1604" s="61"/>
      <c r="B1604" s="303">
        <f>IF(P1604="",0,COUNTIF($P$7:P1604,P1604))</f>
        <v>0</v>
      </c>
      <c r="C1604" s="303" t="str">
        <f t="shared" si="178"/>
        <v>0</v>
      </c>
      <c r="D1604" s="303">
        <f>IF(S1604="",0,COUNTIF($S$7:S1604,S1604))</f>
        <v>0</v>
      </c>
      <c r="E1604" s="303" t="str">
        <f t="shared" si="179"/>
        <v>0</v>
      </c>
      <c r="F1604" s="303">
        <f>IF(T1604="",0,COUNTIF($T$7:T1604,T1604))</f>
        <v>0</v>
      </c>
      <c r="G1604" s="303" t="str">
        <f t="shared" si="180"/>
        <v>0</v>
      </c>
      <c r="H1604" s="303">
        <f>IF(R1604="",0,COUNTIF($R$7:R1604,R1604))</f>
        <v>0</v>
      </c>
      <c r="I1604" s="303" t="str">
        <f t="shared" si="181"/>
        <v>0</v>
      </c>
      <c r="J1604" s="306">
        <f t="shared" si="182"/>
        <v>44216</v>
      </c>
      <c r="K1604" s="303" t="str">
        <f t="shared" si="183"/>
        <v>KK 097</v>
      </c>
      <c r="L1604" s="61"/>
      <c r="M1604" s="271"/>
      <c r="N1604" s="6"/>
      <c r="O1604" s="10"/>
      <c r="P1604" s="6"/>
      <c r="Q1604" s="77" t="str">
        <f t="shared" si="184"/>
        <v/>
      </c>
      <c r="R1604" s="333"/>
      <c r="S1604" s="23"/>
      <c r="T1604" s="271"/>
      <c r="U1604" s="5"/>
      <c r="V1604" s="5"/>
      <c r="W1604" s="61"/>
      <c r="X1604" s="61"/>
    </row>
    <row r="1605" spans="1:24" ht="18.75" customHeight="1" x14ac:dyDescent="0.25">
      <c r="A1605" s="61"/>
      <c r="B1605" s="303">
        <f>IF(P1605="",0,COUNTIF($P$7:P1605,P1605))</f>
        <v>0</v>
      </c>
      <c r="C1605" s="303" t="str">
        <f t="shared" si="178"/>
        <v>0</v>
      </c>
      <c r="D1605" s="303">
        <f>IF(S1605="",0,COUNTIF($S$7:S1605,S1605))</f>
        <v>0</v>
      </c>
      <c r="E1605" s="303" t="str">
        <f t="shared" si="179"/>
        <v>0</v>
      </c>
      <c r="F1605" s="303">
        <f>IF(T1605="",0,COUNTIF($T$7:T1605,T1605))</f>
        <v>0</v>
      </c>
      <c r="G1605" s="303" t="str">
        <f t="shared" si="180"/>
        <v>0</v>
      </c>
      <c r="H1605" s="303">
        <f>IF(R1605="",0,COUNTIF($R$7:R1605,R1605))</f>
        <v>0</v>
      </c>
      <c r="I1605" s="303" t="str">
        <f t="shared" si="181"/>
        <v>0</v>
      </c>
      <c r="J1605" s="306">
        <f t="shared" si="182"/>
        <v>44216</v>
      </c>
      <c r="K1605" s="303" t="str">
        <f t="shared" si="183"/>
        <v>KK 097</v>
      </c>
      <c r="L1605" s="61"/>
      <c r="M1605" s="271"/>
      <c r="N1605" s="6"/>
      <c r="O1605" s="10"/>
      <c r="P1605" s="6"/>
      <c r="Q1605" s="77" t="str">
        <f t="shared" si="184"/>
        <v/>
      </c>
      <c r="R1605" s="333"/>
      <c r="S1605" s="23"/>
      <c r="T1605" s="271"/>
      <c r="U1605" s="5"/>
      <c r="V1605" s="5"/>
      <c r="W1605" s="61"/>
      <c r="X1605" s="61"/>
    </row>
    <row r="1606" spans="1:24" ht="18.75" customHeight="1" x14ac:dyDescent="0.25">
      <c r="A1606" s="61"/>
      <c r="B1606" s="303">
        <f>IF(P1606="",0,COUNTIF($P$7:P1606,P1606))</f>
        <v>0</v>
      </c>
      <c r="C1606" s="303" t="str">
        <f t="shared" si="178"/>
        <v>0</v>
      </c>
      <c r="D1606" s="303">
        <f>IF(S1606="",0,COUNTIF($S$7:S1606,S1606))</f>
        <v>0</v>
      </c>
      <c r="E1606" s="303" t="str">
        <f t="shared" si="179"/>
        <v>0</v>
      </c>
      <c r="F1606" s="303">
        <f>IF(T1606="",0,COUNTIF($T$7:T1606,T1606))</f>
        <v>0</v>
      </c>
      <c r="G1606" s="303" t="str">
        <f t="shared" si="180"/>
        <v>0</v>
      </c>
      <c r="H1606" s="303">
        <f>IF(R1606="",0,COUNTIF($R$7:R1606,R1606))</f>
        <v>0</v>
      </c>
      <c r="I1606" s="303" t="str">
        <f t="shared" si="181"/>
        <v>0</v>
      </c>
      <c r="J1606" s="306">
        <f t="shared" si="182"/>
        <v>44216</v>
      </c>
      <c r="K1606" s="303" t="str">
        <f t="shared" si="183"/>
        <v>KK 097</v>
      </c>
      <c r="L1606" s="61"/>
      <c r="M1606" s="271"/>
      <c r="N1606" s="6"/>
      <c r="O1606" s="10"/>
      <c r="P1606" s="6"/>
      <c r="Q1606" s="77" t="str">
        <f t="shared" si="184"/>
        <v/>
      </c>
      <c r="R1606" s="333"/>
      <c r="S1606" s="23"/>
      <c r="T1606" s="271"/>
      <c r="U1606" s="5"/>
      <c r="V1606" s="5"/>
      <c r="W1606" s="61"/>
      <c r="X1606" s="61"/>
    </row>
    <row r="1607" spans="1:24" ht="18.75" customHeight="1" x14ac:dyDescent="0.25">
      <c r="A1607" s="61"/>
      <c r="B1607" s="303">
        <f>IF(P1607="",0,COUNTIF($P$7:P1607,P1607))</f>
        <v>0</v>
      </c>
      <c r="C1607" s="303" t="str">
        <f t="shared" si="178"/>
        <v>0</v>
      </c>
      <c r="D1607" s="303">
        <f>IF(S1607="",0,COUNTIF($S$7:S1607,S1607))</f>
        <v>0</v>
      </c>
      <c r="E1607" s="303" t="str">
        <f t="shared" si="179"/>
        <v>0</v>
      </c>
      <c r="F1607" s="303">
        <f>IF(T1607="",0,COUNTIF($T$7:T1607,T1607))</f>
        <v>0</v>
      </c>
      <c r="G1607" s="303" t="str">
        <f t="shared" si="180"/>
        <v>0</v>
      </c>
      <c r="H1607" s="303">
        <f>IF(R1607="",0,COUNTIF($R$7:R1607,R1607))</f>
        <v>0</v>
      </c>
      <c r="I1607" s="303" t="str">
        <f t="shared" si="181"/>
        <v>0</v>
      </c>
      <c r="J1607" s="306">
        <f t="shared" si="182"/>
        <v>44216</v>
      </c>
      <c r="K1607" s="303" t="str">
        <f t="shared" si="183"/>
        <v>KK 097</v>
      </c>
      <c r="L1607" s="61"/>
      <c r="M1607" s="271"/>
      <c r="N1607" s="6"/>
      <c r="O1607" s="10"/>
      <c r="P1607" s="6"/>
      <c r="Q1607" s="77" t="str">
        <f t="shared" si="184"/>
        <v/>
      </c>
      <c r="R1607" s="333"/>
      <c r="S1607" s="23"/>
      <c r="T1607" s="271"/>
      <c r="U1607" s="5"/>
      <c r="V1607" s="5"/>
      <c r="W1607" s="61"/>
      <c r="X1607" s="61"/>
    </row>
    <row r="1608" spans="1:24" ht="18.75" customHeight="1" x14ac:dyDescent="0.25">
      <c r="A1608" s="61"/>
      <c r="B1608" s="303">
        <f>IF(P1608="",0,COUNTIF($P$7:P1608,P1608))</f>
        <v>0</v>
      </c>
      <c r="C1608" s="303" t="str">
        <f t="shared" si="178"/>
        <v>0</v>
      </c>
      <c r="D1608" s="303">
        <f>IF(S1608="",0,COUNTIF($S$7:S1608,S1608))</f>
        <v>0</v>
      </c>
      <c r="E1608" s="303" t="str">
        <f t="shared" si="179"/>
        <v>0</v>
      </c>
      <c r="F1608" s="303">
        <f>IF(T1608="",0,COUNTIF($T$7:T1608,T1608))</f>
        <v>0</v>
      </c>
      <c r="G1608" s="303" t="str">
        <f t="shared" si="180"/>
        <v>0</v>
      </c>
      <c r="H1608" s="303">
        <f>IF(R1608="",0,COUNTIF($R$7:R1608,R1608))</f>
        <v>0</v>
      </c>
      <c r="I1608" s="303" t="str">
        <f t="shared" si="181"/>
        <v>0</v>
      </c>
      <c r="J1608" s="306">
        <f t="shared" si="182"/>
        <v>44216</v>
      </c>
      <c r="K1608" s="303" t="str">
        <f t="shared" si="183"/>
        <v>KK 097</v>
      </c>
      <c r="L1608" s="61"/>
      <c r="M1608" s="271"/>
      <c r="N1608" s="6"/>
      <c r="O1608" s="10"/>
      <c r="P1608" s="6"/>
      <c r="Q1608" s="77" t="str">
        <f t="shared" si="184"/>
        <v/>
      </c>
      <c r="R1608" s="333"/>
      <c r="S1608" s="23"/>
      <c r="T1608" s="271"/>
      <c r="U1608" s="5"/>
      <c r="V1608" s="5"/>
      <c r="W1608" s="61"/>
      <c r="X1608" s="61"/>
    </row>
    <row r="1609" spans="1:24" ht="18.75" customHeight="1" x14ac:dyDescent="0.25">
      <c r="A1609" s="61"/>
      <c r="B1609" s="303">
        <f>IF(P1609="",0,COUNTIF($P$7:P1609,P1609))</f>
        <v>0</v>
      </c>
      <c r="C1609" s="303" t="str">
        <f t="shared" si="178"/>
        <v>0</v>
      </c>
      <c r="D1609" s="303">
        <f>IF(S1609="",0,COUNTIF($S$7:S1609,S1609))</f>
        <v>0</v>
      </c>
      <c r="E1609" s="303" t="str">
        <f t="shared" si="179"/>
        <v>0</v>
      </c>
      <c r="F1609" s="303">
        <f>IF(T1609="",0,COUNTIF($T$7:T1609,T1609))</f>
        <v>0</v>
      </c>
      <c r="G1609" s="303" t="str">
        <f t="shared" si="180"/>
        <v>0</v>
      </c>
      <c r="H1609" s="303">
        <f>IF(R1609="",0,COUNTIF($R$7:R1609,R1609))</f>
        <v>0</v>
      </c>
      <c r="I1609" s="303" t="str">
        <f t="shared" si="181"/>
        <v>0</v>
      </c>
      <c r="J1609" s="306">
        <f t="shared" si="182"/>
        <v>44216</v>
      </c>
      <c r="K1609" s="303" t="str">
        <f t="shared" si="183"/>
        <v>KK 097</v>
      </c>
      <c r="L1609" s="61"/>
      <c r="M1609" s="271"/>
      <c r="N1609" s="6"/>
      <c r="O1609" s="10"/>
      <c r="P1609" s="6"/>
      <c r="Q1609" s="77" t="str">
        <f t="shared" si="184"/>
        <v/>
      </c>
      <c r="R1609" s="333"/>
      <c r="S1609" s="23"/>
      <c r="T1609" s="271"/>
      <c r="U1609" s="5"/>
      <c r="V1609" s="5"/>
      <c r="W1609" s="61"/>
      <c r="X1609" s="61"/>
    </row>
    <row r="1610" spans="1:24" ht="18.75" customHeight="1" x14ac:dyDescent="0.25">
      <c r="A1610" s="61"/>
      <c r="B1610" s="303">
        <f>IF(P1610="",0,COUNTIF($P$7:P1610,P1610))</f>
        <v>0</v>
      </c>
      <c r="C1610" s="303" t="str">
        <f t="shared" si="178"/>
        <v>0</v>
      </c>
      <c r="D1610" s="303">
        <f>IF(S1610="",0,COUNTIF($S$7:S1610,S1610))</f>
        <v>0</v>
      </c>
      <c r="E1610" s="303" t="str">
        <f t="shared" si="179"/>
        <v>0</v>
      </c>
      <c r="F1610" s="303">
        <f>IF(T1610="",0,COUNTIF($T$7:T1610,T1610))</f>
        <v>0</v>
      </c>
      <c r="G1610" s="303" t="str">
        <f t="shared" si="180"/>
        <v>0</v>
      </c>
      <c r="H1610" s="303">
        <f>IF(R1610="",0,COUNTIF($R$7:R1610,R1610))</f>
        <v>0</v>
      </c>
      <c r="I1610" s="303" t="str">
        <f t="shared" si="181"/>
        <v>0</v>
      </c>
      <c r="J1610" s="306">
        <f t="shared" si="182"/>
        <v>44216</v>
      </c>
      <c r="K1610" s="303" t="str">
        <f t="shared" si="183"/>
        <v>KK 097</v>
      </c>
      <c r="L1610" s="61"/>
      <c r="M1610" s="271"/>
      <c r="N1610" s="6"/>
      <c r="O1610" s="10"/>
      <c r="P1610" s="6"/>
      <c r="Q1610" s="77" t="str">
        <f t="shared" si="184"/>
        <v/>
      </c>
      <c r="R1610" s="333"/>
      <c r="S1610" s="23"/>
      <c r="T1610" s="271"/>
      <c r="U1610" s="5"/>
      <c r="V1610" s="5"/>
      <c r="W1610" s="61"/>
      <c r="X1610" s="61"/>
    </row>
    <row r="1611" spans="1:24" ht="18.75" customHeight="1" x14ac:dyDescent="0.25">
      <c r="A1611" s="61"/>
      <c r="B1611" s="303">
        <f>IF(P1611="",0,COUNTIF($P$7:P1611,P1611))</f>
        <v>0</v>
      </c>
      <c r="C1611" s="303" t="str">
        <f t="shared" si="178"/>
        <v>0</v>
      </c>
      <c r="D1611" s="303">
        <f>IF(S1611="",0,COUNTIF($S$7:S1611,S1611))</f>
        <v>0</v>
      </c>
      <c r="E1611" s="303" t="str">
        <f t="shared" si="179"/>
        <v>0</v>
      </c>
      <c r="F1611" s="303">
        <f>IF(T1611="",0,COUNTIF($T$7:T1611,T1611))</f>
        <v>0</v>
      </c>
      <c r="G1611" s="303" t="str">
        <f t="shared" si="180"/>
        <v>0</v>
      </c>
      <c r="H1611" s="303">
        <f>IF(R1611="",0,COUNTIF($R$7:R1611,R1611))</f>
        <v>0</v>
      </c>
      <c r="I1611" s="303" t="str">
        <f t="shared" si="181"/>
        <v>0</v>
      </c>
      <c r="J1611" s="306">
        <f t="shared" si="182"/>
        <v>44216</v>
      </c>
      <c r="K1611" s="303" t="str">
        <f t="shared" si="183"/>
        <v>KK 097</v>
      </c>
      <c r="L1611" s="61"/>
      <c r="M1611" s="271"/>
      <c r="N1611" s="6"/>
      <c r="O1611" s="10"/>
      <c r="P1611" s="6"/>
      <c r="Q1611" s="77" t="str">
        <f t="shared" si="184"/>
        <v/>
      </c>
      <c r="R1611" s="333"/>
      <c r="S1611" s="23"/>
      <c r="T1611" s="271"/>
      <c r="U1611" s="5"/>
      <c r="V1611" s="5"/>
      <c r="W1611" s="61"/>
      <c r="X1611" s="61"/>
    </row>
    <row r="1612" spans="1:24" ht="18.75" customHeight="1" x14ac:dyDescent="0.25">
      <c r="A1612" s="61"/>
      <c r="B1612" s="303">
        <f>IF(P1612="",0,COUNTIF($P$7:P1612,P1612))</f>
        <v>0</v>
      </c>
      <c r="C1612" s="303" t="str">
        <f t="shared" si="178"/>
        <v>0</v>
      </c>
      <c r="D1612" s="303">
        <f>IF(S1612="",0,COUNTIF($S$7:S1612,S1612))</f>
        <v>0</v>
      </c>
      <c r="E1612" s="303" t="str">
        <f t="shared" si="179"/>
        <v>0</v>
      </c>
      <c r="F1612" s="303">
        <f>IF(T1612="",0,COUNTIF($T$7:T1612,T1612))</f>
        <v>0</v>
      </c>
      <c r="G1612" s="303" t="str">
        <f t="shared" si="180"/>
        <v>0</v>
      </c>
      <c r="H1612" s="303">
        <f>IF(R1612="",0,COUNTIF($R$7:R1612,R1612))</f>
        <v>0</v>
      </c>
      <c r="I1612" s="303" t="str">
        <f t="shared" si="181"/>
        <v>0</v>
      </c>
      <c r="J1612" s="306">
        <f t="shared" si="182"/>
        <v>44216</v>
      </c>
      <c r="K1612" s="303" t="str">
        <f t="shared" si="183"/>
        <v>KK 097</v>
      </c>
      <c r="L1612" s="61"/>
      <c r="M1612" s="271"/>
      <c r="N1612" s="6"/>
      <c r="O1612" s="10"/>
      <c r="P1612" s="6"/>
      <c r="Q1612" s="77" t="str">
        <f t="shared" si="184"/>
        <v/>
      </c>
      <c r="R1612" s="333"/>
      <c r="S1612" s="23"/>
      <c r="T1612" s="271"/>
      <c r="U1612" s="5"/>
      <c r="V1612" s="5"/>
      <c r="W1612" s="61"/>
      <c r="X1612" s="61"/>
    </row>
    <row r="1613" spans="1:24" ht="18.75" customHeight="1" x14ac:dyDescent="0.25">
      <c r="A1613" s="61"/>
      <c r="B1613" s="303">
        <f>IF(P1613="",0,COUNTIF($P$7:P1613,P1613))</f>
        <v>0</v>
      </c>
      <c r="C1613" s="303" t="str">
        <f t="shared" si="178"/>
        <v>0</v>
      </c>
      <c r="D1613" s="303">
        <f>IF(S1613="",0,COUNTIF($S$7:S1613,S1613))</f>
        <v>0</v>
      </c>
      <c r="E1613" s="303" t="str">
        <f t="shared" si="179"/>
        <v>0</v>
      </c>
      <c r="F1613" s="303">
        <f>IF(T1613="",0,COUNTIF($T$7:T1613,T1613))</f>
        <v>0</v>
      </c>
      <c r="G1613" s="303" t="str">
        <f t="shared" si="180"/>
        <v>0</v>
      </c>
      <c r="H1613" s="303">
        <f>IF(R1613="",0,COUNTIF($R$7:R1613,R1613))</f>
        <v>0</v>
      </c>
      <c r="I1613" s="303" t="str">
        <f t="shared" si="181"/>
        <v>0</v>
      </c>
      <c r="J1613" s="306">
        <f t="shared" si="182"/>
        <v>44216</v>
      </c>
      <c r="K1613" s="303" t="str">
        <f t="shared" si="183"/>
        <v>KK 097</v>
      </c>
      <c r="L1613" s="61"/>
      <c r="M1613" s="271"/>
      <c r="N1613" s="6"/>
      <c r="O1613" s="10"/>
      <c r="P1613" s="6"/>
      <c r="Q1613" s="77" t="str">
        <f t="shared" si="184"/>
        <v/>
      </c>
      <c r="R1613" s="333"/>
      <c r="S1613" s="23"/>
      <c r="T1613" s="271"/>
      <c r="U1613" s="5"/>
      <c r="V1613" s="5"/>
      <c r="W1613" s="61"/>
      <c r="X1613" s="61"/>
    </row>
    <row r="1614" spans="1:24" ht="18.75" customHeight="1" x14ac:dyDescent="0.25">
      <c r="A1614" s="61"/>
      <c r="B1614" s="303">
        <f>IF(P1614="",0,COUNTIF($P$7:P1614,P1614))</f>
        <v>0</v>
      </c>
      <c r="C1614" s="303" t="str">
        <f t="shared" si="178"/>
        <v>0</v>
      </c>
      <c r="D1614" s="303">
        <f>IF(S1614="",0,COUNTIF($S$7:S1614,S1614))</f>
        <v>0</v>
      </c>
      <c r="E1614" s="303" t="str">
        <f t="shared" si="179"/>
        <v>0</v>
      </c>
      <c r="F1614" s="303">
        <f>IF(T1614="",0,COUNTIF($T$7:T1614,T1614))</f>
        <v>0</v>
      </c>
      <c r="G1614" s="303" t="str">
        <f t="shared" si="180"/>
        <v>0</v>
      </c>
      <c r="H1614" s="303">
        <f>IF(R1614="",0,COUNTIF($R$7:R1614,R1614))</f>
        <v>0</v>
      </c>
      <c r="I1614" s="303" t="str">
        <f t="shared" si="181"/>
        <v>0</v>
      </c>
      <c r="J1614" s="306">
        <f t="shared" si="182"/>
        <v>44216</v>
      </c>
      <c r="K1614" s="303" t="str">
        <f t="shared" si="183"/>
        <v>KK 097</v>
      </c>
      <c r="L1614" s="61"/>
      <c r="M1614" s="271"/>
      <c r="N1614" s="6"/>
      <c r="O1614" s="10"/>
      <c r="P1614" s="6"/>
      <c r="Q1614" s="77" t="str">
        <f t="shared" si="184"/>
        <v/>
      </c>
      <c r="R1614" s="333"/>
      <c r="S1614" s="23"/>
      <c r="T1614" s="271"/>
      <c r="U1614" s="5"/>
      <c r="V1614" s="5"/>
      <c r="W1614" s="61"/>
      <c r="X1614" s="61"/>
    </row>
    <row r="1615" spans="1:24" ht="18.75" customHeight="1" x14ac:dyDescent="0.25">
      <c r="A1615" s="61"/>
      <c r="B1615" s="303">
        <f>IF(P1615="",0,COUNTIF($P$7:P1615,P1615))</f>
        <v>0</v>
      </c>
      <c r="C1615" s="303" t="str">
        <f t="shared" si="178"/>
        <v>0</v>
      </c>
      <c r="D1615" s="303">
        <f>IF(S1615="",0,COUNTIF($S$7:S1615,S1615))</f>
        <v>0</v>
      </c>
      <c r="E1615" s="303" t="str">
        <f t="shared" si="179"/>
        <v>0</v>
      </c>
      <c r="F1615" s="303">
        <f>IF(T1615="",0,COUNTIF($T$7:T1615,T1615))</f>
        <v>0</v>
      </c>
      <c r="G1615" s="303" t="str">
        <f t="shared" si="180"/>
        <v>0</v>
      </c>
      <c r="H1615" s="303">
        <f>IF(R1615="",0,COUNTIF($R$7:R1615,R1615))</f>
        <v>0</v>
      </c>
      <c r="I1615" s="303" t="str">
        <f t="shared" si="181"/>
        <v>0</v>
      </c>
      <c r="J1615" s="306">
        <f t="shared" si="182"/>
        <v>44216</v>
      </c>
      <c r="K1615" s="303" t="str">
        <f t="shared" si="183"/>
        <v>KK 097</v>
      </c>
      <c r="L1615" s="61"/>
      <c r="M1615" s="271"/>
      <c r="N1615" s="6"/>
      <c r="O1615" s="10"/>
      <c r="P1615" s="6"/>
      <c r="Q1615" s="77" t="str">
        <f t="shared" si="184"/>
        <v/>
      </c>
      <c r="R1615" s="333"/>
      <c r="S1615" s="23"/>
      <c r="T1615" s="271"/>
      <c r="U1615" s="5"/>
      <c r="V1615" s="5"/>
      <c r="W1615" s="61"/>
      <c r="X1615" s="61"/>
    </row>
    <row r="1616" spans="1:24" ht="18.75" customHeight="1" x14ac:dyDescent="0.25">
      <c r="A1616" s="61"/>
      <c r="B1616" s="303">
        <f>IF(P1616="",0,COUNTIF($P$7:P1616,P1616))</f>
        <v>0</v>
      </c>
      <c r="C1616" s="303" t="str">
        <f t="shared" si="178"/>
        <v>0</v>
      </c>
      <c r="D1616" s="303">
        <f>IF(S1616="",0,COUNTIF($S$7:S1616,S1616))</f>
        <v>0</v>
      </c>
      <c r="E1616" s="303" t="str">
        <f t="shared" si="179"/>
        <v>0</v>
      </c>
      <c r="F1616" s="303">
        <f>IF(T1616="",0,COUNTIF($T$7:T1616,T1616))</f>
        <v>0</v>
      </c>
      <c r="G1616" s="303" t="str">
        <f t="shared" si="180"/>
        <v>0</v>
      </c>
      <c r="H1616" s="303">
        <f>IF(R1616="",0,COUNTIF($R$7:R1616,R1616))</f>
        <v>0</v>
      </c>
      <c r="I1616" s="303" t="str">
        <f t="shared" si="181"/>
        <v>0</v>
      </c>
      <c r="J1616" s="306">
        <f t="shared" si="182"/>
        <v>44216</v>
      </c>
      <c r="K1616" s="303" t="str">
        <f t="shared" si="183"/>
        <v>KK 097</v>
      </c>
      <c r="L1616" s="61"/>
      <c r="M1616" s="271"/>
      <c r="N1616" s="6"/>
      <c r="O1616" s="10"/>
      <c r="P1616" s="6"/>
      <c r="Q1616" s="77" t="str">
        <f t="shared" si="184"/>
        <v/>
      </c>
      <c r="R1616" s="333"/>
      <c r="S1616" s="23"/>
      <c r="T1616" s="271"/>
      <c r="U1616" s="5"/>
      <c r="V1616" s="5"/>
      <c r="W1616" s="61"/>
      <c r="X1616" s="61"/>
    </row>
    <row r="1617" spans="1:24" ht="18.75" customHeight="1" x14ac:dyDescent="0.25">
      <c r="A1617" s="61"/>
      <c r="B1617" s="303">
        <f>IF(P1617="",0,COUNTIF($P$7:P1617,P1617))</f>
        <v>0</v>
      </c>
      <c r="C1617" s="303" t="str">
        <f t="shared" si="178"/>
        <v>0</v>
      </c>
      <c r="D1617" s="303">
        <f>IF(S1617="",0,COUNTIF($S$7:S1617,S1617))</f>
        <v>0</v>
      </c>
      <c r="E1617" s="303" t="str">
        <f t="shared" si="179"/>
        <v>0</v>
      </c>
      <c r="F1617" s="303">
        <f>IF(T1617="",0,COUNTIF($T$7:T1617,T1617))</f>
        <v>0</v>
      </c>
      <c r="G1617" s="303" t="str">
        <f t="shared" si="180"/>
        <v>0</v>
      </c>
      <c r="H1617" s="303">
        <f>IF(R1617="",0,COUNTIF($R$7:R1617,R1617))</f>
        <v>0</v>
      </c>
      <c r="I1617" s="303" t="str">
        <f t="shared" si="181"/>
        <v>0</v>
      </c>
      <c r="J1617" s="306">
        <f t="shared" si="182"/>
        <v>44216</v>
      </c>
      <c r="K1617" s="303" t="str">
        <f t="shared" si="183"/>
        <v>KK 097</v>
      </c>
      <c r="L1617" s="61"/>
      <c r="M1617" s="271"/>
      <c r="N1617" s="6"/>
      <c r="O1617" s="10"/>
      <c r="P1617" s="6"/>
      <c r="Q1617" s="77" t="str">
        <f t="shared" si="184"/>
        <v/>
      </c>
      <c r="R1617" s="333"/>
      <c r="S1617" s="23"/>
      <c r="T1617" s="271"/>
      <c r="U1617" s="5"/>
      <c r="V1617" s="5"/>
      <c r="W1617" s="61"/>
      <c r="X1617" s="61"/>
    </row>
    <row r="1618" spans="1:24" ht="18.75" customHeight="1" x14ac:dyDescent="0.25">
      <c r="A1618" s="61"/>
      <c r="B1618" s="303">
        <f>IF(P1618="",0,COUNTIF($P$7:P1618,P1618))</f>
        <v>0</v>
      </c>
      <c r="C1618" s="303" t="str">
        <f t="shared" si="178"/>
        <v>0</v>
      </c>
      <c r="D1618" s="303">
        <f>IF(S1618="",0,COUNTIF($S$7:S1618,S1618))</f>
        <v>0</v>
      </c>
      <c r="E1618" s="303" t="str">
        <f t="shared" si="179"/>
        <v>0</v>
      </c>
      <c r="F1618" s="303">
        <f>IF(T1618="",0,COUNTIF($T$7:T1618,T1618))</f>
        <v>0</v>
      </c>
      <c r="G1618" s="303" t="str">
        <f t="shared" si="180"/>
        <v>0</v>
      </c>
      <c r="H1618" s="303">
        <f>IF(R1618="",0,COUNTIF($R$7:R1618,R1618))</f>
        <v>0</v>
      </c>
      <c r="I1618" s="303" t="str">
        <f t="shared" si="181"/>
        <v>0</v>
      </c>
      <c r="J1618" s="306">
        <f t="shared" si="182"/>
        <v>44216</v>
      </c>
      <c r="K1618" s="303" t="str">
        <f t="shared" si="183"/>
        <v>KK 097</v>
      </c>
      <c r="L1618" s="61"/>
      <c r="M1618" s="271"/>
      <c r="N1618" s="6"/>
      <c r="O1618" s="10"/>
      <c r="P1618" s="6"/>
      <c r="Q1618" s="77" t="str">
        <f t="shared" si="184"/>
        <v/>
      </c>
      <c r="R1618" s="333"/>
      <c r="S1618" s="23"/>
      <c r="T1618" s="271"/>
      <c r="U1618" s="5"/>
      <c r="V1618" s="5"/>
      <c r="W1618" s="61"/>
      <c r="X1618" s="61"/>
    </row>
    <row r="1619" spans="1:24" ht="18.75" customHeight="1" x14ac:dyDescent="0.25">
      <c r="A1619" s="61"/>
      <c r="B1619" s="303">
        <f>IF(P1619="",0,COUNTIF($P$7:P1619,P1619))</f>
        <v>0</v>
      </c>
      <c r="C1619" s="303" t="str">
        <f t="shared" si="178"/>
        <v>0</v>
      </c>
      <c r="D1619" s="303">
        <f>IF(S1619="",0,COUNTIF($S$7:S1619,S1619))</f>
        <v>0</v>
      </c>
      <c r="E1619" s="303" t="str">
        <f t="shared" si="179"/>
        <v>0</v>
      </c>
      <c r="F1619" s="303">
        <f>IF(T1619="",0,COUNTIF($T$7:T1619,T1619))</f>
        <v>0</v>
      </c>
      <c r="G1619" s="303" t="str">
        <f t="shared" si="180"/>
        <v>0</v>
      </c>
      <c r="H1619" s="303">
        <f>IF(R1619="",0,COUNTIF($R$7:R1619,R1619))</f>
        <v>0</v>
      </c>
      <c r="I1619" s="303" t="str">
        <f t="shared" si="181"/>
        <v>0</v>
      </c>
      <c r="J1619" s="306">
        <f t="shared" si="182"/>
        <v>44216</v>
      </c>
      <c r="K1619" s="303" t="str">
        <f t="shared" si="183"/>
        <v>KK 097</v>
      </c>
      <c r="L1619" s="61"/>
      <c r="M1619" s="271"/>
      <c r="N1619" s="6"/>
      <c r="O1619" s="10"/>
      <c r="P1619" s="6"/>
      <c r="Q1619" s="77" t="str">
        <f t="shared" si="184"/>
        <v/>
      </c>
      <c r="R1619" s="333"/>
      <c r="S1619" s="23"/>
      <c r="T1619" s="271"/>
      <c r="U1619" s="5"/>
      <c r="V1619" s="5"/>
      <c r="W1619" s="61"/>
      <c r="X1619" s="61"/>
    </row>
    <row r="1620" spans="1:24" ht="18.75" customHeight="1" x14ac:dyDescent="0.25">
      <c r="A1620" s="61"/>
      <c r="B1620" s="303">
        <f>IF(P1620="",0,COUNTIF($P$7:P1620,P1620))</f>
        <v>0</v>
      </c>
      <c r="C1620" s="303" t="str">
        <f t="shared" si="178"/>
        <v>0</v>
      </c>
      <c r="D1620" s="303">
        <f>IF(S1620="",0,COUNTIF($S$7:S1620,S1620))</f>
        <v>0</v>
      </c>
      <c r="E1620" s="303" t="str">
        <f t="shared" si="179"/>
        <v>0</v>
      </c>
      <c r="F1620" s="303">
        <f>IF(T1620="",0,COUNTIF($T$7:T1620,T1620))</f>
        <v>0</v>
      </c>
      <c r="G1620" s="303" t="str">
        <f t="shared" si="180"/>
        <v>0</v>
      </c>
      <c r="H1620" s="303">
        <f>IF(R1620="",0,COUNTIF($R$7:R1620,R1620))</f>
        <v>0</v>
      </c>
      <c r="I1620" s="303" t="str">
        <f t="shared" si="181"/>
        <v>0</v>
      </c>
      <c r="J1620" s="306">
        <f t="shared" si="182"/>
        <v>44216</v>
      </c>
      <c r="K1620" s="303" t="str">
        <f t="shared" si="183"/>
        <v>KK 097</v>
      </c>
      <c r="L1620" s="61"/>
      <c r="M1620" s="271"/>
      <c r="N1620" s="6"/>
      <c r="O1620" s="10"/>
      <c r="P1620" s="6"/>
      <c r="Q1620" s="77" t="str">
        <f t="shared" si="184"/>
        <v/>
      </c>
      <c r="R1620" s="333"/>
      <c r="S1620" s="23"/>
      <c r="T1620" s="271"/>
      <c r="U1620" s="5"/>
      <c r="V1620" s="5"/>
      <c r="W1620" s="61"/>
      <c r="X1620" s="61"/>
    </row>
    <row r="1621" spans="1:24" ht="18.75" customHeight="1" x14ac:dyDescent="0.25">
      <c r="A1621" s="61"/>
      <c r="B1621" s="303">
        <f>IF(P1621="",0,COUNTIF($P$7:P1621,P1621))</f>
        <v>0</v>
      </c>
      <c r="C1621" s="303" t="str">
        <f t="shared" si="178"/>
        <v>0</v>
      </c>
      <c r="D1621" s="303">
        <f>IF(S1621="",0,COUNTIF($S$7:S1621,S1621))</f>
        <v>0</v>
      </c>
      <c r="E1621" s="303" t="str">
        <f t="shared" si="179"/>
        <v>0</v>
      </c>
      <c r="F1621" s="303">
        <f>IF(T1621="",0,COUNTIF($T$7:T1621,T1621))</f>
        <v>0</v>
      </c>
      <c r="G1621" s="303" t="str">
        <f t="shared" si="180"/>
        <v>0</v>
      </c>
      <c r="H1621" s="303">
        <f>IF(R1621="",0,COUNTIF($R$7:R1621,R1621))</f>
        <v>0</v>
      </c>
      <c r="I1621" s="303" t="str">
        <f t="shared" si="181"/>
        <v>0</v>
      </c>
      <c r="J1621" s="306">
        <f t="shared" si="182"/>
        <v>44216</v>
      </c>
      <c r="K1621" s="303" t="str">
        <f t="shared" si="183"/>
        <v>KK 097</v>
      </c>
      <c r="L1621" s="61"/>
      <c r="M1621" s="271"/>
      <c r="N1621" s="6"/>
      <c r="O1621" s="10"/>
      <c r="P1621" s="6"/>
      <c r="Q1621" s="77" t="str">
        <f t="shared" si="184"/>
        <v/>
      </c>
      <c r="R1621" s="333"/>
      <c r="S1621" s="23"/>
      <c r="T1621" s="271"/>
      <c r="U1621" s="5"/>
      <c r="V1621" s="5"/>
      <c r="W1621" s="61"/>
      <c r="X1621" s="61"/>
    </row>
    <row r="1622" spans="1:24" ht="18.75" customHeight="1" x14ac:dyDescent="0.25">
      <c r="A1622" s="61"/>
      <c r="B1622" s="303">
        <f>IF(P1622="",0,COUNTIF($P$7:P1622,P1622))</f>
        <v>0</v>
      </c>
      <c r="C1622" s="303" t="str">
        <f t="shared" si="178"/>
        <v>0</v>
      </c>
      <c r="D1622" s="303">
        <f>IF(S1622="",0,COUNTIF($S$7:S1622,S1622))</f>
        <v>0</v>
      </c>
      <c r="E1622" s="303" t="str">
        <f t="shared" si="179"/>
        <v>0</v>
      </c>
      <c r="F1622" s="303">
        <f>IF(T1622="",0,COUNTIF($T$7:T1622,T1622))</f>
        <v>0</v>
      </c>
      <c r="G1622" s="303" t="str">
        <f t="shared" si="180"/>
        <v>0</v>
      </c>
      <c r="H1622" s="303">
        <f>IF(R1622="",0,COUNTIF($R$7:R1622,R1622))</f>
        <v>0</v>
      </c>
      <c r="I1622" s="303" t="str">
        <f t="shared" si="181"/>
        <v>0</v>
      </c>
      <c r="J1622" s="306">
        <f t="shared" si="182"/>
        <v>44216</v>
      </c>
      <c r="K1622" s="303" t="str">
        <f t="shared" si="183"/>
        <v>KK 097</v>
      </c>
      <c r="L1622" s="61"/>
      <c r="M1622" s="271"/>
      <c r="N1622" s="6"/>
      <c r="O1622" s="10"/>
      <c r="P1622" s="6"/>
      <c r="Q1622" s="77" t="str">
        <f t="shared" si="184"/>
        <v/>
      </c>
      <c r="R1622" s="333"/>
      <c r="S1622" s="23"/>
      <c r="T1622" s="271"/>
      <c r="U1622" s="5"/>
      <c r="V1622" s="5"/>
      <c r="W1622" s="61"/>
      <c r="X1622" s="61"/>
    </row>
    <row r="1623" spans="1:24" ht="18.75" customHeight="1" x14ac:dyDescent="0.25">
      <c r="A1623" s="61"/>
      <c r="B1623" s="303">
        <f>IF(P1623="",0,COUNTIF($P$7:P1623,P1623))</f>
        <v>0</v>
      </c>
      <c r="C1623" s="303" t="str">
        <f t="shared" si="178"/>
        <v>0</v>
      </c>
      <c r="D1623" s="303">
        <f>IF(S1623="",0,COUNTIF($S$7:S1623,S1623))</f>
        <v>0</v>
      </c>
      <c r="E1623" s="303" t="str">
        <f t="shared" si="179"/>
        <v>0</v>
      </c>
      <c r="F1623" s="303">
        <f>IF(T1623="",0,COUNTIF($T$7:T1623,T1623))</f>
        <v>0</v>
      </c>
      <c r="G1623" s="303" t="str">
        <f t="shared" si="180"/>
        <v>0</v>
      </c>
      <c r="H1623" s="303">
        <f>IF(R1623="",0,COUNTIF($R$7:R1623,R1623))</f>
        <v>0</v>
      </c>
      <c r="I1623" s="303" t="str">
        <f t="shared" si="181"/>
        <v>0</v>
      </c>
      <c r="J1623" s="306">
        <f t="shared" si="182"/>
        <v>44216</v>
      </c>
      <c r="K1623" s="303" t="str">
        <f t="shared" si="183"/>
        <v>KK 097</v>
      </c>
      <c r="L1623" s="61"/>
      <c r="M1623" s="271"/>
      <c r="N1623" s="6"/>
      <c r="O1623" s="10"/>
      <c r="P1623" s="6"/>
      <c r="Q1623" s="77" t="str">
        <f t="shared" si="184"/>
        <v/>
      </c>
      <c r="R1623" s="333"/>
      <c r="S1623" s="23"/>
      <c r="T1623" s="271"/>
      <c r="U1623" s="5"/>
      <c r="V1623" s="5"/>
      <c r="W1623" s="61"/>
      <c r="X1623" s="61"/>
    </row>
    <row r="1624" spans="1:24" ht="18.75" customHeight="1" x14ac:dyDescent="0.25">
      <c r="A1624" s="61"/>
      <c r="B1624" s="303">
        <f>IF(P1624="",0,COUNTIF($P$7:P1624,P1624))</f>
        <v>0</v>
      </c>
      <c r="C1624" s="303" t="str">
        <f t="shared" si="178"/>
        <v>0</v>
      </c>
      <c r="D1624" s="303">
        <f>IF(S1624="",0,COUNTIF($S$7:S1624,S1624))</f>
        <v>0</v>
      </c>
      <c r="E1624" s="303" t="str">
        <f t="shared" si="179"/>
        <v>0</v>
      </c>
      <c r="F1624" s="303">
        <f>IF(T1624="",0,COUNTIF($T$7:T1624,T1624))</f>
        <v>0</v>
      </c>
      <c r="G1624" s="303" t="str">
        <f t="shared" si="180"/>
        <v>0</v>
      </c>
      <c r="H1624" s="303">
        <f>IF(R1624="",0,COUNTIF($R$7:R1624,R1624))</f>
        <v>0</v>
      </c>
      <c r="I1624" s="303" t="str">
        <f t="shared" si="181"/>
        <v>0</v>
      </c>
      <c r="J1624" s="306">
        <f t="shared" si="182"/>
        <v>44216</v>
      </c>
      <c r="K1624" s="303" t="str">
        <f t="shared" si="183"/>
        <v>KK 097</v>
      </c>
      <c r="L1624" s="61"/>
      <c r="M1624" s="271"/>
      <c r="N1624" s="6"/>
      <c r="O1624" s="10"/>
      <c r="P1624" s="6"/>
      <c r="Q1624" s="77" t="str">
        <f t="shared" si="184"/>
        <v/>
      </c>
      <c r="R1624" s="333"/>
      <c r="S1624" s="23"/>
      <c r="T1624" s="271"/>
      <c r="U1624" s="5"/>
      <c r="V1624" s="5"/>
      <c r="W1624" s="61"/>
      <c r="X1624" s="61"/>
    </row>
    <row r="1625" spans="1:24" ht="18.75" customHeight="1" x14ac:dyDescent="0.25">
      <c r="A1625" s="61"/>
      <c r="B1625" s="303">
        <f>IF(P1625="",0,COUNTIF($P$7:P1625,P1625))</f>
        <v>0</v>
      </c>
      <c r="C1625" s="303" t="str">
        <f t="shared" si="178"/>
        <v>0</v>
      </c>
      <c r="D1625" s="303">
        <f>IF(S1625="",0,COUNTIF($S$7:S1625,S1625))</f>
        <v>0</v>
      </c>
      <c r="E1625" s="303" t="str">
        <f t="shared" si="179"/>
        <v>0</v>
      </c>
      <c r="F1625" s="303">
        <f>IF(T1625="",0,COUNTIF($T$7:T1625,T1625))</f>
        <v>0</v>
      </c>
      <c r="G1625" s="303" t="str">
        <f t="shared" si="180"/>
        <v>0</v>
      </c>
      <c r="H1625" s="303">
        <f>IF(R1625="",0,COUNTIF($R$7:R1625,R1625))</f>
        <v>0</v>
      </c>
      <c r="I1625" s="303" t="str">
        <f t="shared" si="181"/>
        <v>0</v>
      </c>
      <c r="J1625" s="306">
        <f t="shared" si="182"/>
        <v>44216</v>
      </c>
      <c r="K1625" s="303" t="str">
        <f t="shared" si="183"/>
        <v>KK 097</v>
      </c>
      <c r="L1625" s="61"/>
      <c r="M1625" s="271"/>
      <c r="N1625" s="6"/>
      <c r="O1625" s="10"/>
      <c r="P1625" s="6"/>
      <c r="Q1625" s="77" t="str">
        <f t="shared" si="184"/>
        <v/>
      </c>
      <c r="R1625" s="333"/>
      <c r="S1625" s="23"/>
      <c r="T1625" s="271"/>
      <c r="U1625" s="5"/>
      <c r="V1625" s="5"/>
      <c r="W1625" s="61"/>
      <c r="X1625" s="61"/>
    </row>
    <row r="1626" spans="1:24" ht="18.75" customHeight="1" x14ac:dyDescent="0.25">
      <c r="A1626" s="61"/>
      <c r="B1626" s="303">
        <f>IF(P1626="",0,COUNTIF($P$7:P1626,P1626))</f>
        <v>0</v>
      </c>
      <c r="C1626" s="303" t="str">
        <f t="shared" si="178"/>
        <v>0</v>
      </c>
      <c r="D1626" s="303">
        <f>IF(S1626="",0,COUNTIF($S$7:S1626,S1626))</f>
        <v>0</v>
      </c>
      <c r="E1626" s="303" t="str">
        <f t="shared" si="179"/>
        <v>0</v>
      </c>
      <c r="F1626" s="303">
        <f>IF(T1626="",0,COUNTIF($T$7:T1626,T1626))</f>
        <v>0</v>
      </c>
      <c r="G1626" s="303" t="str">
        <f t="shared" si="180"/>
        <v>0</v>
      </c>
      <c r="H1626" s="303">
        <f>IF(R1626="",0,COUNTIF($R$7:R1626,R1626))</f>
        <v>0</v>
      </c>
      <c r="I1626" s="303" t="str">
        <f t="shared" si="181"/>
        <v>0</v>
      </c>
      <c r="J1626" s="306">
        <f t="shared" si="182"/>
        <v>44216</v>
      </c>
      <c r="K1626" s="303" t="str">
        <f t="shared" si="183"/>
        <v>KK 097</v>
      </c>
      <c r="L1626" s="61"/>
      <c r="M1626" s="271"/>
      <c r="N1626" s="6"/>
      <c r="O1626" s="10"/>
      <c r="P1626" s="6"/>
      <c r="Q1626" s="77" t="str">
        <f t="shared" si="184"/>
        <v/>
      </c>
      <c r="R1626" s="333"/>
      <c r="S1626" s="23"/>
      <c r="T1626" s="271"/>
      <c r="U1626" s="5"/>
      <c r="V1626" s="5"/>
      <c r="W1626" s="61"/>
      <c r="X1626" s="61"/>
    </row>
    <row r="1627" spans="1:24" ht="18.75" customHeight="1" x14ac:dyDescent="0.25">
      <c r="A1627" s="61"/>
      <c r="B1627" s="303">
        <f>IF(P1627="",0,COUNTIF($P$7:P1627,P1627))</f>
        <v>0</v>
      </c>
      <c r="C1627" s="303" t="str">
        <f t="shared" si="178"/>
        <v>0</v>
      </c>
      <c r="D1627" s="303">
        <f>IF(S1627="",0,COUNTIF($S$7:S1627,S1627))</f>
        <v>0</v>
      </c>
      <c r="E1627" s="303" t="str">
        <f t="shared" si="179"/>
        <v>0</v>
      </c>
      <c r="F1627" s="303">
        <f>IF(T1627="",0,COUNTIF($T$7:T1627,T1627))</f>
        <v>0</v>
      </c>
      <c r="G1627" s="303" t="str">
        <f t="shared" si="180"/>
        <v>0</v>
      </c>
      <c r="H1627" s="303">
        <f>IF(R1627="",0,COUNTIF($R$7:R1627,R1627))</f>
        <v>0</v>
      </c>
      <c r="I1627" s="303" t="str">
        <f t="shared" si="181"/>
        <v>0</v>
      </c>
      <c r="J1627" s="306">
        <f t="shared" si="182"/>
        <v>44216</v>
      </c>
      <c r="K1627" s="303" t="str">
        <f t="shared" si="183"/>
        <v>KK 097</v>
      </c>
      <c r="L1627" s="61"/>
      <c r="M1627" s="271"/>
      <c r="N1627" s="6"/>
      <c r="O1627" s="10"/>
      <c r="P1627" s="6"/>
      <c r="Q1627" s="77" t="str">
        <f t="shared" si="184"/>
        <v/>
      </c>
      <c r="R1627" s="333"/>
      <c r="S1627" s="23"/>
      <c r="T1627" s="271"/>
      <c r="U1627" s="5"/>
      <c r="V1627" s="5"/>
      <c r="W1627" s="61"/>
      <c r="X1627" s="61"/>
    </row>
    <row r="1628" spans="1:24" ht="18.75" customHeight="1" x14ac:dyDescent="0.25">
      <c r="A1628" s="61"/>
      <c r="B1628" s="303">
        <f>IF(P1628="",0,COUNTIF($P$7:P1628,P1628))</f>
        <v>0</v>
      </c>
      <c r="C1628" s="303" t="str">
        <f t="shared" si="178"/>
        <v>0</v>
      </c>
      <c r="D1628" s="303">
        <f>IF(S1628="",0,COUNTIF($S$7:S1628,S1628))</f>
        <v>0</v>
      </c>
      <c r="E1628" s="303" t="str">
        <f t="shared" si="179"/>
        <v>0</v>
      </c>
      <c r="F1628" s="303">
        <f>IF(T1628="",0,COUNTIF($T$7:T1628,T1628))</f>
        <v>0</v>
      </c>
      <c r="G1628" s="303" t="str">
        <f t="shared" si="180"/>
        <v>0</v>
      </c>
      <c r="H1628" s="303">
        <f>IF(R1628="",0,COUNTIF($R$7:R1628,R1628))</f>
        <v>0</v>
      </c>
      <c r="I1628" s="303" t="str">
        <f t="shared" si="181"/>
        <v>0</v>
      </c>
      <c r="J1628" s="306">
        <f t="shared" si="182"/>
        <v>44216</v>
      </c>
      <c r="K1628" s="303" t="str">
        <f t="shared" si="183"/>
        <v>KK 097</v>
      </c>
      <c r="L1628" s="61"/>
      <c r="M1628" s="271"/>
      <c r="N1628" s="6"/>
      <c r="O1628" s="10"/>
      <c r="P1628" s="6"/>
      <c r="Q1628" s="77" t="str">
        <f t="shared" si="184"/>
        <v/>
      </c>
      <c r="R1628" s="333"/>
      <c r="S1628" s="23"/>
      <c r="T1628" s="271"/>
      <c r="U1628" s="5"/>
      <c r="V1628" s="5"/>
      <c r="W1628" s="61"/>
      <c r="X1628" s="61"/>
    </row>
    <row r="1629" spans="1:24" ht="18.75" customHeight="1" x14ac:dyDescent="0.25">
      <c r="A1629" s="61"/>
      <c r="B1629" s="303">
        <f>IF(P1629="",0,COUNTIF($P$7:P1629,P1629))</f>
        <v>0</v>
      </c>
      <c r="C1629" s="303" t="str">
        <f t="shared" si="178"/>
        <v>0</v>
      </c>
      <c r="D1629" s="303">
        <f>IF(S1629="",0,COUNTIF($S$7:S1629,S1629))</f>
        <v>0</v>
      </c>
      <c r="E1629" s="303" t="str">
        <f t="shared" si="179"/>
        <v>0</v>
      </c>
      <c r="F1629" s="303">
        <f>IF(T1629="",0,COUNTIF($T$7:T1629,T1629))</f>
        <v>0</v>
      </c>
      <c r="G1629" s="303" t="str">
        <f t="shared" si="180"/>
        <v>0</v>
      </c>
      <c r="H1629" s="303">
        <f>IF(R1629="",0,COUNTIF($R$7:R1629,R1629))</f>
        <v>0</v>
      </c>
      <c r="I1629" s="303" t="str">
        <f t="shared" si="181"/>
        <v>0</v>
      </c>
      <c r="J1629" s="306">
        <f t="shared" si="182"/>
        <v>44216</v>
      </c>
      <c r="K1629" s="303" t="str">
        <f t="shared" si="183"/>
        <v>KK 097</v>
      </c>
      <c r="L1629" s="61"/>
      <c r="M1629" s="271"/>
      <c r="N1629" s="6"/>
      <c r="O1629" s="10"/>
      <c r="P1629" s="6"/>
      <c r="Q1629" s="77" t="str">
        <f t="shared" si="184"/>
        <v/>
      </c>
      <c r="R1629" s="333"/>
      <c r="S1629" s="23"/>
      <c r="T1629" s="271"/>
      <c r="U1629" s="5"/>
      <c r="V1629" s="5"/>
      <c r="W1629" s="61"/>
      <c r="X1629" s="61"/>
    </row>
    <row r="1630" spans="1:24" ht="18.75" customHeight="1" x14ac:dyDescent="0.25">
      <c r="A1630" s="61"/>
      <c r="B1630" s="303">
        <f>IF(P1630="",0,COUNTIF($P$7:P1630,P1630))</f>
        <v>0</v>
      </c>
      <c r="C1630" s="303" t="str">
        <f t="shared" si="178"/>
        <v>0</v>
      </c>
      <c r="D1630" s="303">
        <f>IF(S1630="",0,COUNTIF($S$7:S1630,S1630))</f>
        <v>0</v>
      </c>
      <c r="E1630" s="303" t="str">
        <f t="shared" si="179"/>
        <v>0</v>
      </c>
      <c r="F1630" s="303">
        <f>IF(T1630="",0,COUNTIF($T$7:T1630,T1630))</f>
        <v>0</v>
      </c>
      <c r="G1630" s="303" t="str">
        <f t="shared" si="180"/>
        <v>0</v>
      </c>
      <c r="H1630" s="303">
        <f>IF(R1630="",0,COUNTIF($R$7:R1630,R1630))</f>
        <v>0</v>
      </c>
      <c r="I1630" s="303" t="str">
        <f t="shared" si="181"/>
        <v>0</v>
      </c>
      <c r="J1630" s="306">
        <f t="shared" si="182"/>
        <v>44216</v>
      </c>
      <c r="K1630" s="303" t="str">
        <f t="shared" si="183"/>
        <v>KK 097</v>
      </c>
      <c r="L1630" s="61"/>
      <c r="M1630" s="271"/>
      <c r="N1630" s="6"/>
      <c r="O1630" s="10"/>
      <c r="P1630" s="6"/>
      <c r="Q1630" s="77" t="str">
        <f t="shared" si="184"/>
        <v/>
      </c>
      <c r="R1630" s="333"/>
      <c r="S1630" s="23"/>
      <c r="T1630" s="271"/>
      <c r="U1630" s="5"/>
      <c r="V1630" s="5"/>
      <c r="W1630" s="61"/>
      <c r="X1630" s="61"/>
    </row>
    <row r="1631" spans="1:24" ht="18.75" customHeight="1" x14ac:dyDescent="0.25">
      <c r="A1631" s="61"/>
      <c r="B1631" s="303">
        <f>IF(P1631="",0,COUNTIF($P$7:P1631,P1631))</f>
        <v>0</v>
      </c>
      <c r="C1631" s="303" t="str">
        <f t="shared" si="178"/>
        <v>0</v>
      </c>
      <c r="D1631" s="303">
        <f>IF(S1631="",0,COUNTIF($S$7:S1631,S1631))</f>
        <v>0</v>
      </c>
      <c r="E1631" s="303" t="str">
        <f t="shared" si="179"/>
        <v>0</v>
      </c>
      <c r="F1631" s="303">
        <f>IF(T1631="",0,COUNTIF($T$7:T1631,T1631))</f>
        <v>0</v>
      </c>
      <c r="G1631" s="303" t="str">
        <f t="shared" si="180"/>
        <v>0</v>
      </c>
      <c r="H1631" s="303">
        <f>IF(R1631="",0,COUNTIF($R$7:R1631,R1631))</f>
        <v>0</v>
      </c>
      <c r="I1631" s="303" t="str">
        <f t="shared" si="181"/>
        <v>0</v>
      </c>
      <c r="J1631" s="306">
        <f t="shared" si="182"/>
        <v>44216</v>
      </c>
      <c r="K1631" s="303" t="str">
        <f t="shared" si="183"/>
        <v>KK 097</v>
      </c>
      <c r="L1631" s="61"/>
      <c r="M1631" s="271"/>
      <c r="N1631" s="6"/>
      <c r="O1631" s="10"/>
      <c r="P1631" s="6"/>
      <c r="Q1631" s="77" t="str">
        <f t="shared" si="184"/>
        <v/>
      </c>
      <c r="R1631" s="333"/>
      <c r="S1631" s="23"/>
      <c r="T1631" s="271"/>
      <c r="U1631" s="5"/>
      <c r="V1631" s="5"/>
      <c r="W1631" s="61"/>
      <c r="X1631" s="61"/>
    </row>
    <row r="1632" spans="1:24" ht="18.75" customHeight="1" x14ac:dyDescent="0.25">
      <c r="A1632" s="61"/>
      <c r="B1632" s="303">
        <f>IF(P1632="",0,COUNTIF($P$7:P1632,P1632))</f>
        <v>0</v>
      </c>
      <c r="C1632" s="303" t="str">
        <f t="shared" si="178"/>
        <v>0</v>
      </c>
      <c r="D1632" s="303">
        <f>IF(S1632="",0,COUNTIF($S$7:S1632,S1632))</f>
        <v>0</v>
      </c>
      <c r="E1632" s="303" t="str">
        <f t="shared" si="179"/>
        <v>0</v>
      </c>
      <c r="F1632" s="303">
        <f>IF(T1632="",0,COUNTIF($T$7:T1632,T1632))</f>
        <v>0</v>
      </c>
      <c r="G1632" s="303" t="str">
        <f t="shared" si="180"/>
        <v>0</v>
      </c>
      <c r="H1632" s="303">
        <f>IF(R1632="",0,COUNTIF($R$7:R1632,R1632))</f>
        <v>0</v>
      </c>
      <c r="I1632" s="303" t="str">
        <f t="shared" si="181"/>
        <v>0</v>
      </c>
      <c r="J1632" s="306">
        <f t="shared" si="182"/>
        <v>44216</v>
      </c>
      <c r="K1632" s="303" t="str">
        <f t="shared" si="183"/>
        <v>KK 097</v>
      </c>
      <c r="L1632" s="61"/>
      <c r="M1632" s="271"/>
      <c r="N1632" s="6"/>
      <c r="O1632" s="10"/>
      <c r="P1632" s="6"/>
      <c r="Q1632" s="77" t="str">
        <f t="shared" si="184"/>
        <v/>
      </c>
      <c r="R1632" s="333"/>
      <c r="S1632" s="23"/>
      <c r="T1632" s="271"/>
      <c r="U1632" s="5"/>
      <c r="V1632" s="5"/>
      <c r="W1632" s="61"/>
      <c r="X1632" s="61"/>
    </row>
    <row r="1633" spans="1:24" ht="18.75" customHeight="1" x14ac:dyDescent="0.25">
      <c r="A1633" s="61"/>
      <c r="B1633" s="303">
        <f>IF(P1633="",0,COUNTIF($P$7:P1633,P1633))</f>
        <v>0</v>
      </c>
      <c r="C1633" s="303" t="str">
        <f t="shared" si="178"/>
        <v>0</v>
      </c>
      <c r="D1633" s="303">
        <f>IF(S1633="",0,COUNTIF($S$7:S1633,S1633))</f>
        <v>0</v>
      </c>
      <c r="E1633" s="303" t="str">
        <f t="shared" si="179"/>
        <v>0</v>
      </c>
      <c r="F1633" s="303">
        <f>IF(T1633="",0,COUNTIF($T$7:T1633,T1633))</f>
        <v>0</v>
      </c>
      <c r="G1633" s="303" t="str">
        <f t="shared" si="180"/>
        <v>0</v>
      </c>
      <c r="H1633" s="303">
        <f>IF(R1633="",0,COUNTIF($R$7:R1633,R1633))</f>
        <v>0</v>
      </c>
      <c r="I1633" s="303" t="str">
        <f t="shared" si="181"/>
        <v>0</v>
      </c>
      <c r="J1633" s="306">
        <f t="shared" si="182"/>
        <v>44216</v>
      </c>
      <c r="K1633" s="303" t="str">
        <f t="shared" si="183"/>
        <v>KK 097</v>
      </c>
      <c r="L1633" s="61"/>
      <c r="M1633" s="271"/>
      <c r="N1633" s="6"/>
      <c r="O1633" s="10"/>
      <c r="P1633" s="6"/>
      <c r="Q1633" s="77" t="str">
        <f t="shared" si="184"/>
        <v/>
      </c>
      <c r="R1633" s="333"/>
      <c r="S1633" s="23"/>
      <c r="T1633" s="271"/>
      <c r="U1633" s="5"/>
      <c r="V1633" s="5"/>
      <c r="W1633" s="61"/>
      <c r="X1633" s="61"/>
    </row>
    <row r="1634" spans="1:24" ht="18.75" customHeight="1" x14ac:dyDescent="0.25">
      <c r="A1634" s="61"/>
      <c r="B1634" s="303">
        <f>IF(P1634="",0,COUNTIF($P$7:P1634,P1634))</f>
        <v>0</v>
      </c>
      <c r="C1634" s="303" t="str">
        <f t="shared" si="178"/>
        <v>0</v>
      </c>
      <c r="D1634" s="303">
        <f>IF(S1634="",0,COUNTIF($S$7:S1634,S1634))</f>
        <v>0</v>
      </c>
      <c r="E1634" s="303" t="str">
        <f t="shared" si="179"/>
        <v>0</v>
      </c>
      <c r="F1634" s="303">
        <f>IF(T1634="",0,COUNTIF($T$7:T1634,T1634))</f>
        <v>0</v>
      </c>
      <c r="G1634" s="303" t="str">
        <f t="shared" si="180"/>
        <v>0</v>
      </c>
      <c r="H1634" s="303">
        <f>IF(R1634="",0,COUNTIF($R$7:R1634,R1634))</f>
        <v>0</v>
      </c>
      <c r="I1634" s="303" t="str">
        <f t="shared" si="181"/>
        <v>0</v>
      </c>
      <c r="J1634" s="306">
        <f t="shared" si="182"/>
        <v>44216</v>
      </c>
      <c r="K1634" s="303" t="str">
        <f t="shared" si="183"/>
        <v>KK 097</v>
      </c>
      <c r="L1634" s="61"/>
      <c r="M1634" s="271"/>
      <c r="N1634" s="6"/>
      <c r="O1634" s="10"/>
      <c r="P1634" s="6"/>
      <c r="Q1634" s="77" t="str">
        <f t="shared" si="184"/>
        <v/>
      </c>
      <c r="R1634" s="333"/>
      <c r="S1634" s="23"/>
      <c r="T1634" s="271"/>
      <c r="U1634" s="5"/>
      <c r="V1634" s="5"/>
      <c r="W1634" s="61"/>
      <c r="X1634" s="61"/>
    </row>
    <row r="1635" spans="1:24" ht="18.75" customHeight="1" x14ac:dyDescent="0.25">
      <c r="A1635" s="61"/>
      <c r="B1635" s="303">
        <f>IF(P1635="",0,COUNTIF($P$7:P1635,P1635))</f>
        <v>0</v>
      </c>
      <c r="C1635" s="303" t="str">
        <f t="shared" si="178"/>
        <v>0</v>
      </c>
      <c r="D1635" s="303">
        <f>IF(S1635="",0,COUNTIF($S$7:S1635,S1635))</f>
        <v>0</v>
      </c>
      <c r="E1635" s="303" t="str">
        <f t="shared" si="179"/>
        <v>0</v>
      </c>
      <c r="F1635" s="303">
        <f>IF(T1635="",0,COUNTIF($T$7:T1635,T1635))</f>
        <v>0</v>
      </c>
      <c r="G1635" s="303" t="str">
        <f t="shared" si="180"/>
        <v>0</v>
      </c>
      <c r="H1635" s="303">
        <f>IF(R1635="",0,COUNTIF($R$7:R1635,R1635))</f>
        <v>0</v>
      </c>
      <c r="I1635" s="303" t="str">
        <f t="shared" si="181"/>
        <v>0</v>
      </c>
      <c r="J1635" s="306">
        <f t="shared" si="182"/>
        <v>44216</v>
      </c>
      <c r="K1635" s="303" t="str">
        <f t="shared" si="183"/>
        <v>KK 097</v>
      </c>
      <c r="L1635" s="61"/>
      <c r="M1635" s="271"/>
      <c r="N1635" s="6"/>
      <c r="O1635" s="10"/>
      <c r="P1635" s="6"/>
      <c r="Q1635" s="77" t="str">
        <f t="shared" si="184"/>
        <v/>
      </c>
      <c r="R1635" s="333"/>
      <c r="S1635" s="23"/>
      <c r="T1635" s="271"/>
      <c r="U1635" s="5"/>
      <c r="V1635" s="5"/>
      <c r="W1635" s="61"/>
      <c r="X1635" s="61"/>
    </row>
    <row r="1636" spans="1:24" ht="18.75" customHeight="1" x14ac:dyDescent="0.25">
      <c r="A1636" s="61"/>
      <c r="B1636" s="303">
        <f>IF(P1636="",0,COUNTIF($P$7:P1636,P1636))</f>
        <v>0</v>
      </c>
      <c r="C1636" s="303" t="str">
        <f t="shared" si="178"/>
        <v>0</v>
      </c>
      <c r="D1636" s="303">
        <f>IF(S1636="",0,COUNTIF($S$7:S1636,S1636))</f>
        <v>0</v>
      </c>
      <c r="E1636" s="303" t="str">
        <f t="shared" si="179"/>
        <v>0</v>
      </c>
      <c r="F1636" s="303">
        <f>IF(T1636="",0,COUNTIF($T$7:T1636,T1636))</f>
        <v>0</v>
      </c>
      <c r="G1636" s="303" t="str">
        <f t="shared" si="180"/>
        <v>0</v>
      </c>
      <c r="H1636" s="303">
        <f>IF(R1636="",0,COUNTIF($R$7:R1636,R1636))</f>
        <v>0</v>
      </c>
      <c r="I1636" s="303" t="str">
        <f t="shared" si="181"/>
        <v>0</v>
      </c>
      <c r="J1636" s="306">
        <f t="shared" si="182"/>
        <v>44216</v>
      </c>
      <c r="K1636" s="303" t="str">
        <f t="shared" si="183"/>
        <v>KK 097</v>
      </c>
      <c r="L1636" s="61"/>
      <c r="M1636" s="271"/>
      <c r="N1636" s="6"/>
      <c r="O1636" s="10"/>
      <c r="P1636" s="6"/>
      <c r="Q1636" s="77" t="str">
        <f t="shared" si="184"/>
        <v/>
      </c>
      <c r="R1636" s="333"/>
      <c r="S1636" s="23"/>
      <c r="T1636" s="271"/>
      <c r="U1636" s="5"/>
      <c r="V1636" s="5"/>
      <c r="W1636" s="61"/>
      <c r="X1636" s="61"/>
    </row>
    <row r="1637" spans="1:24" ht="18.75" customHeight="1" x14ac:dyDescent="0.25">
      <c r="A1637" s="61"/>
      <c r="B1637" s="303">
        <f>IF(P1637="",0,COUNTIF($P$7:P1637,P1637))</f>
        <v>0</v>
      </c>
      <c r="C1637" s="303" t="str">
        <f t="shared" si="178"/>
        <v>0</v>
      </c>
      <c r="D1637" s="303">
        <f>IF(S1637="",0,COUNTIF($S$7:S1637,S1637))</f>
        <v>0</v>
      </c>
      <c r="E1637" s="303" t="str">
        <f t="shared" si="179"/>
        <v>0</v>
      </c>
      <c r="F1637" s="303">
        <f>IF(T1637="",0,COUNTIF($T$7:T1637,T1637))</f>
        <v>0</v>
      </c>
      <c r="G1637" s="303" t="str">
        <f t="shared" si="180"/>
        <v>0</v>
      </c>
      <c r="H1637" s="303">
        <f>IF(R1637="",0,COUNTIF($R$7:R1637,R1637))</f>
        <v>0</v>
      </c>
      <c r="I1637" s="303" t="str">
        <f t="shared" si="181"/>
        <v>0</v>
      </c>
      <c r="J1637" s="306">
        <f t="shared" si="182"/>
        <v>44216</v>
      </c>
      <c r="K1637" s="303" t="str">
        <f t="shared" si="183"/>
        <v>KK 097</v>
      </c>
      <c r="L1637" s="61"/>
      <c r="M1637" s="271"/>
      <c r="N1637" s="6"/>
      <c r="O1637" s="10"/>
      <c r="P1637" s="6"/>
      <c r="Q1637" s="77" t="str">
        <f t="shared" si="184"/>
        <v/>
      </c>
      <c r="R1637" s="333"/>
      <c r="S1637" s="23"/>
      <c r="T1637" s="271"/>
      <c r="U1637" s="5"/>
      <c r="V1637" s="5"/>
      <c r="W1637" s="61"/>
      <c r="X1637" s="61"/>
    </row>
    <row r="1638" spans="1:24" ht="18.75" customHeight="1" x14ac:dyDescent="0.25">
      <c r="A1638" s="61"/>
      <c r="B1638" s="303">
        <f>IF(P1638="",0,COUNTIF($P$7:P1638,P1638))</f>
        <v>0</v>
      </c>
      <c r="C1638" s="303" t="str">
        <f t="shared" si="178"/>
        <v>0</v>
      </c>
      <c r="D1638" s="303">
        <f>IF(S1638="",0,COUNTIF($S$7:S1638,S1638))</f>
        <v>0</v>
      </c>
      <c r="E1638" s="303" t="str">
        <f t="shared" si="179"/>
        <v>0</v>
      </c>
      <c r="F1638" s="303">
        <f>IF(T1638="",0,COUNTIF($T$7:T1638,T1638))</f>
        <v>0</v>
      </c>
      <c r="G1638" s="303" t="str">
        <f t="shared" si="180"/>
        <v>0</v>
      </c>
      <c r="H1638" s="303">
        <f>IF(R1638="",0,COUNTIF($R$7:R1638,R1638))</f>
        <v>0</v>
      </c>
      <c r="I1638" s="303" t="str">
        <f t="shared" si="181"/>
        <v>0</v>
      </c>
      <c r="J1638" s="306">
        <f t="shared" si="182"/>
        <v>44216</v>
      </c>
      <c r="K1638" s="303" t="str">
        <f t="shared" si="183"/>
        <v>KK 097</v>
      </c>
      <c r="L1638" s="61"/>
      <c r="M1638" s="271"/>
      <c r="N1638" s="6"/>
      <c r="O1638" s="10"/>
      <c r="P1638" s="6"/>
      <c r="Q1638" s="77" t="str">
        <f t="shared" si="184"/>
        <v/>
      </c>
      <c r="R1638" s="333"/>
      <c r="S1638" s="23"/>
      <c r="T1638" s="271"/>
      <c r="U1638" s="5"/>
      <c r="V1638" s="5"/>
      <c r="W1638" s="61"/>
      <c r="X1638" s="61"/>
    </row>
    <row r="1639" spans="1:24" ht="18.75" customHeight="1" x14ac:dyDescent="0.25">
      <c r="A1639" s="61"/>
      <c r="B1639" s="303">
        <f>IF(P1639="",0,COUNTIF($P$7:P1639,P1639))</f>
        <v>0</v>
      </c>
      <c r="C1639" s="303" t="str">
        <f t="shared" si="178"/>
        <v>0</v>
      </c>
      <c r="D1639" s="303">
        <f>IF(S1639="",0,COUNTIF($S$7:S1639,S1639))</f>
        <v>0</v>
      </c>
      <c r="E1639" s="303" t="str">
        <f t="shared" si="179"/>
        <v>0</v>
      </c>
      <c r="F1639" s="303">
        <f>IF(T1639="",0,COUNTIF($T$7:T1639,T1639))</f>
        <v>0</v>
      </c>
      <c r="G1639" s="303" t="str">
        <f t="shared" si="180"/>
        <v>0</v>
      </c>
      <c r="H1639" s="303">
        <f>IF(R1639="",0,COUNTIF($R$7:R1639,R1639))</f>
        <v>0</v>
      </c>
      <c r="I1639" s="303" t="str">
        <f t="shared" si="181"/>
        <v>0</v>
      </c>
      <c r="J1639" s="306">
        <f t="shared" si="182"/>
        <v>44216</v>
      </c>
      <c r="K1639" s="303" t="str">
        <f t="shared" si="183"/>
        <v>KK 097</v>
      </c>
      <c r="L1639" s="61"/>
      <c r="M1639" s="271"/>
      <c r="N1639" s="6"/>
      <c r="O1639" s="10"/>
      <c r="P1639" s="6"/>
      <c r="Q1639" s="77" t="str">
        <f t="shared" si="184"/>
        <v/>
      </c>
      <c r="R1639" s="333"/>
      <c r="S1639" s="23"/>
      <c r="T1639" s="271"/>
      <c r="U1639" s="5"/>
      <c r="V1639" s="5"/>
      <c r="W1639" s="61"/>
      <c r="X1639" s="61"/>
    </row>
    <row r="1640" spans="1:24" ht="18.75" customHeight="1" x14ac:dyDescent="0.25">
      <c r="A1640" s="61"/>
      <c r="B1640" s="303">
        <f>IF(P1640="",0,COUNTIF($P$7:P1640,P1640))</f>
        <v>0</v>
      </c>
      <c r="C1640" s="303" t="str">
        <f t="shared" si="178"/>
        <v>0</v>
      </c>
      <c r="D1640" s="303">
        <f>IF(S1640="",0,COUNTIF($S$7:S1640,S1640))</f>
        <v>0</v>
      </c>
      <c r="E1640" s="303" t="str">
        <f t="shared" si="179"/>
        <v>0</v>
      </c>
      <c r="F1640" s="303">
        <f>IF(T1640="",0,COUNTIF($T$7:T1640,T1640))</f>
        <v>0</v>
      </c>
      <c r="G1640" s="303" t="str">
        <f t="shared" si="180"/>
        <v>0</v>
      </c>
      <c r="H1640" s="303">
        <f>IF(R1640="",0,COUNTIF($R$7:R1640,R1640))</f>
        <v>0</v>
      </c>
      <c r="I1640" s="303" t="str">
        <f t="shared" si="181"/>
        <v>0</v>
      </c>
      <c r="J1640" s="306">
        <f t="shared" si="182"/>
        <v>44216</v>
      </c>
      <c r="K1640" s="303" t="str">
        <f t="shared" si="183"/>
        <v>KK 097</v>
      </c>
      <c r="L1640" s="61"/>
      <c r="M1640" s="271"/>
      <c r="N1640" s="6"/>
      <c r="O1640" s="10"/>
      <c r="P1640" s="6"/>
      <c r="Q1640" s="77" t="str">
        <f t="shared" si="184"/>
        <v/>
      </c>
      <c r="R1640" s="333"/>
      <c r="S1640" s="23"/>
      <c r="T1640" s="271"/>
      <c r="U1640" s="5"/>
      <c r="V1640" s="5"/>
      <c r="W1640" s="61"/>
      <c r="X1640" s="61"/>
    </row>
    <row r="1641" spans="1:24" ht="18.75" customHeight="1" x14ac:dyDescent="0.25">
      <c r="A1641" s="61"/>
      <c r="B1641" s="303">
        <f>IF(P1641="",0,COUNTIF($P$7:P1641,P1641))</f>
        <v>0</v>
      </c>
      <c r="C1641" s="303" t="str">
        <f t="shared" si="178"/>
        <v>0</v>
      </c>
      <c r="D1641" s="303">
        <f>IF(S1641="",0,COUNTIF($S$7:S1641,S1641))</f>
        <v>0</v>
      </c>
      <c r="E1641" s="303" t="str">
        <f t="shared" si="179"/>
        <v>0</v>
      </c>
      <c r="F1641" s="303">
        <f>IF(T1641="",0,COUNTIF($T$7:T1641,T1641))</f>
        <v>0</v>
      </c>
      <c r="G1641" s="303" t="str">
        <f t="shared" si="180"/>
        <v>0</v>
      </c>
      <c r="H1641" s="303">
        <f>IF(R1641="",0,COUNTIF($R$7:R1641,R1641))</f>
        <v>0</v>
      </c>
      <c r="I1641" s="303" t="str">
        <f t="shared" si="181"/>
        <v>0</v>
      </c>
      <c r="J1641" s="306">
        <f t="shared" si="182"/>
        <v>44216</v>
      </c>
      <c r="K1641" s="303" t="str">
        <f t="shared" si="183"/>
        <v>KK 097</v>
      </c>
      <c r="L1641" s="61"/>
      <c r="M1641" s="271"/>
      <c r="N1641" s="6"/>
      <c r="O1641" s="10"/>
      <c r="P1641" s="6"/>
      <c r="Q1641" s="77" t="str">
        <f t="shared" si="184"/>
        <v/>
      </c>
      <c r="R1641" s="333"/>
      <c r="S1641" s="23"/>
      <c r="T1641" s="271"/>
      <c r="U1641" s="5"/>
      <c r="V1641" s="5"/>
      <c r="W1641" s="61"/>
      <c r="X1641" s="61"/>
    </row>
    <row r="1642" spans="1:24" ht="18.75" customHeight="1" x14ac:dyDescent="0.25">
      <c r="A1642" s="61"/>
      <c r="B1642" s="303">
        <f>IF(P1642="",0,COUNTIF($P$7:P1642,P1642))</f>
        <v>0</v>
      </c>
      <c r="C1642" s="303" t="str">
        <f t="shared" si="178"/>
        <v>0</v>
      </c>
      <c r="D1642" s="303">
        <f>IF(S1642="",0,COUNTIF($S$7:S1642,S1642))</f>
        <v>0</v>
      </c>
      <c r="E1642" s="303" t="str">
        <f t="shared" si="179"/>
        <v>0</v>
      </c>
      <c r="F1642" s="303">
        <f>IF(T1642="",0,COUNTIF($T$7:T1642,T1642))</f>
        <v>0</v>
      </c>
      <c r="G1642" s="303" t="str">
        <f t="shared" si="180"/>
        <v>0</v>
      </c>
      <c r="H1642" s="303">
        <f>IF(R1642="",0,COUNTIF($R$7:R1642,R1642))</f>
        <v>0</v>
      </c>
      <c r="I1642" s="303" t="str">
        <f t="shared" si="181"/>
        <v>0</v>
      </c>
      <c r="J1642" s="306">
        <f t="shared" si="182"/>
        <v>44216</v>
      </c>
      <c r="K1642" s="303" t="str">
        <f t="shared" si="183"/>
        <v>KK 097</v>
      </c>
      <c r="L1642" s="61"/>
      <c r="M1642" s="271"/>
      <c r="N1642" s="6"/>
      <c r="O1642" s="10"/>
      <c r="P1642" s="6"/>
      <c r="Q1642" s="77" t="str">
        <f t="shared" si="184"/>
        <v/>
      </c>
      <c r="R1642" s="333"/>
      <c r="S1642" s="23"/>
      <c r="T1642" s="271"/>
      <c r="U1642" s="5"/>
      <c r="V1642" s="5"/>
      <c r="W1642" s="61"/>
      <c r="X1642" s="61"/>
    </row>
    <row r="1643" spans="1:24" ht="18.75" customHeight="1" x14ac:dyDescent="0.25">
      <c r="A1643" s="61"/>
      <c r="B1643" s="303">
        <f>IF(P1643="",0,COUNTIF($P$7:P1643,P1643))</f>
        <v>0</v>
      </c>
      <c r="C1643" s="303" t="str">
        <f t="shared" si="178"/>
        <v>0</v>
      </c>
      <c r="D1643" s="303">
        <f>IF(S1643="",0,COUNTIF($S$7:S1643,S1643))</f>
        <v>0</v>
      </c>
      <c r="E1643" s="303" t="str">
        <f t="shared" si="179"/>
        <v>0</v>
      </c>
      <c r="F1643" s="303">
        <f>IF(T1643="",0,COUNTIF($T$7:T1643,T1643))</f>
        <v>0</v>
      </c>
      <c r="G1643" s="303" t="str">
        <f t="shared" si="180"/>
        <v>0</v>
      </c>
      <c r="H1643" s="303">
        <f>IF(R1643="",0,COUNTIF($R$7:R1643,R1643))</f>
        <v>0</v>
      </c>
      <c r="I1643" s="303" t="str">
        <f t="shared" si="181"/>
        <v>0</v>
      </c>
      <c r="J1643" s="306">
        <f t="shared" si="182"/>
        <v>44216</v>
      </c>
      <c r="K1643" s="303" t="str">
        <f t="shared" si="183"/>
        <v>KK 097</v>
      </c>
      <c r="L1643" s="61"/>
      <c r="M1643" s="271"/>
      <c r="N1643" s="6"/>
      <c r="O1643" s="10"/>
      <c r="P1643" s="6"/>
      <c r="Q1643" s="77" t="str">
        <f t="shared" si="184"/>
        <v/>
      </c>
      <c r="R1643" s="333"/>
      <c r="S1643" s="23"/>
      <c r="T1643" s="271"/>
      <c r="U1643" s="5"/>
      <c r="V1643" s="5"/>
      <c r="W1643" s="61"/>
      <c r="X1643" s="61"/>
    </row>
    <row r="1644" spans="1:24" ht="18.75" customHeight="1" x14ac:dyDescent="0.25">
      <c r="A1644" s="61"/>
      <c r="B1644" s="303">
        <f>IF(P1644="",0,COUNTIF($P$7:P1644,P1644))</f>
        <v>0</v>
      </c>
      <c r="C1644" s="303" t="str">
        <f t="shared" si="178"/>
        <v>0</v>
      </c>
      <c r="D1644" s="303">
        <f>IF(S1644="",0,COUNTIF($S$7:S1644,S1644))</f>
        <v>0</v>
      </c>
      <c r="E1644" s="303" t="str">
        <f t="shared" si="179"/>
        <v>0</v>
      </c>
      <c r="F1644" s="303">
        <f>IF(T1644="",0,COUNTIF($T$7:T1644,T1644))</f>
        <v>0</v>
      </c>
      <c r="G1644" s="303" t="str">
        <f t="shared" si="180"/>
        <v>0</v>
      </c>
      <c r="H1644" s="303">
        <f>IF(R1644="",0,COUNTIF($R$7:R1644,R1644))</f>
        <v>0</v>
      </c>
      <c r="I1644" s="303" t="str">
        <f t="shared" si="181"/>
        <v>0</v>
      </c>
      <c r="J1644" s="306">
        <f t="shared" si="182"/>
        <v>44216</v>
      </c>
      <c r="K1644" s="303" t="str">
        <f t="shared" si="183"/>
        <v>KK 097</v>
      </c>
      <c r="L1644" s="61"/>
      <c r="M1644" s="271"/>
      <c r="N1644" s="6"/>
      <c r="O1644" s="10"/>
      <c r="P1644" s="6"/>
      <c r="Q1644" s="77" t="str">
        <f t="shared" si="184"/>
        <v/>
      </c>
      <c r="R1644" s="333"/>
      <c r="S1644" s="23"/>
      <c r="T1644" s="271"/>
      <c r="U1644" s="5"/>
      <c r="V1644" s="5"/>
      <c r="W1644" s="61"/>
      <c r="X1644" s="61"/>
    </row>
    <row r="1645" spans="1:24" ht="18.75" customHeight="1" x14ac:dyDescent="0.25">
      <c r="A1645" s="61"/>
      <c r="B1645" s="303">
        <f>IF(P1645="",0,COUNTIF($P$7:P1645,P1645))</f>
        <v>0</v>
      </c>
      <c r="C1645" s="303" t="str">
        <f t="shared" si="178"/>
        <v>0</v>
      </c>
      <c r="D1645" s="303">
        <f>IF(S1645="",0,COUNTIF($S$7:S1645,S1645))</f>
        <v>0</v>
      </c>
      <c r="E1645" s="303" t="str">
        <f t="shared" si="179"/>
        <v>0</v>
      </c>
      <c r="F1645" s="303">
        <f>IF(T1645="",0,COUNTIF($T$7:T1645,T1645))</f>
        <v>0</v>
      </c>
      <c r="G1645" s="303" t="str">
        <f t="shared" si="180"/>
        <v>0</v>
      </c>
      <c r="H1645" s="303">
        <f>IF(R1645="",0,COUNTIF($R$7:R1645,R1645))</f>
        <v>0</v>
      </c>
      <c r="I1645" s="303" t="str">
        <f t="shared" si="181"/>
        <v>0</v>
      </c>
      <c r="J1645" s="306">
        <f t="shared" si="182"/>
        <v>44216</v>
      </c>
      <c r="K1645" s="303" t="str">
        <f t="shared" si="183"/>
        <v>KK 097</v>
      </c>
      <c r="L1645" s="61"/>
      <c r="M1645" s="271"/>
      <c r="N1645" s="6"/>
      <c r="O1645" s="10"/>
      <c r="P1645" s="6"/>
      <c r="Q1645" s="77" t="str">
        <f t="shared" si="184"/>
        <v/>
      </c>
      <c r="R1645" s="333"/>
      <c r="S1645" s="23"/>
      <c r="T1645" s="271"/>
      <c r="U1645" s="5"/>
      <c r="V1645" s="5"/>
      <c r="W1645" s="61"/>
      <c r="X1645" s="61"/>
    </row>
    <row r="1646" spans="1:24" ht="18.75" customHeight="1" x14ac:dyDescent="0.25">
      <c r="A1646" s="61"/>
      <c r="B1646" s="303">
        <f>IF(P1646="",0,COUNTIF($P$7:P1646,P1646))</f>
        <v>0</v>
      </c>
      <c r="C1646" s="303" t="str">
        <f t="shared" si="178"/>
        <v>0</v>
      </c>
      <c r="D1646" s="303">
        <f>IF(S1646="",0,COUNTIF($S$7:S1646,S1646))</f>
        <v>0</v>
      </c>
      <c r="E1646" s="303" t="str">
        <f t="shared" si="179"/>
        <v>0</v>
      </c>
      <c r="F1646" s="303">
        <f>IF(T1646="",0,COUNTIF($T$7:T1646,T1646))</f>
        <v>0</v>
      </c>
      <c r="G1646" s="303" t="str">
        <f t="shared" si="180"/>
        <v>0</v>
      </c>
      <c r="H1646" s="303">
        <f>IF(R1646="",0,COUNTIF($R$7:R1646,R1646))</f>
        <v>0</v>
      </c>
      <c r="I1646" s="303" t="str">
        <f t="shared" si="181"/>
        <v>0</v>
      </c>
      <c r="J1646" s="306">
        <f t="shared" si="182"/>
        <v>44216</v>
      </c>
      <c r="K1646" s="303" t="str">
        <f t="shared" si="183"/>
        <v>KK 097</v>
      </c>
      <c r="L1646" s="61"/>
      <c r="M1646" s="271"/>
      <c r="N1646" s="6"/>
      <c r="O1646" s="10"/>
      <c r="P1646" s="6"/>
      <c r="Q1646" s="77" t="str">
        <f t="shared" si="184"/>
        <v/>
      </c>
      <c r="R1646" s="333"/>
      <c r="S1646" s="23"/>
      <c r="T1646" s="271"/>
      <c r="U1646" s="5"/>
      <c r="V1646" s="5"/>
      <c r="W1646" s="61"/>
      <c r="X1646" s="61"/>
    </row>
    <row r="1647" spans="1:24" ht="18.75" customHeight="1" x14ac:dyDescent="0.25">
      <c r="A1647" s="61"/>
      <c r="B1647" s="303">
        <f>IF(P1647="",0,COUNTIF($P$7:P1647,P1647))</f>
        <v>0</v>
      </c>
      <c r="C1647" s="303" t="str">
        <f t="shared" si="178"/>
        <v>0</v>
      </c>
      <c r="D1647" s="303">
        <f>IF(S1647="",0,COUNTIF($S$7:S1647,S1647))</f>
        <v>0</v>
      </c>
      <c r="E1647" s="303" t="str">
        <f t="shared" si="179"/>
        <v>0</v>
      </c>
      <c r="F1647" s="303">
        <f>IF(T1647="",0,COUNTIF($T$7:T1647,T1647))</f>
        <v>0</v>
      </c>
      <c r="G1647" s="303" t="str">
        <f t="shared" si="180"/>
        <v>0</v>
      </c>
      <c r="H1647" s="303">
        <f>IF(R1647="",0,COUNTIF($R$7:R1647,R1647))</f>
        <v>0</v>
      </c>
      <c r="I1647" s="303" t="str">
        <f t="shared" si="181"/>
        <v>0</v>
      </c>
      <c r="J1647" s="306">
        <f t="shared" si="182"/>
        <v>44216</v>
      </c>
      <c r="K1647" s="303" t="str">
        <f t="shared" si="183"/>
        <v>KK 097</v>
      </c>
      <c r="L1647" s="61"/>
      <c r="M1647" s="271"/>
      <c r="N1647" s="6"/>
      <c r="O1647" s="10"/>
      <c r="P1647" s="6"/>
      <c r="Q1647" s="77" t="str">
        <f t="shared" si="184"/>
        <v/>
      </c>
      <c r="R1647" s="333"/>
      <c r="S1647" s="23"/>
      <c r="T1647" s="271"/>
      <c r="U1647" s="5"/>
      <c r="V1647" s="5"/>
      <c r="W1647" s="61"/>
      <c r="X1647" s="61"/>
    </row>
    <row r="1648" spans="1:24" ht="18.75" customHeight="1" x14ac:dyDescent="0.25">
      <c r="A1648" s="61"/>
      <c r="B1648" s="303">
        <f>IF(P1648="",0,COUNTIF($P$7:P1648,P1648))</f>
        <v>0</v>
      </c>
      <c r="C1648" s="303" t="str">
        <f t="shared" si="178"/>
        <v>0</v>
      </c>
      <c r="D1648" s="303">
        <f>IF(S1648="",0,COUNTIF($S$7:S1648,S1648))</f>
        <v>0</v>
      </c>
      <c r="E1648" s="303" t="str">
        <f t="shared" si="179"/>
        <v>0</v>
      </c>
      <c r="F1648" s="303">
        <f>IF(T1648="",0,COUNTIF($T$7:T1648,T1648))</f>
        <v>0</v>
      </c>
      <c r="G1648" s="303" t="str">
        <f t="shared" si="180"/>
        <v>0</v>
      </c>
      <c r="H1648" s="303">
        <f>IF(R1648="",0,COUNTIF($R$7:R1648,R1648))</f>
        <v>0</v>
      </c>
      <c r="I1648" s="303" t="str">
        <f t="shared" si="181"/>
        <v>0</v>
      </c>
      <c r="J1648" s="306">
        <f t="shared" si="182"/>
        <v>44216</v>
      </c>
      <c r="K1648" s="303" t="str">
        <f t="shared" si="183"/>
        <v>KK 097</v>
      </c>
      <c r="L1648" s="61"/>
      <c r="M1648" s="271"/>
      <c r="N1648" s="6"/>
      <c r="O1648" s="10"/>
      <c r="P1648" s="6"/>
      <c r="Q1648" s="77" t="str">
        <f t="shared" si="184"/>
        <v/>
      </c>
      <c r="R1648" s="333"/>
      <c r="S1648" s="23"/>
      <c r="T1648" s="271"/>
      <c r="U1648" s="5"/>
      <c r="V1648" s="5"/>
      <c r="W1648" s="61"/>
      <c r="X1648" s="61"/>
    </row>
    <row r="1649" spans="1:24" ht="18.75" customHeight="1" x14ac:dyDescent="0.25">
      <c r="A1649" s="61"/>
      <c r="B1649" s="303">
        <f>IF(P1649="",0,COUNTIF($P$7:P1649,P1649))</f>
        <v>0</v>
      </c>
      <c r="C1649" s="303" t="str">
        <f t="shared" ref="C1649:C1712" si="185">B1649&amp;P1649</f>
        <v>0</v>
      </c>
      <c r="D1649" s="303">
        <f>IF(S1649="",0,COUNTIF($S$7:S1649,S1649))</f>
        <v>0</v>
      </c>
      <c r="E1649" s="303" t="str">
        <f t="shared" ref="E1649:E1712" si="186">D1649&amp;S1649</f>
        <v>0</v>
      </c>
      <c r="F1649" s="303">
        <f>IF(T1649="",0,COUNTIF($T$7:T1649,T1649))</f>
        <v>0</v>
      </c>
      <c r="G1649" s="303" t="str">
        <f t="shared" ref="G1649:G1712" si="187">F1649&amp;T1649</f>
        <v>0</v>
      </c>
      <c r="H1649" s="303">
        <f>IF(R1649="",0,COUNTIF($R$7:R1649,R1649))</f>
        <v>0</v>
      </c>
      <c r="I1649" s="303" t="str">
        <f t="shared" ref="I1649:I1712" si="188">H1649&amp;R1649</f>
        <v>0</v>
      </c>
      <c r="J1649" s="306">
        <f t="shared" ref="J1649:J1712" si="189">IF(M1649&lt;&gt;"",M1649,J1648)</f>
        <v>44216</v>
      </c>
      <c r="K1649" s="303" t="str">
        <f t="shared" ref="K1649:K1712" si="190">IF(N1649&lt;&gt;"",N1649,K1648)</f>
        <v>KK 097</v>
      </c>
      <c r="L1649" s="61"/>
      <c r="M1649" s="271"/>
      <c r="N1649" s="6"/>
      <c r="O1649" s="10"/>
      <c r="P1649" s="6"/>
      <c r="Q1649" s="77" t="str">
        <f t="shared" ref="Q1649:Q1712" si="191">IF(P1649&lt;&gt;"",VLOOKUP(P1649,DA,2,FALSE),"")</f>
        <v/>
      </c>
      <c r="R1649" s="333"/>
      <c r="S1649" s="23"/>
      <c r="T1649" s="271"/>
      <c r="U1649" s="5"/>
      <c r="V1649" s="5"/>
      <c r="W1649" s="61"/>
      <c r="X1649" s="61"/>
    </row>
    <row r="1650" spans="1:24" ht="18.75" customHeight="1" x14ac:dyDescent="0.25">
      <c r="A1650" s="61"/>
      <c r="B1650" s="303">
        <f>IF(P1650="",0,COUNTIF($P$7:P1650,P1650))</f>
        <v>0</v>
      </c>
      <c r="C1650" s="303" t="str">
        <f t="shared" si="185"/>
        <v>0</v>
      </c>
      <c r="D1650" s="303">
        <f>IF(S1650="",0,COUNTIF($S$7:S1650,S1650))</f>
        <v>0</v>
      </c>
      <c r="E1650" s="303" t="str">
        <f t="shared" si="186"/>
        <v>0</v>
      </c>
      <c r="F1650" s="303">
        <f>IF(T1650="",0,COUNTIF($T$7:T1650,T1650))</f>
        <v>0</v>
      </c>
      <c r="G1650" s="303" t="str">
        <f t="shared" si="187"/>
        <v>0</v>
      </c>
      <c r="H1650" s="303">
        <f>IF(R1650="",0,COUNTIF($R$7:R1650,R1650))</f>
        <v>0</v>
      </c>
      <c r="I1650" s="303" t="str">
        <f t="shared" si="188"/>
        <v>0</v>
      </c>
      <c r="J1650" s="306">
        <f t="shared" si="189"/>
        <v>44216</v>
      </c>
      <c r="K1650" s="303" t="str">
        <f t="shared" si="190"/>
        <v>KK 097</v>
      </c>
      <c r="L1650" s="61"/>
      <c r="M1650" s="271"/>
      <c r="N1650" s="6"/>
      <c r="O1650" s="10"/>
      <c r="P1650" s="6"/>
      <c r="Q1650" s="77" t="str">
        <f t="shared" si="191"/>
        <v/>
      </c>
      <c r="R1650" s="333"/>
      <c r="S1650" s="23"/>
      <c r="T1650" s="271"/>
      <c r="U1650" s="5"/>
      <c r="V1650" s="5"/>
      <c r="W1650" s="61"/>
      <c r="X1650" s="61"/>
    </row>
    <row r="1651" spans="1:24" ht="18.75" customHeight="1" x14ac:dyDescent="0.25">
      <c r="A1651" s="61"/>
      <c r="B1651" s="303">
        <f>IF(P1651="",0,COUNTIF($P$7:P1651,P1651))</f>
        <v>0</v>
      </c>
      <c r="C1651" s="303" t="str">
        <f t="shared" si="185"/>
        <v>0</v>
      </c>
      <c r="D1651" s="303">
        <f>IF(S1651="",0,COUNTIF($S$7:S1651,S1651))</f>
        <v>0</v>
      </c>
      <c r="E1651" s="303" t="str">
        <f t="shared" si="186"/>
        <v>0</v>
      </c>
      <c r="F1651" s="303">
        <f>IF(T1651="",0,COUNTIF($T$7:T1651,T1651))</f>
        <v>0</v>
      </c>
      <c r="G1651" s="303" t="str">
        <f t="shared" si="187"/>
        <v>0</v>
      </c>
      <c r="H1651" s="303">
        <f>IF(R1651="",0,COUNTIF($R$7:R1651,R1651))</f>
        <v>0</v>
      </c>
      <c r="I1651" s="303" t="str">
        <f t="shared" si="188"/>
        <v>0</v>
      </c>
      <c r="J1651" s="306">
        <f t="shared" si="189"/>
        <v>44216</v>
      </c>
      <c r="K1651" s="303" t="str">
        <f t="shared" si="190"/>
        <v>KK 097</v>
      </c>
      <c r="L1651" s="61"/>
      <c r="M1651" s="271"/>
      <c r="N1651" s="6"/>
      <c r="O1651" s="10"/>
      <c r="P1651" s="6"/>
      <c r="Q1651" s="77" t="str">
        <f t="shared" si="191"/>
        <v/>
      </c>
      <c r="R1651" s="333"/>
      <c r="S1651" s="23"/>
      <c r="T1651" s="271"/>
      <c r="U1651" s="5"/>
      <c r="V1651" s="5"/>
      <c r="W1651" s="61"/>
      <c r="X1651" s="61"/>
    </row>
    <row r="1652" spans="1:24" ht="18.75" customHeight="1" x14ac:dyDescent="0.25">
      <c r="A1652" s="61"/>
      <c r="B1652" s="303">
        <f>IF(P1652="",0,COUNTIF($P$7:P1652,P1652))</f>
        <v>0</v>
      </c>
      <c r="C1652" s="303" t="str">
        <f t="shared" si="185"/>
        <v>0</v>
      </c>
      <c r="D1652" s="303">
        <f>IF(S1652="",0,COUNTIF($S$7:S1652,S1652))</f>
        <v>0</v>
      </c>
      <c r="E1652" s="303" t="str">
        <f t="shared" si="186"/>
        <v>0</v>
      </c>
      <c r="F1652" s="303">
        <f>IF(T1652="",0,COUNTIF($T$7:T1652,T1652))</f>
        <v>0</v>
      </c>
      <c r="G1652" s="303" t="str">
        <f t="shared" si="187"/>
        <v>0</v>
      </c>
      <c r="H1652" s="303">
        <f>IF(R1652="",0,COUNTIF($R$7:R1652,R1652))</f>
        <v>0</v>
      </c>
      <c r="I1652" s="303" t="str">
        <f t="shared" si="188"/>
        <v>0</v>
      </c>
      <c r="J1652" s="306">
        <f t="shared" si="189"/>
        <v>44216</v>
      </c>
      <c r="K1652" s="303" t="str">
        <f t="shared" si="190"/>
        <v>KK 097</v>
      </c>
      <c r="L1652" s="61"/>
      <c r="M1652" s="271"/>
      <c r="N1652" s="6"/>
      <c r="O1652" s="10"/>
      <c r="P1652" s="6"/>
      <c r="Q1652" s="77" t="str">
        <f t="shared" si="191"/>
        <v/>
      </c>
      <c r="R1652" s="333"/>
      <c r="S1652" s="23"/>
      <c r="T1652" s="271"/>
      <c r="U1652" s="5"/>
      <c r="V1652" s="5"/>
      <c r="W1652" s="61"/>
      <c r="X1652" s="61"/>
    </row>
    <row r="1653" spans="1:24" ht="18.75" customHeight="1" x14ac:dyDescent="0.25">
      <c r="A1653" s="61"/>
      <c r="B1653" s="303">
        <f>IF(P1653="",0,COUNTIF($P$7:P1653,P1653))</f>
        <v>0</v>
      </c>
      <c r="C1653" s="303" t="str">
        <f t="shared" si="185"/>
        <v>0</v>
      </c>
      <c r="D1653" s="303">
        <f>IF(S1653="",0,COUNTIF($S$7:S1653,S1653))</f>
        <v>0</v>
      </c>
      <c r="E1653" s="303" t="str">
        <f t="shared" si="186"/>
        <v>0</v>
      </c>
      <c r="F1653" s="303">
        <f>IF(T1653="",0,COUNTIF($T$7:T1653,T1653))</f>
        <v>0</v>
      </c>
      <c r="G1653" s="303" t="str">
        <f t="shared" si="187"/>
        <v>0</v>
      </c>
      <c r="H1653" s="303">
        <f>IF(R1653="",0,COUNTIF($R$7:R1653,R1653))</f>
        <v>0</v>
      </c>
      <c r="I1653" s="303" t="str">
        <f t="shared" si="188"/>
        <v>0</v>
      </c>
      <c r="J1653" s="306">
        <f t="shared" si="189"/>
        <v>44216</v>
      </c>
      <c r="K1653" s="303" t="str">
        <f t="shared" si="190"/>
        <v>KK 097</v>
      </c>
      <c r="L1653" s="61"/>
      <c r="M1653" s="271"/>
      <c r="N1653" s="6"/>
      <c r="O1653" s="10"/>
      <c r="P1653" s="6"/>
      <c r="Q1653" s="77" t="str">
        <f t="shared" si="191"/>
        <v/>
      </c>
      <c r="R1653" s="333"/>
      <c r="S1653" s="23"/>
      <c r="T1653" s="271"/>
      <c r="U1653" s="5"/>
      <c r="V1653" s="5"/>
      <c r="W1653" s="61"/>
      <c r="X1653" s="61"/>
    </row>
    <row r="1654" spans="1:24" ht="18.75" customHeight="1" x14ac:dyDescent="0.25">
      <c r="A1654" s="61"/>
      <c r="B1654" s="303">
        <f>IF(P1654="",0,COUNTIF($P$7:P1654,P1654))</f>
        <v>0</v>
      </c>
      <c r="C1654" s="303" t="str">
        <f t="shared" si="185"/>
        <v>0</v>
      </c>
      <c r="D1654" s="303">
        <f>IF(S1654="",0,COUNTIF($S$7:S1654,S1654))</f>
        <v>0</v>
      </c>
      <c r="E1654" s="303" t="str">
        <f t="shared" si="186"/>
        <v>0</v>
      </c>
      <c r="F1654" s="303">
        <f>IF(T1654="",0,COUNTIF($T$7:T1654,T1654))</f>
        <v>0</v>
      </c>
      <c r="G1654" s="303" t="str">
        <f t="shared" si="187"/>
        <v>0</v>
      </c>
      <c r="H1654" s="303">
        <f>IF(R1654="",0,COUNTIF($R$7:R1654,R1654))</f>
        <v>0</v>
      </c>
      <c r="I1654" s="303" t="str">
        <f t="shared" si="188"/>
        <v>0</v>
      </c>
      <c r="J1654" s="306">
        <f t="shared" si="189"/>
        <v>44216</v>
      </c>
      <c r="K1654" s="303" t="str">
        <f t="shared" si="190"/>
        <v>KK 097</v>
      </c>
      <c r="L1654" s="61"/>
      <c r="M1654" s="271"/>
      <c r="N1654" s="6"/>
      <c r="O1654" s="10"/>
      <c r="P1654" s="6"/>
      <c r="Q1654" s="77" t="str">
        <f t="shared" si="191"/>
        <v/>
      </c>
      <c r="R1654" s="333"/>
      <c r="S1654" s="23"/>
      <c r="T1654" s="271"/>
      <c r="U1654" s="5"/>
      <c r="V1654" s="5"/>
      <c r="W1654" s="61"/>
      <c r="X1654" s="61"/>
    </row>
    <row r="1655" spans="1:24" ht="18.75" customHeight="1" x14ac:dyDescent="0.25">
      <c r="A1655" s="61"/>
      <c r="B1655" s="303">
        <f>IF(P1655="",0,COUNTIF($P$7:P1655,P1655))</f>
        <v>0</v>
      </c>
      <c r="C1655" s="303" t="str">
        <f t="shared" si="185"/>
        <v>0</v>
      </c>
      <c r="D1655" s="303">
        <f>IF(S1655="",0,COUNTIF($S$7:S1655,S1655))</f>
        <v>0</v>
      </c>
      <c r="E1655" s="303" t="str">
        <f t="shared" si="186"/>
        <v>0</v>
      </c>
      <c r="F1655" s="303">
        <f>IF(T1655="",0,COUNTIF($T$7:T1655,T1655))</f>
        <v>0</v>
      </c>
      <c r="G1655" s="303" t="str">
        <f t="shared" si="187"/>
        <v>0</v>
      </c>
      <c r="H1655" s="303">
        <f>IF(R1655="",0,COUNTIF($R$7:R1655,R1655))</f>
        <v>0</v>
      </c>
      <c r="I1655" s="303" t="str">
        <f t="shared" si="188"/>
        <v>0</v>
      </c>
      <c r="J1655" s="306">
        <f t="shared" si="189"/>
        <v>44216</v>
      </c>
      <c r="K1655" s="303" t="str">
        <f t="shared" si="190"/>
        <v>KK 097</v>
      </c>
      <c r="L1655" s="61"/>
      <c r="M1655" s="271"/>
      <c r="N1655" s="6"/>
      <c r="O1655" s="10"/>
      <c r="P1655" s="6"/>
      <c r="Q1655" s="77" t="str">
        <f t="shared" si="191"/>
        <v/>
      </c>
      <c r="R1655" s="333"/>
      <c r="S1655" s="23"/>
      <c r="T1655" s="271"/>
      <c r="U1655" s="5"/>
      <c r="V1655" s="5"/>
      <c r="W1655" s="61"/>
      <c r="X1655" s="61"/>
    </row>
    <row r="1656" spans="1:24" ht="18.75" customHeight="1" x14ac:dyDescent="0.25">
      <c r="A1656" s="61"/>
      <c r="B1656" s="303">
        <f>IF(P1656="",0,COUNTIF($P$7:P1656,P1656))</f>
        <v>0</v>
      </c>
      <c r="C1656" s="303" t="str">
        <f t="shared" si="185"/>
        <v>0</v>
      </c>
      <c r="D1656" s="303">
        <f>IF(S1656="",0,COUNTIF($S$7:S1656,S1656))</f>
        <v>0</v>
      </c>
      <c r="E1656" s="303" t="str">
        <f t="shared" si="186"/>
        <v>0</v>
      </c>
      <c r="F1656" s="303">
        <f>IF(T1656="",0,COUNTIF($T$7:T1656,T1656))</f>
        <v>0</v>
      </c>
      <c r="G1656" s="303" t="str">
        <f t="shared" si="187"/>
        <v>0</v>
      </c>
      <c r="H1656" s="303">
        <f>IF(R1656="",0,COUNTIF($R$7:R1656,R1656))</f>
        <v>0</v>
      </c>
      <c r="I1656" s="303" t="str">
        <f t="shared" si="188"/>
        <v>0</v>
      </c>
      <c r="J1656" s="306">
        <f t="shared" si="189"/>
        <v>44216</v>
      </c>
      <c r="K1656" s="303" t="str">
        <f t="shared" si="190"/>
        <v>KK 097</v>
      </c>
      <c r="L1656" s="61"/>
      <c r="M1656" s="271"/>
      <c r="N1656" s="6"/>
      <c r="O1656" s="10"/>
      <c r="P1656" s="6"/>
      <c r="Q1656" s="77" t="str">
        <f t="shared" si="191"/>
        <v/>
      </c>
      <c r="R1656" s="333"/>
      <c r="S1656" s="23"/>
      <c r="T1656" s="271"/>
      <c r="U1656" s="5"/>
      <c r="V1656" s="5"/>
      <c r="W1656" s="61"/>
      <c r="X1656" s="61"/>
    </row>
    <row r="1657" spans="1:24" ht="18.75" customHeight="1" x14ac:dyDescent="0.25">
      <c r="A1657" s="61"/>
      <c r="B1657" s="303">
        <f>IF(P1657="",0,COUNTIF($P$7:P1657,P1657))</f>
        <v>0</v>
      </c>
      <c r="C1657" s="303" t="str">
        <f t="shared" si="185"/>
        <v>0</v>
      </c>
      <c r="D1657" s="303">
        <f>IF(S1657="",0,COUNTIF($S$7:S1657,S1657))</f>
        <v>0</v>
      </c>
      <c r="E1657" s="303" t="str">
        <f t="shared" si="186"/>
        <v>0</v>
      </c>
      <c r="F1657" s="303">
        <f>IF(T1657="",0,COUNTIF($T$7:T1657,T1657))</f>
        <v>0</v>
      </c>
      <c r="G1657" s="303" t="str">
        <f t="shared" si="187"/>
        <v>0</v>
      </c>
      <c r="H1657" s="303">
        <f>IF(R1657="",0,COUNTIF($R$7:R1657,R1657))</f>
        <v>0</v>
      </c>
      <c r="I1657" s="303" t="str">
        <f t="shared" si="188"/>
        <v>0</v>
      </c>
      <c r="J1657" s="306">
        <f t="shared" si="189"/>
        <v>44216</v>
      </c>
      <c r="K1657" s="303" t="str">
        <f t="shared" si="190"/>
        <v>KK 097</v>
      </c>
      <c r="L1657" s="61"/>
      <c r="M1657" s="271"/>
      <c r="N1657" s="6"/>
      <c r="O1657" s="10"/>
      <c r="P1657" s="6"/>
      <c r="Q1657" s="77" t="str">
        <f t="shared" si="191"/>
        <v/>
      </c>
      <c r="R1657" s="333"/>
      <c r="S1657" s="23"/>
      <c r="T1657" s="271"/>
      <c r="U1657" s="5"/>
      <c r="V1657" s="5"/>
      <c r="W1657" s="61"/>
      <c r="X1657" s="61"/>
    </row>
    <row r="1658" spans="1:24" ht="18.75" customHeight="1" x14ac:dyDescent="0.25">
      <c r="A1658" s="61"/>
      <c r="B1658" s="303">
        <f>IF(P1658="",0,COUNTIF($P$7:P1658,P1658))</f>
        <v>0</v>
      </c>
      <c r="C1658" s="303" t="str">
        <f t="shared" si="185"/>
        <v>0</v>
      </c>
      <c r="D1658" s="303">
        <f>IF(S1658="",0,COUNTIF($S$7:S1658,S1658))</f>
        <v>0</v>
      </c>
      <c r="E1658" s="303" t="str">
        <f t="shared" si="186"/>
        <v>0</v>
      </c>
      <c r="F1658" s="303">
        <f>IF(T1658="",0,COUNTIF($T$7:T1658,T1658))</f>
        <v>0</v>
      </c>
      <c r="G1658" s="303" t="str">
        <f t="shared" si="187"/>
        <v>0</v>
      </c>
      <c r="H1658" s="303">
        <f>IF(R1658="",0,COUNTIF($R$7:R1658,R1658))</f>
        <v>0</v>
      </c>
      <c r="I1658" s="303" t="str">
        <f t="shared" si="188"/>
        <v>0</v>
      </c>
      <c r="J1658" s="306">
        <f t="shared" si="189"/>
        <v>44216</v>
      </c>
      <c r="K1658" s="303" t="str">
        <f t="shared" si="190"/>
        <v>KK 097</v>
      </c>
      <c r="L1658" s="61"/>
      <c r="M1658" s="271"/>
      <c r="N1658" s="6"/>
      <c r="O1658" s="10"/>
      <c r="P1658" s="6"/>
      <c r="Q1658" s="77" t="str">
        <f t="shared" si="191"/>
        <v/>
      </c>
      <c r="R1658" s="333"/>
      <c r="S1658" s="23"/>
      <c r="T1658" s="271"/>
      <c r="U1658" s="5"/>
      <c r="V1658" s="5"/>
      <c r="W1658" s="61"/>
      <c r="X1658" s="61"/>
    </row>
    <row r="1659" spans="1:24" ht="18.75" customHeight="1" x14ac:dyDescent="0.25">
      <c r="A1659" s="61"/>
      <c r="B1659" s="303">
        <f>IF(P1659="",0,COUNTIF($P$7:P1659,P1659))</f>
        <v>0</v>
      </c>
      <c r="C1659" s="303" t="str">
        <f t="shared" si="185"/>
        <v>0</v>
      </c>
      <c r="D1659" s="303">
        <f>IF(S1659="",0,COUNTIF($S$7:S1659,S1659))</f>
        <v>0</v>
      </c>
      <c r="E1659" s="303" t="str">
        <f t="shared" si="186"/>
        <v>0</v>
      </c>
      <c r="F1659" s="303">
        <f>IF(T1659="",0,COUNTIF($T$7:T1659,T1659))</f>
        <v>0</v>
      </c>
      <c r="G1659" s="303" t="str">
        <f t="shared" si="187"/>
        <v>0</v>
      </c>
      <c r="H1659" s="303">
        <f>IF(R1659="",0,COUNTIF($R$7:R1659,R1659))</f>
        <v>0</v>
      </c>
      <c r="I1659" s="303" t="str">
        <f t="shared" si="188"/>
        <v>0</v>
      </c>
      <c r="J1659" s="306">
        <f t="shared" si="189"/>
        <v>44216</v>
      </c>
      <c r="K1659" s="303" t="str">
        <f t="shared" si="190"/>
        <v>KK 097</v>
      </c>
      <c r="L1659" s="61"/>
      <c r="M1659" s="271"/>
      <c r="N1659" s="6"/>
      <c r="O1659" s="10"/>
      <c r="P1659" s="6"/>
      <c r="Q1659" s="77" t="str">
        <f t="shared" si="191"/>
        <v/>
      </c>
      <c r="R1659" s="333"/>
      <c r="S1659" s="23"/>
      <c r="T1659" s="271"/>
      <c r="U1659" s="5"/>
      <c r="V1659" s="5"/>
      <c r="W1659" s="61"/>
      <c r="X1659" s="61"/>
    </row>
    <row r="1660" spans="1:24" ht="18.75" customHeight="1" x14ac:dyDescent="0.25">
      <c r="A1660" s="61"/>
      <c r="B1660" s="303">
        <f>IF(P1660="",0,COUNTIF($P$7:P1660,P1660))</f>
        <v>0</v>
      </c>
      <c r="C1660" s="303" t="str">
        <f t="shared" si="185"/>
        <v>0</v>
      </c>
      <c r="D1660" s="303">
        <f>IF(S1660="",0,COUNTIF($S$7:S1660,S1660))</f>
        <v>0</v>
      </c>
      <c r="E1660" s="303" t="str">
        <f t="shared" si="186"/>
        <v>0</v>
      </c>
      <c r="F1660" s="303">
        <f>IF(T1660="",0,COUNTIF($T$7:T1660,T1660))</f>
        <v>0</v>
      </c>
      <c r="G1660" s="303" t="str">
        <f t="shared" si="187"/>
        <v>0</v>
      </c>
      <c r="H1660" s="303">
        <f>IF(R1660="",0,COUNTIF($R$7:R1660,R1660))</f>
        <v>0</v>
      </c>
      <c r="I1660" s="303" t="str">
        <f t="shared" si="188"/>
        <v>0</v>
      </c>
      <c r="J1660" s="306">
        <f t="shared" si="189"/>
        <v>44216</v>
      </c>
      <c r="K1660" s="303" t="str">
        <f t="shared" si="190"/>
        <v>KK 097</v>
      </c>
      <c r="L1660" s="61"/>
      <c r="M1660" s="271"/>
      <c r="N1660" s="6"/>
      <c r="O1660" s="10"/>
      <c r="P1660" s="6"/>
      <c r="Q1660" s="77" t="str">
        <f t="shared" si="191"/>
        <v/>
      </c>
      <c r="R1660" s="333"/>
      <c r="S1660" s="23"/>
      <c r="T1660" s="271"/>
      <c r="U1660" s="5"/>
      <c r="V1660" s="5"/>
      <c r="W1660" s="61"/>
      <c r="X1660" s="61"/>
    </row>
    <row r="1661" spans="1:24" ht="18.75" customHeight="1" x14ac:dyDescent="0.25">
      <c r="A1661" s="61"/>
      <c r="B1661" s="303">
        <f>IF(P1661="",0,COUNTIF($P$7:P1661,P1661))</f>
        <v>0</v>
      </c>
      <c r="C1661" s="303" t="str">
        <f t="shared" si="185"/>
        <v>0</v>
      </c>
      <c r="D1661" s="303">
        <f>IF(S1661="",0,COUNTIF($S$7:S1661,S1661))</f>
        <v>0</v>
      </c>
      <c r="E1661" s="303" t="str">
        <f t="shared" si="186"/>
        <v>0</v>
      </c>
      <c r="F1661" s="303">
        <f>IF(T1661="",0,COUNTIF($T$7:T1661,T1661))</f>
        <v>0</v>
      </c>
      <c r="G1661" s="303" t="str">
        <f t="shared" si="187"/>
        <v>0</v>
      </c>
      <c r="H1661" s="303">
        <f>IF(R1661="",0,COUNTIF($R$7:R1661,R1661))</f>
        <v>0</v>
      </c>
      <c r="I1661" s="303" t="str">
        <f t="shared" si="188"/>
        <v>0</v>
      </c>
      <c r="J1661" s="306">
        <f t="shared" si="189"/>
        <v>44216</v>
      </c>
      <c r="K1661" s="303" t="str">
        <f t="shared" si="190"/>
        <v>KK 097</v>
      </c>
      <c r="L1661" s="61"/>
      <c r="M1661" s="271"/>
      <c r="N1661" s="6"/>
      <c r="O1661" s="10"/>
      <c r="P1661" s="6"/>
      <c r="Q1661" s="77" t="str">
        <f t="shared" si="191"/>
        <v/>
      </c>
      <c r="R1661" s="333"/>
      <c r="S1661" s="23"/>
      <c r="T1661" s="271"/>
      <c r="U1661" s="5"/>
      <c r="V1661" s="5"/>
      <c r="W1661" s="61"/>
      <c r="X1661" s="61"/>
    </row>
    <row r="1662" spans="1:24" ht="18.75" customHeight="1" x14ac:dyDescent="0.25">
      <c r="A1662" s="61"/>
      <c r="B1662" s="303">
        <f>IF(P1662="",0,COUNTIF($P$7:P1662,P1662))</f>
        <v>0</v>
      </c>
      <c r="C1662" s="303" t="str">
        <f t="shared" si="185"/>
        <v>0</v>
      </c>
      <c r="D1662" s="303">
        <f>IF(S1662="",0,COUNTIF($S$7:S1662,S1662))</f>
        <v>0</v>
      </c>
      <c r="E1662" s="303" t="str">
        <f t="shared" si="186"/>
        <v>0</v>
      </c>
      <c r="F1662" s="303">
        <f>IF(T1662="",0,COUNTIF($T$7:T1662,T1662))</f>
        <v>0</v>
      </c>
      <c r="G1662" s="303" t="str">
        <f t="shared" si="187"/>
        <v>0</v>
      </c>
      <c r="H1662" s="303">
        <f>IF(R1662="",0,COUNTIF($R$7:R1662,R1662))</f>
        <v>0</v>
      </c>
      <c r="I1662" s="303" t="str">
        <f t="shared" si="188"/>
        <v>0</v>
      </c>
      <c r="J1662" s="306">
        <f t="shared" si="189"/>
        <v>44216</v>
      </c>
      <c r="K1662" s="303" t="str">
        <f t="shared" si="190"/>
        <v>KK 097</v>
      </c>
      <c r="L1662" s="61"/>
      <c r="M1662" s="271"/>
      <c r="N1662" s="6"/>
      <c r="O1662" s="10"/>
      <c r="P1662" s="6"/>
      <c r="Q1662" s="77" t="str">
        <f t="shared" si="191"/>
        <v/>
      </c>
      <c r="R1662" s="333"/>
      <c r="S1662" s="23"/>
      <c r="T1662" s="271"/>
      <c r="U1662" s="5"/>
      <c r="V1662" s="5"/>
      <c r="W1662" s="61"/>
      <c r="X1662" s="61"/>
    </row>
    <row r="1663" spans="1:24" ht="18.75" customHeight="1" x14ac:dyDescent="0.25">
      <c r="A1663" s="61"/>
      <c r="B1663" s="303">
        <f>IF(P1663="",0,COUNTIF($P$7:P1663,P1663))</f>
        <v>0</v>
      </c>
      <c r="C1663" s="303" t="str">
        <f t="shared" si="185"/>
        <v>0</v>
      </c>
      <c r="D1663" s="303">
        <f>IF(S1663="",0,COUNTIF($S$7:S1663,S1663))</f>
        <v>0</v>
      </c>
      <c r="E1663" s="303" t="str">
        <f t="shared" si="186"/>
        <v>0</v>
      </c>
      <c r="F1663" s="303">
        <f>IF(T1663="",0,COUNTIF($T$7:T1663,T1663))</f>
        <v>0</v>
      </c>
      <c r="G1663" s="303" t="str">
        <f t="shared" si="187"/>
        <v>0</v>
      </c>
      <c r="H1663" s="303">
        <f>IF(R1663="",0,COUNTIF($R$7:R1663,R1663))</f>
        <v>0</v>
      </c>
      <c r="I1663" s="303" t="str">
        <f t="shared" si="188"/>
        <v>0</v>
      </c>
      <c r="J1663" s="306">
        <f t="shared" si="189"/>
        <v>44216</v>
      </c>
      <c r="K1663" s="303" t="str">
        <f t="shared" si="190"/>
        <v>KK 097</v>
      </c>
      <c r="L1663" s="61"/>
      <c r="M1663" s="271"/>
      <c r="N1663" s="6"/>
      <c r="O1663" s="10"/>
      <c r="P1663" s="6"/>
      <c r="Q1663" s="77" t="str">
        <f t="shared" si="191"/>
        <v/>
      </c>
      <c r="R1663" s="333"/>
      <c r="S1663" s="23"/>
      <c r="T1663" s="271"/>
      <c r="U1663" s="5"/>
      <c r="V1663" s="5"/>
      <c r="W1663" s="61"/>
      <c r="X1663" s="61"/>
    </row>
    <row r="1664" spans="1:24" ht="18.75" customHeight="1" x14ac:dyDescent="0.25">
      <c r="A1664" s="61"/>
      <c r="B1664" s="303">
        <f>IF(P1664="",0,COUNTIF($P$7:P1664,P1664))</f>
        <v>0</v>
      </c>
      <c r="C1664" s="303" t="str">
        <f t="shared" si="185"/>
        <v>0</v>
      </c>
      <c r="D1664" s="303">
        <f>IF(S1664="",0,COUNTIF($S$7:S1664,S1664))</f>
        <v>0</v>
      </c>
      <c r="E1664" s="303" t="str">
        <f t="shared" si="186"/>
        <v>0</v>
      </c>
      <c r="F1664" s="303">
        <f>IF(T1664="",0,COUNTIF($T$7:T1664,T1664))</f>
        <v>0</v>
      </c>
      <c r="G1664" s="303" t="str">
        <f t="shared" si="187"/>
        <v>0</v>
      </c>
      <c r="H1664" s="303">
        <f>IF(R1664="",0,COUNTIF($R$7:R1664,R1664))</f>
        <v>0</v>
      </c>
      <c r="I1664" s="303" t="str">
        <f t="shared" si="188"/>
        <v>0</v>
      </c>
      <c r="J1664" s="306">
        <f t="shared" si="189"/>
        <v>44216</v>
      </c>
      <c r="K1664" s="303" t="str">
        <f t="shared" si="190"/>
        <v>KK 097</v>
      </c>
      <c r="L1664" s="61"/>
      <c r="M1664" s="271"/>
      <c r="N1664" s="6"/>
      <c r="O1664" s="10"/>
      <c r="P1664" s="6"/>
      <c r="Q1664" s="77" t="str">
        <f t="shared" si="191"/>
        <v/>
      </c>
      <c r="R1664" s="333"/>
      <c r="S1664" s="23"/>
      <c r="T1664" s="271"/>
      <c r="U1664" s="5"/>
      <c r="V1664" s="5"/>
      <c r="W1664" s="61"/>
      <c r="X1664" s="61"/>
    </row>
    <row r="1665" spans="1:24" ht="18.75" customHeight="1" x14ac:dyDescent="0.25">
      <c r="A1665" s="61"/>
      <c r="B1665" s="303">
        <f>IF(P1665="",0,COUNTIF($P$7:P1665,P1665))</f>
        <v>0</v>
      </c>
      <c r="C1665" s="303" t="str">
        <f t="shared" si="185"/>
        <v>0</v>
      </c>
      <c r="D1665" s="303">
        <f>IF(S1665="",0,COUNTIF($S$7:S1665,S1665))</f>
        <v>0</v>
      </c>
      <c r="E1665" s="303" t="str">
        <f t="shared" si="186"/>
        <v>0</v>
      </c>
      <c r="F1665" s="303">
        <f>IF(T1665="",0,COUNTIF($T$7:T1665,T1665))</f>
        <v>0</v>
      </c>
      <c r="G1665" s="303" t="str">
        <f t="shared" si="187"/>
        <v>0</v>
      </c>
      <c r="H1665" s="303">
        <f>IF(R1665="",0,COUNTIF($R$7:R1665,R1665))</f>
        <v>0</v>
      </c>
      <c r="I1665" s="303" t="str">
        <f t="shared" si="188"/>
        <v>0</v>
      </c>
      <c r="J1665" s="306">
        <f t="shared" si="189"/>
        <v>44216</v>
      </c>
      <c r="K1665" s="303" t="str">
        <f t="shared" si="190"/>
        <v>KK 097</v>
      </c>
      <c r="L1665" s="61"/>
      <c r="M1665" s="271"/>
      <c r="N1665" s="6"/>
      <c r="O1665" s="10"/>
      <c r="P1665" s="6"/>
      <c r="Q1665" s="77" t="str">
        <f t="shared" si="191"/>
        <v/>
      </c>
      <c r="R1665" s="333"/>
      <c r="S1665" s="23"/>
      <c r="T1665" s="271"/>
      <c r="U1665" s="5"/>
      <c r="V1665" s="5"/>
      <c r="W1665" s="61"/>
      <c r="X1665" s="61"/>
    </row>
    <row r="1666" spans="1:24" ht="18.75" customHeight="1" x14ac:dyDescent="0.25">
      <c r="A1666" s="61"/>
      <c r="B1666" s="303">
        <f>IF(P1666="",0,COUNTIF($P$7:P1666,P1666))</f>
        <v>0</v>
      </c>
      <c r="C1666" s="303" t="str">
        <f t="shared" si="185"/>
        <v>0</v>
      </c>
      <c r="D1666" s="303">
        <f>IF(S1666="",0,COUNTIF($S$7:S1666,S1666))</f>
        <v>0</v>
      </c>
      <c r="E1666" s="303" t="str">
        <f t="shared" si="186"/>
        <v>0</v>
      </c>
      <c r="F1666" s="303">
        <f>IF(T1666="",0,COUNTIF($T$7:T1666,T1666))</f>
        <v>0</v>
      </c>
      <c r="G1666" s="303" t="str">
        <f t="shared" si="187"/>
        <v>0</v>
      </c>
      <c r="H1666" s="303">
        <f>IF(R1666="",0,COUNTIF($R$7:R1666,R1666))</f>
        <v>0</v>
      </c>
      <c r="I1666" s="303" t="str">
        <f t="shared" si="188"/>
        <v>0</v>
      </c>
      <c r="J1666" s="306">
        <f t="shared" si="189"/>
        <v>44216</v>
      </c>
      <c r="K1666" s="303" t="str">
        <f t="shared" si="190"/>
        <v>KK 097</v>
      </c>
      <c r="L1666" s="61"/>
      <c r="M1666" s="271"/>
      <c r="N1666" s="6"/>
      <c r="O1666" s="10"/>
      <c r="P1666" s="6"/>
      <c r="Q1666" s="77" t="str">
        <f t="shared" si="191"/>
        <v/>
      </c>
      <c r="R1666" s="333"/>
      <c r="S1666" s="23"/>
      <c r="T1666" s="271"/>
      <c r="U1666" s="5"/>
      <c r="V1666" s="5"/>
      <c r="W1666" s="61"/>
      <c r="X1666" s="61"/>
    </row>
    <row r="1667" spans="1:24" ht="18.75" customHeight="1" x14ac:dyDescent="0.25">
      <c r="A1667" s="61"/>
      <c r="B1667" s="303">
        <f>IF(P1667="",0,COUNTIF($P$7:P1667,P1667))</f>
        <v>0</v>
      </c>
      <c r="C1667" s="303" t="str">
        <f t="shared" si="185"/>
        <v>0</v>
      </c>
      <c r="D1667" s="303">
        <f>IF(S1667="",0,COUNTIF($S$7:S1667,S1667))</f>
        <v>0</v>
      </c>
      <c r="E1667" s="303" t="str">
        <f t="shared" si="186"/>
        <v>0</v>
      </c>
      <c r="F1667" s="303">
        <f>IF(T1667="",0,COUNTIF($T$7:T1667,T1667))</f>
        <v>0</v>
      </c>
      <c r="G1667" s="303" t="str">
        <f t="shared" si="187"/>
        <v>0</v>
      </c>
      <c r="H1667" s="303">
        <f>IF(R1667="",0,COUNTIF($R$7:R1667,R1667))</f>
        <v>0</v>
      </c>
      <c r="I1667" s="303" t="str">
        <f t="shared" si="188"/>
        <v>0</v>
      </c>
      <c r="J1667" s="306">
        <f t="shared" si="189"/>
        <v>44216</v>
      </c>
      <c r="K1667" s="303" t="str">
        <f t="shared" si="190"/>
        <v>KK 097</v>
      </c>
      <c r="L1667" s="61"/>
      <c r="M1667" s="271"/>
      <c r="N1667" s="6"/>
      <c r="O1667" s="10"/>
      <c r="P1667" s="6"/>
      <c r="Q1667" s="77" t="str">
        <f t="shared" si="191"/>
        <v/>
      </c>
      <c r="R1667" s="333"/>
      <c r="S1667" s="23"/>
      <c r="T1667" s="271"/>
      <c r="U1667" s="5"/>
      <c r="V1667" s="5"/>
      <c r="W1667" s="61"/>
      <c r="X1667" s="61"/>
    </row>
    <row r="1668" spans="1:24" ht="18.75" customHeight="1" x14ac:dyDescent="0.25">
      <c r="A1668" s="61"/>
      <c r="B1668" s="303">
        <f>IF(P1668="",0,COUNTIF($P$7:P1668,P1668))</f>
        <v>0</v>
      </c>
      <c r="C1668" s="303" t="str">
        <f t="shared" si="185"/>
        <v>0</v>
      </c>
      <c r="D1668" s="303">
        <f>IF(S1668="",0,COUNTIF($S$7:S1668,S1668))</f>
        <v>0</v>
      </c>
      <c r="E1668" s="303" t="str">
        <f t="shared" si="186"/>
        <v>0</v>
      </c>
      <c r="F1668" s="303">
        <f>IF(T1668="",0,COUNTIF($T$7:T1668,T1668))</f>
        <v>0</v>
      </c>
      <c r="G1668" s="303" t="str">
        <f t="shared" si="187"/>
        <v>0</v>
      </c>
      <c r="H1668" s="303">
        <f>IF(R1668="",0,COUNTIF($R$7:R1668,R1668))</f>
        <v>0</v>
      </c>
      <c r="I1668" s="303" t="str">
        <f t="shared" si="188"/>
        <v>0</v>
      </c>
      <c r="J1668" s="306">
        <f t="shared" si="189"/>
        <v>44216</v>
      </c>
      <c r="K1668" s="303" t="str">
        <f t="shared" si="190"/>
        <v>KK 097</v>
      </c>
      <c r="L1668" s="61"/>
      <c r="M1668" s="271"/>
      <c r="N1668" s="6"/>
      <c r="O1668" s="10"/>
      <c r="P1668" s="6"/>
      <c r="Q1668" s="77" t="str">
        <f t="shared" si="191"/>
        <v/>
      </c>
      <c r="R1668" s="333"/>
      <c r="S1668" s="23"/>
      <c r="T1668" s="271"/>
      <c r="U1668" s="5"/>
      <c r="V1668" s="5"/>
      <c r="W1668" s="61"/>
      <c r="X1668" s="61"/>
    </row>
    <row r="1669" spans="1:24" ht="18.75" customHeight="1" x14ac:dyDescent="0.25">
      <c r="A1669" s="61"/>
      <c r="B1669" s="303">
        <f>IF(P1669="",0,COUNTIF($P$7:P1669,P1669))</f>
        <v>0</v>
      </c>
      <c r="C1669" s="303" t="str">
        <f t="shared" si="185"/>
        <v>0</v>
      </c>
      <c r="D1669" s="303">
        <f>IF(S1669="",0,COUNTIF($S$7:S1669,S1669))</f>
        <v>0</v>
      </c>
      <c r="E1669" s="303" t="str">
        <f t="shared" si="186"/>
        <v>0</v>
      </c>
      <c r="F1669" s="303">
        <f>IF(T1669="",0,COUNTIF($T$7:T1669,T1669))</f>
        <v>0</v>
      </c>
      <c r="G1669" s="303" t="str">
        <f t="shared" si="187"/>
        <v>0</v>
      </c>
      <c r="H1669" s="303">
        <f>IF(R1669="",0,COUNTIF($R$7:R1669,R1669))</f>
        <v>0</v>
      </c>
      <c r="I1669" s="303" t="str">
        <f t="shared" si="188"/>
        <v>0</v>
      </c>
      <c r="J1669" s="306">
        <f t="shared" si="189"/>
        <v>44216</v>
      </c>
      <c r="K1669" s="303" t="str">
        <f t="shared" si="190"/>
        <v>KK 097</v>
      </c>
      <c r="L1669" s="61"/>
      <c r="M1669" s="271"/>
      <c r="N1669" s="6"/>
      <c r="O1669" s="10"/>
      <c r="P1669" s="6"/>
      <c r="Q1669" s="77" t="str">
        <f t="shared" si="191"/>
        <v/>
      </c>
      <c r="R1669" s="333"/>
      <c r="S1669" s="23"/>
      <c r="T1669" s="271"/>
      <c r="U1669" s="5"/>
      <c r="V1669" s="5"/>
      <c r="W1669" s="61"/>
      <c r="X1669" s="61"/>
    </row>
    <row r="1670" spans="1:24" ht="18.75" customHeight="1" x14ac:dyDescent="0.25">
      <c r="A1670" s="61"/>
      <c r="B1670" s="303">
        <f>IF(P1670="",0,COUNTIF($P$7:P1670,P1670))</f>
        <v>0</v>
      </c>
      <c r="C1670" s="303" t="str">
        <f t="shared" si="185"/>
        <v>0</v>
      </c>
      <c r="D1670" s="303">
        <f>IF(S1670="",0,COUNTIF($S$7:S1670,S1670))</f>
        <v>0</v>
      </c>
      <c r="E1670" s="303" t="str">
        <f t="shared" si="186"/>
        <v>0</v>
      </c>
      <c r="F1670" s="303">
        <f>IF(T1670="",0,COUNTIF($T$7:T1670,T1670))</f>
        <v>0</v>
      </c>
      <c r="G1670" s="303" t="str">
        <f t="shared" si="187"/>
        <v>0</v>
      </c>
      <c r="H1670" s="303">
        <f>IF(R1670="",0,COUNTIF($R$7:R1670,R1670))</f>
        <v>0</v>
      </c>
      <c r="I1670" s="303" t="str">
        <f t="shared" si="188"/>
        <v>0</v>
      </c>
      <c r="J1670" s="306">
        <f t="shared" si="189"/>
        <v>44216</v>
      </c>
      <c r="K1670" s="303" t="str">
        <f t="shared" si="190"/>
        <v>KK 097</v>
      </c>
      <c r="L1670" s="61"/>
      <c r="M1670" s="271"/>
      <c r="N1670" s="6"/>
      <c r="O1670" s="10"/>
      <c r="P1670" s="6"/>
      <c r="Q1670" s="77" t="str">
        <f t="shared" si="191"/>
        <v/>
      </c>
      <c r="R1670" s="333"/>
      <c r="S1670" s="23"/>
      <c r="T1670" s="271"/>
      <c r="U1670" s="5"/>
      <c r="V1670" s="5"/>
      <c r="W1670" s="61"/>
      <c r="X1670" s="61"/>
    </row>
    <row r="1671" spans="1:24" ht="18.75" customHeight="1" x14ac:dyDescent="0.25">
      <c r="A1671" s="61"/>
      <c r="B1671" s="303">
        <f>IF(P1671="",0,COUNTIF($P$7:P1671,P1671))</f>
        <v>0</v>
      </c>
      <c r="C1671" s="303" t="str">
        <f t="shared" si="185"/>
        <v>0</v>
      </c>
      <c r="D1671" s="303">
        <f>IF(S1671="",0,COUNTIF($S$7:S1671,S1671))</f>
        <v>0</v>
      </c>
      <c r="E1671" s="303" t="str">
        <f t="shared" si="186"/>
        <v>0</v>
      </c>
      <c r="F1671" s="303">
        <f>IF(T1671="",0,COUNTIF($T$7:T1671,T1671))</f>
        <v>0</v>
      </c>
      <c r="G1671" s="303" t="str">
        <f t="shared" si="187"/>
        <v>0</v>
      </c>
      <c r="H1671" s="303">
        <f>IF(R1671="",0,COUNTIF($R$7:R1671,R1671))</f>
        <v>0</v>
      </c>
      <c r="I1671" s="303" t="str">
        <f t="shared" si="188"/>
        <v>0</v>
      </c>
      <c r="J1671" s="306">
        <f t="shared" si="189"/>
        <v>44216</v>
      </c>
      <c r="K1671" s="303" t="str">
        <f t="shared" si="190"/>
        <v>KK 097</v>
      </c>
      <c r="L1671" s="61"/>
      <c r="M1671" s="271"/>
      <c r="N1671" s="6"/>
      <c r="O1671" s="10"/>
      <c r="P1671" s="6"/>
      <c r="Q1671" s="77" t="str">
        <f t="shared" si="191"/>
        <v/>
      </c>
      <c r="R1671" s="333"/>
      <c r="S1671" s="23"/>
      <c r="T1671" s="271"/>
      <c r="U1671" s="5"/>
      <c r="V1671" s="5"/>
      <c r="W1671" s="61"/>
      <c r="X1671" s="61"/>
    </row>
    <row r="1672" spans="1:24" ht="18.75" customHeight="1" x14ac:dyDescent="0.25">
      <c r="A1672" s="61"/>
      <c r="B1672" s="303">
        <f>IF(P1672="",0,COUNTIF($P$7:P1672,P1672))</f>
        <v>0</v>
      </c>
      <c r="C1672" s="303" t="str">
        <f t="shared" si="185"/>
        <v>0</v>
      </c>
      <c r="D1672" s="303">
        <f>IF(S1672="",0,COUNTIF($S$7:S1672,S1672))</f>
        <v>0</v>
      </c>
      <c r="E1672" s="303" t="str">
        <f t="shared" si="186"/>
        <v>0</v>
      </c>
      <c r="F1672" s="303">
        <f>IF(T1672="",0,COUNTIF($T$7:T1672,T1672))</f>
        <v>0</v>
      </c>
      <c r="G1672" s="303" t="str">
        <f t="shared" si="187"/>
        <v>0</v>
      </c>
      <c r="H1672" s="303">
        <f>IF(R1672="",0,COUNTIF($R$7:R1672,R1672))</f>
        <v>0</v>
      </c>
      <c r="I1672" s="303" t="str">
        <f t="shared" si="188"/>
        <v>0</v>
      </c>
      <c r="J1672" s="306">
        <f t="shared" si="189"/>
        <v>44216</v>
      </c>
      <c r="K1672" s="303" t="str">
        <f t="shared" si="190"/>
        <v>KK 097</v>
      </c>
      <c r="L1672" s="61"/>
      <c r="M1672" s="271"/>
      <c r="N1672" s="6"/>
      <c r="O1672" s="10"/>
      <c r="P1672" s="6"/>
      <c r="Q1672" s="77" t="str">
        <f t="shared" si="191"/>
        <v/>
      </c>
      <c r="R1672" s="333"/>
      <c r="S1672" s="23"/>
      <c r="T1672" s="271"/>
      <c r="U1672" s="5"/>
      <c r="V1672" s="5"/>
      <c r="W1672" s="61"/>
      <c r="X1672" s="61"/>
    </row>
    <row r="1673" spans="1:24" ht="18.75" customHeight="1" x14ac:dyDescent="0.25">
      <c r="A1673" s="61"/>
      <c r="B1673" s="303">
        <f>IF(P1673="",0,COUNTIF($P$7:P1673,P1673))</f>
        <v>0</v>
      </c>
      <c r="C1673" s="303" t="str">
        <f t="shared" si="185"/>
        <v>0</v>
      </c>
      <c r="D1673" s="303">
        <f>IF(S1673="",0,COUNTIF($S$7:S1673,S1673))</f>
        <v>0</v>
      </c>
      <c r="E1673" s="303" t="str">
        <f t="shared" si="186"/>
        <v>0</v>
      </c>
      <c r="F1673" s="303">
        <f>IF(T1673="",0,COUNTIF($T$7:T1673,T1673))</f>
        <v>0</v>
      </c>
      <c r="G1673" s="303" t="str">
        <f t="shared" si="187"/>
        <v>0</v>
      </c>
      <c r="H1673" s="303">
        <f>IF(R1673="",0,COUNTIF($R$7:R1673,R1673))</f>
        <v>0</v>
      </c>
      <c r="I1673" s="303" t="str">
        <f t="shared" si="188"/>
        <v>0</v>
      </c>
      <c r="J1673" s="306">
        <f t="shared" si="189"/>
        <v>44216</v>
      </c>
      <c r="K1673" s="303" t="str">
        <f t="shared" si="190"/>
        <v>KK 097</v>
      </c>
      <c r="L1673" s="61"/>
      <c r="M1673" s="271"/>
      <c r="N1673" s="6"/>
      <c r="O1673" s="10"/>
      <c r="P1673" s="6"/>
      <c r="Q1673" s="77" t="str">
        <f t="shared" si="191"/>
        <v/>
      </c>
      <c r="R1673" s="333"/>
      <c r="S1673" s="23"/>
      <c r="T1673" s="271"/>
      <c r="U1673" s="5"/>
      <c r="V1673" s="5"/>
      <c r="W1673" s="61"/>
      <c r="X1673" s="61"/>
    </row>
    <row r="1674" spans="1:24" ht="18.75" customHeight="1" x14ac:dyDescent="0.25">
      <c r="A1674" s="61"/>
      <c r="B1674" s="303">
        <f>IF(P1674="",0,COUNTIF($P$7:P1674,P1674))</f>
        <v>0</v>
      </c>
      <c r="C1674" s="303" t="str">
        <f t="shared" si="185"/>
        <v>0</v>
      </c>
      <c r="D1674" s="303">
        <f>IF(S1674="",0,COUNTIF($S$7:S1674,S1674))</f>
        <v>0</v>
      </c>
      <c r="E1674" s="303" t="str">
        <f t="shared" si="186"/>
        <v>0</v>
      </c>
      <c r="F1674" s="303">
        <f>IF(T1674="",0,COUNTIF($T$7:T1674,T1674))</f>
        <v>0</v>
      </c>
      <c r="G1674" s="303" t="str">
        <f t="shared" si="187"/>
        <v>0</v>
      </c>
      <c r="H1674" s="303">
        <f>IF(R1674="",0,COUNTIF($R$7:R1674,R1674))</f>
        <v>0</v>
      </c>
      <c r="I1674" s="303" t="str">
        <f t="shared" si="188"/>
        <v>0</v>
      </c>
      <c r="J1674" s="306">
        <f t="shared" si="189"/>
        <v>44216</v>
      </c>
      <c r="K1674" s="303" t="str">
        <f t="shared" si="190"/>
        <v>KK 097</v>
      </c>
      <c r="L1674" s="61"/>
      <c r="M1674" s="271"/>
      <c r="N1674" s="6"/>
      <c r="O1674" s="10"/>
      <c r="P1674" s="6"/>
      <c r="Q1674" s="77" t="str">
        <f t="shared" si="191"/>
        <v/>
      </c>
      <c r="R1674" s="333"/>
      <c r="S1674" s="23"/>
      <c r="T1674" s="271"/>
      <c r="U1674" s="5"/>
      <c r="V1674" s="5"/>
      <c r="W1674" s="61"/>
      <c r="X1674" s="61"/>
    </row>
    <row r="1675" spans="1:24" ht="18.75" customHeight="1" x14ac:dyDescent="0.25">
      <c r="A1675" s="61"/>
      <c r="B1675" s="303">
        <f>IF(P1675="",0,COUNTIF($P$7:P1675,P1675))</f>
        <v>0</v>
      </c>
      <c r="C1675" s="303" t="str">
        <f t="shared" si="185"/>
        <v>0</v>
      </c>
      <c r="D1675" s="303">
        <f>IF(S1675="",0,COUNTIF($S$7:S1675,S1675))</f>
        <v>0</v>
      </c>
      <c r="E1675" s="303" t="str">
        <f t="shared" si="186"/>
        <v>0</v>
      </c>
      <c r="F1675" s="303">
        <f>IF(T1675="",0,COUNTIF($T$7:T1675,T1675))</f>
        <v>0</v>
      </c>
      <c r="G1675" s="303" t="str">
        <f t="shared" si="187"/>
        <v>0</v>
      </c>
      <c r="H1675" s="303">
        <f>IF(R1675="",0,COUNTIF($R$7:R1675,R1675))</f>
        <v>0</v>
      </c>
      <c r="I1675" s="303" t="str">
        <f t="shared" si="188"/>
        <v>0</v>
      </c>
      <c r="J1675" s="306">
        <f t="shared" si="189"/>
        <v>44216</v>
      </c>
      <c r="K1675" s="303" t="str">
        <f t="shared" si="190"/>
        <v>KK 097</v>
      </c>
      <c r="L1675" s="61"/>
      <c r="M1675" s="271"/>
      <c r="N1675" s="6"/>
      <c r="O1675" s="10"/>
      <c r="P1675" s="6"/>
      <c r="Q1675" s="77" t="str">
        <f t="shared" si="191"/>
        <v/>
      </c>
      <c r="R1675" s="333"/>
      <c r="S1675" s="23"/>
      <c r="T1675" s="271"/>
      <c r="U1675" s="5"/>
      <c r="V1675" s="5"/>
      <c r="W1675" s="61"/>
      <c r="X1675" s="61"/>
    </row>
    <row r="1676" spans="1:24" ht="18.75" customHeight="1" x14ac:dyDescent="0.25">
      <c r="A1676" s="61"/>
      <c r="B1676" s="303">
        <f>IF(P1676="",0,COUNTIF($P$7:P1676,P1676))</f>
        <v>0</v>
      </c>
      <c r="C1676" s="303" t="str">
        <f t="shared" si="185"/>
        <v>0</v>
      </c>
      <c r="D1676" s="303">
        <f>IF(S1676="",0,COUNTIF($S$7:S1676,S1676))</f>
        <v>0</v>
      </c>
      <c r="E1676" s="303" t="str">
        <f t="shared" si="186"/>
        <v>0</v>
      </c>
      <c r="F1676" s="303">
        <f>IF(T1676="",0,COUNTIF($T$7:T1676,T1676))</f>
        <v>0</v>
      </c>
      <c r="G1676" s="303" t="str">
        <f t="shared" si="187"/>
        <v>0</v>
      </c>
      <c r="H1676" s="303">
        <f>IF(R1676="",0,COUNTIF($R$7:R1676,R1676))</f>
        <v>0</v>
      </c>
      <c r="I1676" s="303" t="str">
        <f t="shared" si="188"/>
        <v>0</v>
      </c>
      <c r="J1676" s="306">
        <f t="shared" si="189"/>
        <v>44216</v>
      </c>
      <c r="K1676" s="303" t="str">
        <f t="shared" si="190"/>
        <v>KK 097</v>
      </c>
      <c r="L1676" s="61"/>
      <c r="M1676" s="271"/>
      <c r="N1676" s="6"/>
      <c r="O1676" s="10"/>
      <c r="P1676" s="6"/>
      <c r="Q1676" s="77" t="str">
        <f t="shared" si="191"/>
        <v/>
      </c>
      <c r="R1676" s="333"/>
      <c r="S1676" s="23"/>
      <c r="T1676" s="271"/>
      <c r="U1676" s="5"/>
      <c r="V1676" s="5"/>
      <c r="W1676" s="61"/>
      <c r="X1676" s="61"/>
    </row>
    <row r="1677" spans="1:24" ht="18.75" customHeight="1" x14ac:dyDescent="0.25">
      <c r="A1677" s="61"/>
      <c r="B1677" s="303">
        <f>IF(P1677="",0,COUNTIF($P$7:P1677,P1677))</f>
        <v>0</v>
      </c>
      <c r="C1677" s="303" t="str">
        <f t="shared" si="185"/>
        <v>0</v>
      </c>
      <c r="D1677" s="303">
        <f>IF(S1677="",0,COUNTIF($S$7:S1677,S1677))</f>
        <v>0</v>
      </c>
      <c r="E1677" s="303" t="str">
        <f t="shared" si="186"/>
        <v>0</v>
      </c>
      <c r="F1677" s="303">
        <f>IF(T1677="",0,COUNTIF($T$7:T1677,T1677))</f>
        <v>0</v>
      </c>
      <c r="G1677" s="303" t="str">
        <f t="shared" si="187"/>
        <v>0</v>
      </c>
      <c r="H1677" s="303">
        <f>IF(R1677="",0,COUNTIF($R$7:R1677,R1677))</f>
        <v>0</v>
      </c>
      <c r="I1677" s="303" t="str">
        <f t="shared" si="188"/>
        <v>0</v>
      </c>
      <c r="J1677" s="306">
        <f t="shared" si="189"/>
        <v>44216</v>
      </c>
      <c r="K1677" s="303" t="str">
        <f t="shared" si="190"/>
        <v>KK 097</v>
      </c>
      <c r="L1677" s="61"/>
      <c r="M1677" s="271"/>
      <c r="N1677" s="6"/>
      <c r="O1677" s="10"/>
      <c r="P1677" s="6"/>
      <c r="Q1677" s="77" t="str">
        <f t="shared" si="191"/>
        <v/>
      </c>
      <c r="R1677" s="333"/>
      <c r="S1677" s="23"/>
      <c r="T1677" s="271"/>
      <c r="U1677" s="5"/>
      <c r="V1677" s="5"/>
      <c r="W1677" s="61"/>
      <c r="X1677" s="61"/>
    </row>
    <row r="1678" spans="1:24" ht="18.75" customHeight="1" x14ac:dyDescent="0.25">
      <c r="A1678" s="61"/>
      <c r="B1678" s="303">
        <f>IF(P1678="",0,COUNTIF($P$7:P1678,P1678))</f>
        <v>0</v>
      </c>
      <c r="C1678" s="303" t="str">
        <f t="shared" si="185"/>
        <v>0</v>
      </c>
      <c r="D1678" s="303">
        <f>IF(S1678="",0,COUNTIF($S$7:S1678,S1678))</f>
        <v>0</v>
      </c>
      <c r="E1678" s="303" t="str">
        <f t="shared" si="186"/>
        <v>0</v>
      </c>
      <c r="F1678" s="303">
        <f>IF(T1678="",0,COUNTIF($T$7:T1678,T1678))</f>
        <v>0</v>
      </c>
      <c r="G1678" s="303" t="str">
        <f t="shared" si="187"/>
        <v>0</v>
      </c>
      <c r="H1678" s="303">
        <f>IF(R1678="",0,COUNTIF($R$7:R1678,R1678))</f>
        <v>0</v>
      </c>
      <c r="I1678" s="303" t="str">
        <f t="shared" si="188"/>
        <v>0</v>
      </c>
      <c r="J1678" s="306">
        <f t="shared" si="189"/>
        <v>44216</v>
      </c>
      <c r="K1678" s="303" t="str">
        <f t="shared" si="190"/>
        <v>KK 097</v>
      </c>
      <c r="L1678" s="61"/>
      <c r="M1678" s="271"/>
      <c r="N1678" s="6"/>
      <c r="O1678" s="10"/>
      <c r="P1678" s="6"/>
      <c r="Q1678" s="77" t="str">
        <f t="shared" si="191"/>
        <v/>
      </c>
      <c r="R1678" s="333"/>
      <c r="S1678" s="23"/>
      <c r="T1678" s="271"/>
      <c r="U1678" s="5"/>
      <c r="V1678" s="5"/>
      <c r="W1678" s="61"/>
      <c r="X1678" s="61"/>
    </row>
    <row r="1679" spans="1:24" ht="18.75" customHeight="1" x14ac:dyDescent="0.25">
      <c r="A1679" s="61"/>
      <c r="B1679" s="303">
        <f>IF(P1679="",0,COUNTIF($P$7:P1679,P1679))</f>
        <v>0</v>
      </c>
      <c r="C1679" s="303" t="str">
        <f t="shared" si="185"/>
        <v>0</v>
      </c>
      <c r="D1679" s="303">
        <f>IF(S1679="",0,COUNTIF($S$7:S1679,S1679))</f>
        <v>0</v>
      </c>
      <c r="E1679" s="303" t="str">
        <f t="shared" si="186"/>
        <v>0</v>
      </c>
      <c r="F1679" s="303">
        <f>IF(T1679="",0,COUNTIF($T$7:T1679,T1679))</f>
        <v>0</v>
      </c>
      <c r="G1679" s="303" t="str">
        <f t="shared" si="187"/>
        <v>0</v>
      </c>
      <c r="H1679" s="303">
        <f>IF(R1679="",0,COUNTIF($R$7:R1679,R1679))</f>
        <v>0</v>
      </c>
      <c r="I1679" s="303" t="str">
        <f t="shared" si="188"/>
        <v>0</v>
      </c>
      <c r="J1679" s="306">
        <f t="shared" si="189"/>
        <v>44216</v>
      </c>
      <c r="K1679" s="303" t="str">
        <f t="shared" si="190"/>
        <v>KK 097</v>
      </c>
      <c r="L1679" s="61"/>
      <c r="M1679" s="271"/>
      <c r="N1679" s="6"/>
      <c r="O1679" s="10"/>
      <c r="P1679" s="6"/>
      <c r="Q1679" s="77" t="str">
        <f t="shared" si="191"/>
        <v/>
      </c>
      <c r="R1679" s="333"/>
      <c r="S1679" s="23"/>
      <c r="T1679" s="271"/>
      <c r="U1679" s="5"/>
      <c r="V1679" s="5"/>
      <c r="W1679" s="61"/>
      <c r="X1679" s="61"/>
    </row>
    <row r="1680" spans="1:24" ht="18.75" customHeight="1" x14ac:dyDescent="0.25">
      <c r="A1680" s="61"/>
      <c r="B1680" s="303">
        <f>IF(P1680="",0,COUNTIF($P$7:P1680,P1680))</f>
        <v>0</v>
      </c>
      <c r="C1680" s="303" t="str">
        <f t="shared" si="185"/>
        <v>0</v>
      </c>
      <c r="D1680" s="303">
        <f>IF(S1680="",0,COUNTIF($S$7:S1680,S1680))</f>
        <v>0</v>
      </c>
      <c r="E1680" s="303" t="str">
        <f t="shared" si="186"/>
        <v>0</v>
      </c>
      <c r="F1680" s="303">
        <f>IF(T1680="",0,COUNTIF($T$7:T1680,T1680))</f>
        <v>0</v>
      </c>
      <c r="G1680" s="303" t="str">
        <f t="shared" si="187"/>
        <v>0</v>
      </c>
      <c r="H1680" s="303">
        <f>IF(R1680="",0,COUNTIF($R$7:R1680,R1680))</f>
        <v>0</v>
      </c>
      <c r="I1680" s="303" t="str">
        <f t="shared" si="188"/>
        <v>0</v>
      </c>
      <c r="J1680" s="306">
        <f t="shared" si="189"/>
        <v>44216</v>
      </c>
      <c r="K1680" s="303" t="str">
        <f t="shared" si="190"/>
        <v>KK 097</v>
      </c>
      <c r="L1680" s="61"/>
      <c r="M1680" s="271"/>
      <c r="N1680" s="6"/>
      <c r="O1680" s="10"/>
      <c r="P1680" s="6"/>
      <c r="Q1680" s="77" t="str">
        <f t="shared" si="191"/>
        <v/>
      </c>
      <c r="R1680" s="333"/>
      <c r="S1680" s="23"/>
      <c r="T1680" s="271"/>
      <c r="U1680" s="5"/>
      <c r="V1680" s="5"/>
      <c r="W1680" s="61"/>
      <c r="X1680" s="61"/>
    </row>
    <row r="1681" spans="1:24" ht="18.75" customHeight="1" x14ac:dyDescent="0.25">
      <c r="A1681" s="61"/>
      <c r="B1681" s="303">
        <f>IF(P1681="",0,COUNTIF($P$7:P1681,P1681))</f>
        <v>0</v>
      </c>
      <c r="C1681" s="303" t="str">
        <f t="shared" si="185"/>
        <v>0</v>
      </c>
      <c r="D1681" s="303">
        <f>IF(S1681="",0,COUNTIF($S$7:S1681,S1681))</f>
        <v>0</v>
      </c>
      <c r="E1681" s="303" t="str">
        <f t="shared" si="186"/>
        <v>0</v>
      </c>
      <c r="F1681" s="303">
        <f>IF(T1681="",0,COUNTIF($T$7:T1681,T1681))</f>
        <v>0</v>
      </c>
      <c r="G1681" s="303" t="str">
        <f t="shared" si="187"/>
        <v>0</v>
      </c>
      <c r="H1681" s="303">
        <f>IF(R1681="",0,COUNTIF($R$7:R1681,R1681))</f>
        <v>0</v>
      </c>
      <c r="I1681" s="303" t="str">
        <f t="shared" si="188"/>
        <v>0</v>
      </c>
      <c r="J1681" s="306">
        <f t="shared" si="189"/>
        <v>44216</v>
      </c>
      <c r="K1681" s="303" t="str">
        <f t="shared" si="190"/>
        <v>KK 097</v>
      </c>
      <c r="L1681" s="61"/>
      <c r="M1681" s="271"/>
      <c r="N1681" s="6"/>
      <c r="O1681" s="10"/>
      <c r="P1681" s="6"/>
      <c r="Q1681" s="77" t="str">
        <f t="shared" si="191"/>
        <v/>
      </c>
      <c r="R1681" s="333"/>
      <c r="S1681" s="23"/>
      <c r="T1681" s="271"/>
      <c r="U1681" s="5"/>
      <c r="V1681" s="5"/>
      <c r="W1681" s="61"/>
      <c r="X1681" s="61"/>
    </row>
    <row r="1682" spans="1:24" ht="18.75" customHeight="1" x14ac:dyDescent="0.25">
      <c r="A1682" s="61"/>
      <c r="B1682" s="303">
        <f>IF(P1682="",0,COUNTIF($P$7:P1682,P1682))</f>
        <v>0</v>
      </c>
      <c r="C1682" s="303" t="str">
        <f t="shared" si="185"/>
        <v>0</v>
      </c>
      <c r="D1682" s="303">
        <f>IF(S1682="",0,COUNTIF($S$7:S1682,S1682))</f>
        <v>0</v>
      </c>
      <c r="E1682" s="303" t="str">
        <f t="shared" si="186"/>
        <v>0</v>
      </c>
      <c r="F1682" s="303">
        <f>IF(T1682="",0,COUNTIF($T$7:T1682,T1682))</f>
        <v>0</v>
      </c>
      <c r="G1682" s="303" t="str">
        <f t="shared" si="187"/>
        <v>0</v>
      </c>
      <c r="H1682" s="303">
        <f>IF(R1682="",0,COUNTIF($R$7:R1682,R1682))</f>
        <v>0</v>
      </c>
      <c r="I1682" s="303" t="str">
        <f t="shared" si="188"/>
        <v>0</v>
      </c>
      <c r="J1682" s="306">
        <f t="shared" si="189"/>
        <v>44216</v>
      </c>
      <c r="K1682" s="303" t="str">
        <f t="shared" si="190"/>
        <v>KK 097</v>
      </c>
      <c r="L1682" s="61"/>
      <c r="M1682" s="271"/>
      <c r="N1682" s="6"/>
      <c r="O1682" s="10"/>
      <c r="P1682" s="6"/>
      <c r="Q1682" s="77" t="str">
        <f t="shared" si="191"/>
        <v/>
      </c>
      <c r="R1682" s="333"/>
      <c r="S1682" s="23"/>
      <c r="T1682" s="271"/>
      <c r="U1682" s="5"/>
      <c r="V1682" s="5"/>
      <c r="W1682" s="61"/>
      <c r="X1682" s="61"/>
    </row>
    <row r="1683" spans="1:24" ht="18.75" customHeight="1" x14ac:dyDescent="0.25">
      <c r="A1683" s="61"/>
      <c r="B1683" s="303">
        <f>IF(P1683="",0,COUNTIF($P$7:P1683,P1683))</f>
        <v>0</v>
      </c>
      <c r="C1683" s="303" t="str">
        <f t="shared" si="185"/>
        <v>0</v>
      </c>
      <c r="D1683" s="303">
        <f>IF(S1683="",0,COUNTIF($S$7:S1683,S1683))</f>
        <v>0</v>
      </c>
      <c r="E1683" s="303" t="str">
        <f t="shared" si="186"/>
        <v>0</v>
      </c>
      <c r="F1683" s="303">
        <f>IF(T1683="",0,COUNTIF($T$7:T1683,T1683))</f>
        <v>0</v>
      </c>
      <c r="G1683" s="303" t="str">
        <f t="shared" si="187"/>
        <v>0</v>
      </c>
      <c r="H1683" s="303">
        <f>IF(R1683="",0,COUNTIF($R$7:R1683,R1683))</f>
        <v>0</v>
      </c>
      <c r="I1683" s="303" t="str">
        <f t="shared" si="188"/>
        <v>0</v>
      </c>
      <c r="J1683" s="306">
        <f t="shared" si="189"/>
        <v>44216</v>
      </c>
      <c r="K1683" s="303" t="str">
        <f t="shared" si="190"/>
        <v>KK 097</v>
      </c>
      <c r="L1683" s="61"/>
      <c r="M1683" s="271"/>
      <c r="N1683" s="6"/>
      <c r="O1683" s="10"/>
      <c r="P1683" s="6"/>
      <c r="Q1683" s="77" t="str">
        <f t="shared" si="191"/>
        <v/>
      </c>
      <c r="R1683" s="333"/>
      <c r="S1683" s="23"/>
      <c r="T1683" s="271"/>
      <c r="U1683" s="5"/>
      <c r="V1683" s="5"/>
      <c r="W1683" s="61"/>
      <c r="X1683" s="61"/>
    </row>
    <row r="1684" spans="1:24" ht="18.75" customHeight="1" x14ac:dyDescent="0.25">
      <c r="A1684" s="61"/>
      <c r="B1684" s="303">
        <f>IF(P1684="",0,COUNTIF($P$7:P1684,P1684))</f>
        <v>0</v>
      </c>
      <c r="C1684" s="303" t="str">
        <f t="shared" si="185"/>
        <v>0</v>
      </c>
      <c r="D1684" s="303">
        <f>IF(S1684="",0,COUNTIF($S$7:S1684,S1684))</f>
        <v>0</v>
      </c>
      <c r="E1684" s="303" t="str">
        <f t="shared" si="186"/>
        <v>0</v>
      </c>
      <c r="F1684" s="303">
        <f>IF(T1684="",0,COUNTIF($T$7:T1684,T1684))</f>
        <v>0</v>
      </c>
      <c r="G1684" s="303" t="str">
        <f t="shared" si="187"/>
        <v>0</v>
      </c>
      <c r="H1684" s="303">
        <f>IF(R1684="",0,COUNTIF($R$7:R1684,R1684))</f>
        <v>0</v>
      </c>
      <c r="I1684" s="303" t="str">
        <f t="shared" si="188"/>
        <v>0</v>
      </c>
      <c r="J1684" s="306">
        <f t="shared" si="189"/>
        <v>44216</v>
      </c>
      <c r="K1684" s="303" t="str">
        <f t="shared" si="190"/>
        <v>KK 097</v>
      </c>
      <c r="L1684" s="61"/>
      <c r="M1684" s="271"/>
      <c r="N1684" s="6"/>
      <c r="O1684" s="10"/>
      <c r="P1684" s="6"/>
      <c r="Q1684" s="77" t="str">
        <f t="shared" si="191"/>
        <v/>
      </c>
      <c r="R1684" s="333"/>
      <c r="S1684" s="23"/>
      <c r="T1684" s="271"/>
      <c r="U1684" s="5"/>
      <c r="V1684" s="5"/>
      <c r="W1684" s="61"/>
      <c r="X1684" s="61"/>
    </row>
    <row r="1685" spans="1:24" ht="18.75" customHeight="1" x14ac:dyDescent="0.25">
      <c r="A1685" s="61"/>
      <c r="B1685" s="303">
        <f>IF(P1685="",0,COUNTIF($P$7:P1685,P1685))</f>
        <v>0</v>
      </c>
      <c r="C1685" s="303" t="str">
        <f t="shared" si="185"/>
        <v>0</v>
      </c>
      <c r="D1685" s="303">
        <f>IF(S1685="",0,COUNTIF($S$7:S1685,S1685))</f>
        <v>0</v>
      </c>
      <c r="E1685" s="303" t="str">
        <f t="shared" si="186"/>
        <v>0</v>
      </c>
      <c r="F1685" s="303">
        <f>IF(T1685="",0,COUNTIF($T$7:T1685,T1685))</f>
        <v>0</v>
      </c>
      <c r="G1685" s="303" t="str">
        <f t="shared" si="187"/>
        <v>0</v>
      </c>
      <c r="H1685" s="303">
        <f>IF(R1685="",0,COUNTIF($R$7:R1685,R1685))</f>
        <v>0</v>
      </c>
      <c r="I1685" s="303" t="str">
        <f t="shared" si="188"/>
        <v>0</v>
      </c>
      <c r="J1685" s="306">
        <f t="shared" si="189"/>
        <v>44216</v>
      </c>
      <c r="K1685" s="303" t="str">
        <f t="shared" si="190"/>
        <v>KK 097</v>
      </c>
      <c r="L1685" s="61"/>
      <c r="M1685" s="271"/>
      <c r="N1685" s="6"/>
      <c r="O1685" s="10"/>
      <c r="P1685" s="6"/>
      <c r="Q1685" s="77" t="str">
        <f t="shared" si="191"/>
        <v/>
      </c>
      <c r="R1685" s="333"/>
      <c r="S1685" s="23"/>
      <c r="T1685" s="271"/>
      <c r="U1685" s="5"/>
      <c r="V1685" s="5"/>
      <c r="W1685" s="61"/>
      <c r="X1685" s="61"/>
    </row>
    <row r="1686" spans="1:24" ht="18.75" customHeight="1" x14ac:dyDescent="0.25">
      <c r="A1686" s="61"/>
      <c r="B1686" s="303">
        <f>IF(P1686="",0,COUNTIF($P$7:P1686,P1686))</f>
        <v>0</v>
      </c>
      <c r="C1686" s="303" t="str">
        <f t="shared" si="185"/>
        <v>0</v>
      </c>
      <c r="D1686" s="303">
        <f>IF(S1686="",0,COUNTIF($S$7:S1686,S1686))</f>
        <v>0</v>
      </c>
      <c r="E1686" s="303" t="str">
        <f t="shared" si="186"/>
        <v>0</v>
      </c>
      <c r="F1686" s="303">
        <f>IF(T1686="",0,COUNTIF($T$7:T1686,T1686))</f>
        <v>0</v>
      </c>
      <c r="G1686" s="303" t="str">
        <f t="shared" si="187"/>
        <v>0</v>
      </c>
      <c r="H1686" s="303">
        <f>IF(R1686="",0,COUNTIF($R$7:R1686,R1686))</f>
        <v>0</v>
      </c>
      <c r="I1686" s="303" t="str">
        <f t="shared" si="188"/>
        <v>0</v>
      </c>
      <c r="J1686" s="306">
        <f t="shared" si="189"/>
        <v>44216</v>
      </c>
      <c r="K1686" s="303" t="str">
        <f t="shared" si="190"/>
        <v>KK 097</v>
      </c>
      <c r="L1686" s="61"/>
      <c r="M1686" s="271"/>
      <c r="N1686" s="6"/>
      <c r="O1686" s="10"/>
      <c r="P1686" s="6"/>
      <c r="Q1686" s="77" t="str">
        <f t="shared" si="191"/>
        <v/>
      </c>
      <c r="R1686" s="333"/>
      <c r="S1686" s="23"/>
      <c r="T1686" s="271"/>
      <c r="U1686" s="5"/>
      <c r="V1686" s="5"/>
      <c r="W1686" s="61"/>
      <c r="X1686" s="61"/>
    </row>
    <row r="1687" spans="1:24" ht="18.75" customHeight="1" x14ac:dyDescent="0.25">
      <c r="A1687" s="61"/>
      <c r="B1687" s="303">
        <f>IF(P1687="",0,COUNTIF($P$7:P1687,P1687))</f>
        <v>0</v>
      </c>
      <c r="C1687" s="303" t="str">
        <f t="shared" si="185"/>
        <v>0</v>
      </c>
      <c r="D1687" s="303">
        <f>IF(S1687="",0,COUNTIF($S$7:S1687,S1687))</f>
        <v>0</v>
      </c>
      <c r="E1687" s="303" t="str">
        <f t="shared" si="186"/>
        <v>0</v>
      </c>
      <c r="F1687" s="303">
        <f>IF(T1687="",0,COUNTIF($T$7:T1687,T1687))</f>
        <v>0</v>
      </c>
      <c r="G1687" s="303" t="str">
        <f t="shared" si="187"/>
        <v>0</v>
      </c>
      <c r="H1687" s="303">
        <f>IF(R1687="",0,COUNTIF($R$7:R1687,R1687))</f>
        <v>0</v>
      </c>
      <c r="I1687" s="303" t="str">
        <f t="shared" si="188"/>
        <v>0</v>
      </c>
      <c r="J1687" s="306">
        <f t="shared" si="189"/>
        <v>44216</v>
      </c>
      <c r="K1687" s="303" t="str">
        <f t="shared" si="190"/>
        <v>KK 097</v>
      </c>
      <c r="L1687" s="61"/>
      <c r="M1687" s="271"/>
      <c r="N1687" s="6"/>
      <c r="O1687" s="10"/>
      <c r="P1687" s="6"/>
      <c r="Q1687" s="77" t="str">
        <f t="shared" si="191"/>
        <v/>
      </c>
      <c r="R1687" s="333"/>
      <c r="S1687" s="23"/>
      <c r="T1687" s="271"/>
      <c r="U1687" s="5"/>
      <c r="V1687" s="5"/>
      <c r="W1687" s="61"/>
      <c r="X1687" s="61"/>
    </row>
    <row r="1688" spans="1:24" ht="18.75" customHeight="1" x14ac:dyDescent="0.25">
      <c r="A1688" s="61"/>
      <c r="B1688" s="303">
        <f>IF(P1688="",0,COUNTIF($P$7:P1688,P1688))</f>
        <v>0</v>
      </c>
      <c r="C1688" s="303" t="str">
        <f t="shared" si="185"/>
        <v>0</v>
      </c>
      <c r="D1688" s="303">
        <f>IF(S1688="",0,COUNTIF($S$7:S1688,S1688))</f>
        <v>0</v>
      </c>
      <c r="E1688" s="303" t="str">
        <f t="shared" si="186"/>
        <v>0</v>
      </c>
      <c r="F1688" s="303">
        <f>IF(T1688="",0,COUNTIF($T$7:T1688,T1688))</f>
        <v>0</v>
      </c>
      <c r="G1688" s="303" t="str">
        <f t="shared" si="187"/>
        <v>0</v>
      </c>
      <c r="H1688" s="303">
        <f>IF(R1688="",0,COUNTIF($R$7:R1688,R1688))</f>
        <v>0</v>
      </c>
      <c r="I1688" s="303" t="str">
        <f t="shared" si="188"/>
        <v>0</v>
      </c>
      <c r="J1688" s="306">
        <f t="shared" si="189"/>
        <v>44216</v>
      </c>
      <c r="K1688" s="303" t="str">
        <f t="shared" si="190"/>
        <v>KK 097</v>
      </c>
      <c r="L1688" s="61"/>
      <c r="M1688" s="271"/>
      <c r="N1688" s="6"/>
      <c r="O1688" s="10"/>
      <c r="P1688" s="6"/>
      <c r="Q1688" s="77" t="str">
        <f t="shared" si="191"/>
        <v/>
      </c>
      <c r="R1688" s="333"/>
      <c r="S1688" s="23"/>
      <c r="T1688" s="271"/>
      <c r="U1688" s="5"/>
      <c r="V1688" s="5"/>
      <c r="W1688" s="61"/>
      <c r="X1688" s="61"/>
    </row>
    <row r="1689" spans="1:24" ht="18.75" customHeight="1" x14ac:dyDescent="0.25">
      <c r="A1689" s="61"/>
      <c r="B1689" s="303">
        <f>IF(P1689="",0,COUNTIF($P$7:P1689,P1689))</f>
        <v>0</v>
      </c>
      <c r="C1689" s="303" t="str">
        <f t="shared" si="185"/>
        <v>0</v>
      </c>
      <c r="D1689" s="303">
        <f>IF(S1689="",0,COUNTIF($S$7:S1689,S1689))</f>
        <v>0</v>
      </c>
      <c r="E1689" s="303" t="str">
        <f t="shared" si="186"/>
        <v>0</v>
      </c>
      <c r="F1689" s="303">
        <f>IF(T1689="",0,COUNTIF($T$7:T1689,T1689))</f>
        <v>0</v>
      </c>
      <c r="G1689" s="303" t="str">
        <f t="shared" si="187"/>
        <v>0</v>
      </c>
      <c r="H1689" s="303">
        <f>IF(R1689="",0,COUNTIF($R$7:R1689,R1689))</f>
        <v>0</v>
      </c>
      <c r="I1689" s="303" t="str">
        <f t="shared" si="188"/>
        <v>0</v>
      </c>
      <c r="J1689" s="306">
        <f t="shared" si="189"/>
        <v>44216</v>
      </c>
      <c r="K1689" s="303" t="str">
        <f t="shared" si="190"/>
        <v>KK 097</v>
      </c>
      <c r="L1689" s="61"/>
      <c r="M1689" s="271"/>
      <c r="N1689" s="6"/>
      <c r="O1689" s="10"/>
      <c r="P1689" s="6"/>
      <c r="Q1689" s="77" t="str">
        <f t="shared" si="191"/>
        <v/>
      </c>
      <c r="R1689" s="333"/>
      <c r="S1689" s="23"/>
      <c r="T1689" s="271"/>
      <c r="U1689" s="5"/>
      <c r="V1689" s="5"/>
      <c r="W1689" s="61"/>
      <c r="X1689" s="61"/>
    </row>
    <row r="1690" spans="1:24" ht="18.75" customHeight="1" x14ac:dyDescent="0.25">
      <c r="A1690" s="61"/>
      <c r="B1690" s="303">
        <f>IF(P1690="",0,COUNTIF($P$7:P1690,P1690))</f>
        <v>0</v>
      </c>
      <c r="C1690" s="303" t="str">
        <f t="shared" si="185"/>
        <v>0</v>
      </c>
      <c r="D1690" s="303">
        <f>IF(S1690="",0,COUNTIF($S$7:S1690,S1690))</f>
        <v>0</v>
      </c>
      <c r="E1690" s="303" t="str">
        <f t="shared" si="186"/>
        <v>0</v>
      </c>
      <c r="F1690" s="303">
        <f>IF(T1690="",0,COUNTIF($T$7:T1690,T1690))</f>
        <v>0</v>
      </c>
      <c r="G1690" s="303" t="str">
        <f t="shared" si="187"/>
        <v>0</v>
      </c>
      <c r="H1690" s="303">
        <f>IF(R1690="",0,COUNTIF($R$7:R1690,R1690))</f>
        <v>0</v>
      </c>
      <c r="I1690" s="303" t="str">
        <f t="shared" si="188"/>
        <v>0</v>
      </c>
      <c r="J1690" s="306">
        <f t="shared" si="189"/>
        <v>44216</v>
      </c>
      <c r="K1690" s="303" t="str">
        <f t="shared" si="190"/>
        <v>KK 097</v>
      </c>
      <c r="L1690" s="61"/>
      <c r="M1690" s="271"/>
      <c r="N1690" s="6"/>
      <c r="O1690" s="10"/>
      <c r="P1690" s="6"/>
      <c r="Q1690" s="77" t="str">
        <f t="shared" si="191"/>
        <v/>
      </c>
      <c r="R1690" s="333"/>
      <c r="S1690" s="23"/>
      <c r="T1690" s="271"/>
      <c r="U1690" s="5"/>
      <c r="V1690" s="5"/>
      <c r="W1690" s="61"/>
      <c r="X1690" s="61"/>
    </row>
    <row r="1691" spans="1:24" ht="18.75" customHeight="1" x14ac:dyDescent="0.25">
      <c r="A1691" s="61"/>
      <c r="B1691" s="303">
        <f>IF(P1691="",0,COUNTIF($P$7:P1691,P1691))</f>
        <v>0</v>
      </c>
      <c r="C1691" s="303" t="str">
        <f t="shared" si="185"/>
        <v>0</v>
      </c>
      <c r="D1691" s="303">
        <f>IF(S1691="",0,COUNTIF($S$7:S1691,S1691))</f>
        <v>0</v>
      </c>
      <c r="E1691" s="303" t="str">
        <f t="shared" si="186"/>
        <v>0</v>
      </c>
      <c r="F1691" s="303">
        <f>IF(T1691="",0,COUNTIF($T$7:T1691,T1691))</f>
        <v>0</v>
      </c>
      <c r="G1691" s="303" t="str">
        <f t="shared" si="187"/>
        <v>0</v>
      </c>
      <c r="H1691" s="303">
        <f>IF(R1691="",0,COUNTIF($R$7:R1691,R1691))</f>
        <v>0</v>
      </c>
      <c r="I1691" s="303" t="str">
        <f t="shared" si="188"/>
        <v>0</v>
      </c>
      <c r="J1691" s="306">
        <f t="shared" si="189"/>
        <v>44216</v>
      </c>
      <c r="K1691" s="303" t="str">
        <f t="shared" si="190"/>
        <v>KK 097</v>
      </c>
      <c r="L1691" s="61"/>
      <c r="M1691" s="271"/>
      <c r="N1691" s="6"/>
      <c r="O1691" s="10"/>
      <c r="P1691" s="6"/>
      <c r="Q1691" s="77" t="str">
        <f t="shared" si="191"/>
        <v/>
      </c>
      <c r="R1691" s="333"/>
      <c r="S1691" s="23"/>
      <c r="T1691" s="271"/>
      <c r="U1691" s="5"/>
      <c r="V1691" s="5"/>
      <c r="W1691" s="61"/>
      <c r="X1691" s="61"/>
    </row>
    <row r="1692" spans="1:24" ht="18.75" customHeight="1" x14ac:dyDescent="0.25">
      <c r="A1692" s="61"/>
      <c r="B1692" s="303">
        <f>IF(P1692="",0,COUNTIF($P$7:P1692,P1692))</f>
        <v>0</v>
      </c>
      <c r="C1692" s="303" t="str">
        <f t="shared" si="185"/>
        <v>0</v>
      </c>
      <c r="D1692" s="303">
        <f>IF(S1692="",0,COUNTIF($S$7:S1692,S1692))</f>
        <v>0</v>
      </c>
      <c r="E1692" s="303" t="str">
        <f t="shared" si="186"/>
        <v>0</v>
      </c>
      <c r="F1692" s="303">
        <f>IF(T1692="",0,COUNTIF($T$7:T1692,T1692))</f>
        <v>0</v>
      </c>
      <c r="G1692" s="303" t="str">
        <f t="shared" si="187"/>
        <v>0</v>
      </c>
      <c r="H1692" s="303">
        <f>IF(R1692="",0,COUNTIF($R$7:R1692,R1692))</f>
        <v>0</v>
      </c>
      <c r="I1692" s="303" t="str">
        <f t="shared" si="188"/>
        <v>0</v>
      </c>
      <c r="J1692" s="306">
        <f t="shared" si="189"/>
        <v>44216</v>
      </c>
      <c r="K1692" s="303" t="str">
        <f t="shared" si="190"/>
        <v>KK 097</v>
      </c>
      <c r="L1692" s="61"/>
      <c r="M1692" s="271"/>
      <c r="N1692" s="6"/>
      <c r="O1692" s="10"/>
      <c r="P1692" s="6"/>
      <c r="Q1692" s="77" t="str">
        <f t="shared" si="191"/>
        <v/>
      </c>
      <c r="R1692" s="333"/>
      <c r="S1692" s="23"/>
      <c r="T1692" s="271"/>
      <c r="U1692" s="5"/>
      <c r="V1692" s="5"/>
      <c r="W1692" s="61"/>
      <c r="X1692" s="61"/>
    </row>
    <row r="1693" spans="1:24" ht="18.75" customHeight="1" x14ac:dyDescent="0.25">
      <c r="A1693" s="61"/>
      <c r="B1693" s="303">
        <f>IF(P1693="",0,COUNTIF($P$7:P1693,P1693))</f>
        <v>0</v>
      </c>
      <c r="C1693" s="303" t="str">
        <f t="shared" si="185"/>
        <v>0</v>
      </c>
      <c r="D1693" s="303">
        <f>IF(S1693="",0,COUNTIF($S$7:S1693,S1693))</f>
        <v>0</v>
      </c>
      <c r="E1693" s="303" t="str">
        <f t="shared" si="186"/>
        <v>0</v>
      </c>
      <c r="F1693" s="303">
        <f>IF(T1693="",0,COUNTIF($T$7:T1693,T1693))</f>
        <v>0</v>
      </c>
      <c r="G1693" s="303" t="str">
        <f t="shared" si="187"/>
        <v>0</v>
      </c>
      <c r="H1693" s="303">
        <f>IF(R1693="",0,COUNTIF($R$7:R1693,R1693))</f>
        <v>0</v>
      </c>
      <c r="I1693" s="303" t="str">
        <f t="shared" si="188"/>
        <v>0</v>
      </c>
      <c r="J1693" s="306">
        <f t="shared" si="189"/>
        <v>44216</v>
      </c>
      <c r="K1693" s="303" t="str">
        <f t="shared" si="190"/>
        <v>KK 097</v>
      </c>
      <c r="L1693" s="61"/>
      <c r="M1693" s="271"/>
      <c r="N1693" s="6"/>
      <c r="O1693" s="10"/>
      <c r="P1693" s="6"/>
      <c r="Q1693" s="77" t="str">
        <f t="shared" si="191"/>
        <v/>
      </c>
      <c r="R1693" s="333"/>
      <c r="S1693" s="23"/>
      <c r="T1693" s="271"/>
      <c r="U1693" s="5"/>
      <c r="V1693" s="5"/>
      <c r="W1693" s="61"/>
      <c r="X1693" s="61"/>
    </row>
    <row r="1694" spans="1:24" ht="18.75" customHeight="1" x14ac:dyDescent="0.25">
      <c r="A1694" s="61"/>
      <c r="B1694" s="303">
        <f>IF(P1694="",0,COUNTIF($P$7:P1694,P1694))</f>
        <v>0</v>
      </c>
      <c r="C1694" s="303" t="str">
        <f t="shared" si="185"/>
        <v>0</v>
      </c>
      <c r="D1694" s="303">
        <f>IF(S1694="",0,COUNTIF($S$7:S1694,S1694))</f>
        <v>0</v>
      </c>
      <c r="E1694" s="303" t="str">
        <f t="shared" si="186"/>
        <v>0</v>
      </c>
      <c r="F1694" s="303">
        <f>IF(T1694="",0,COUNTIF($T$7:T1694,T1694))</f>
        <v>0</v>
      </c>
      <c r="G1694" s="303" t="str">
        <f t="shared" si="187"/>
        <v>0</v>
      </c>
      <c r="H1694" s="303">
        <f>IF(R1694="",0,COUNTIF($R$7:R1694,R1694))</f>
        <v>0</v>
      </c>
      <c r="I1694" s="303" t="str">
        <f t="shared" si="188"/>
        <v>0</v>
      </c>
      <c r="J1694" s="306">
        <f t="shared" si="189"/>
        <v>44216</v>
      </c>
      <c r="K1694" s="303" t="str">
        <f t="shared" si="190"/>
        <v>KK 097</v>
      </c>
      <c r="L1694" s="61"/>
      <c r="M1694" s="271"/>
      <c r="N1694" s="6"/>
      <c r="O1694" s="10"/>
      <c r="P1694" s="6"/>
      <c r="Q1694" s="77" t="str">
        <f t="shared" si="191"/>
        <v/>
      </c>
      <c r="R1694" s="333"/>
      <c r="S1694" s="23"/>
      <c r="T1694" s="271"/>
      <c r="U1694" s="5"/>
      <c r="V1694" s="5"/>
      <c r="W1694" s="61"/>
      <c r="X1694" s="61"/>
    </row>
    <row r="1695" spans="1:24" ht="18.75" customHeight="1" x14ac:dyDescent="0.25">
      <c r="A1695" s="61"/>
      <c r="B1695" s="303">
        <f>IF(P1695="",0,COUNTIF($P$7:P1695,P1695))</f>
        <v>0</v>
      </c>
      <c r="C1695" s="303" t="str">
        <f t="shared" si="185"/>
        <v>0</v>
      </c>
      <c r="D1695" s="303">
        <f>IF(S1695="",0,COUNTIF($S$7:S1695,S1695))</f>
        <v>0</v>
      </c>
      <c r="E1695" s="303" t="str">
        <f t="shared" si="186"/>
        <v>0</v>
      </c>
      <c r="F1695" s="303">
        <f>IF(T1695="",0,COUNTIF($T$7:T1695,T1695))</f>
        <v>0</v>
      </c>
      <c r="G1695" s="303" t="str">
        <f t="shared" si="187"/>
        <v>0</v>
      </c>
      <c r="H1695" s="303">
        <f>IF(R1695="",0,COUNTIF($R$7:R1695,R1695))</f>
        <v>0</v>
      </c>
      <c r="I1695" s="303" t="str">
        <f t="shared" si="188"/>
        <v>0</v>
      </c>
      <c r="J1695" s="306">
        <f t="shared" si="189"/>
        <v>44216</v>
      </c>
      <c r="K1695" s="303" t="str">
        <f t="shared" si="190"/>
        <v>KK 097</v>
      </c>
      <c r="L1695" s="61"/>
      <c r="M1695" s="271"/>
      <c r="N1695" s="6"/>
      <c r="O1695" s="10"/>
      <c r="P1695" s="6"/>
      <c r="Q1695" s="77" t="str">
        <f t="shared" si="191"/>
        <v/>
      </c>
      <c r="R1695" s="333"/>
      <c r="S1695" s="23"/>
      <c r="T1695" s="271"/>
      <c r="U1695" s="5"/>
      <c r="V1695" s="5"/>
      <c r="W1695" s="61"/>
      <c r="X1695" s="61"/>
    </row>
    <row r="1696" spans="1:24" ht="18.75" customHeight="1" x14ac:dyDescent="0.25">
      <c r="A1696" s="61"/>
      <c r="B1696" s="303">
        <f>IF(P1696="",0,COUNTIF($P$7:P1696,P1696))</f>
        <v>0</v>
      </c>
      <c r="C1696" s="303" t="str">
        <f t="shared" si="185"/>
        <v>0</v>
      </c>
      <c r="D1696" s="303">
        <f>IF(S1696="",0,COUNTIF($S$7:S1696,S1696))</f>
        <v>0</v>
      </c>
      <c r="E1696" s="303" t="str">
        <f t="shared" si="186"/>
        <v>0</v>
      </c>
      <c r="F1696" s="303">
        <f>IF(T1696="",0,COUNTIF($T$7:T1696,T1696))</f>
        <v>0</v>
      </c>
      <c r="G1696" s="303" t="str">
        <f t="shared" si="187"/>
        <v>0</v>
      </c>
      <c r="H1696" s="303">
        <f>IF(R1696="",0,COUNTIF($R$7:R1696,R1696))</f>
        <v>0</v>
      </c>
      <c r="I1696" s="303" t="str">
        <f t="shared" si="188"/>
        <v>0</v>
      </c>
      <c r="J1696" s="306">
        <f t="shared" si="189"/>
        <v>44216</v>
      </c>
      <c r="K1696" s="303" t="str">
        <f t="shared" si="190"/>
        <v>KK 097</v>
      </c>
      <c r="L1696" s="61"/>
      <c r="M1696" s="271"/>
      <c r="N1696" s="6"/>
      <c r="O1696" s="10"/>
      <c r="P1696" s="6"/>
      <c r="Q1696" s="77" t="str">
        <f t="shared" si="191"/>
        <v/>
      </c>
      <c r="R1696" s="333"/>
      <c r="S1696" s="23"/>
      <c r="T1696" s="271"/>
      <c r="U1696" s="5"/>
      <c r="V1696" s="5"/>
      <c r="W1696" s="61"/>
      <c r="X1696" s="61"/>
    </row>
    <row r="1697" spans="1:24" ht="18.75" customHeight="1" x14ac:dyDescent="0.25">
      <c r="A1697" s="61"/>
      <c r="B1697" s="303">
        <f>IF(P1697="",0,COUNTIF($P$7:P1697,P1697))</f>
        <v>0</v>
      </c>
      <c r="C1697" s="303" t="str">
        <f t="shared" si="185"/>
        <v>0</v>
      </c>
      <c r="D1697" s="303">
        <f>IF(S1697="",0,COUNTIF($S$7:S1697,S1697))</f>
        <v>0</v>
      </c>
      <c r="E1697" s="303" t="str">
        <f t="shared" si="186"/>
        <v>0</v>
      </c>
      <c r="F1697" s="303">
        <f>IF(T1697="",0,COUNTIF($T$7:T1697,T1697))</f>
        <v>0</v>
      </c>
      <c r="G1697" s="303" t="str">
        <f t="shared" si="187"/>
        <v>0</v>
      </c>
      <c r="H1697" s="303">
        <f>IF(R1697="",0,COUNTIF($R$7:R1697,R1697))</f>
        <v>0</v>
      </c>
      <c r="I1697" s="303" t="str">
        <f t="shared" si="188"/>
        <v>0</v>
      </c>
      <c r="J1697" s="306">
        <f t="shared" si="189"/>
        <v>44216</v>
      </c>
      <c r="K1697" s="303" t="str">
        <f t="shared" si="190"/>
        <v>KK 097</v>
      </c>
      <c r="L1697" s="61"/>
      <c r="M1697" s="271"/>
      <c r="N1697" s="6"/>
      <c r="O1697" s="10"/>
      <c r="P1697" s="6"/>
      <c r="Q1697" s="77" t="str">
        <f t="shared" si="191"/>
        <v/>
      </c>
      <c r="R1697" s="333"/>
      <c r="S1697" s="23"/>
      <c r="T1697" s="271"/>
      <c r="U1697" s="5"/>
      <c r="V1697" s="5"/>
      <c r="W1697" s="61"/>
      <c r="X1697" s="61"/>
    </row>
    <row r="1698" spans="1:24" ht="18.75" customHeight="1" x14ac:dyDescent="0.25">
      <c r="A1698" s="61"/>
      <c r="B1698" s="303">
        <f>IF(P1698="",0,COUNTIF($P$7:P1698,P1698))</f>
        <v>0</v>
      </c>
      <c r="C1698" s="303" t="str">
        <f t="shared" si="185"/>
        <v>0</v>
      </c>
      <c r="D1698" s="303">
        <f>IF(S1698="",0,COUNTIF($S$7:S1698,S1698))</f>
        <v>0</v>
      </c>
      <c r="E1698" s="303" t="str">
        <f t="shared" si="186"/>
        <v>0</v>
      </c>
      <c r="F1698" s="303">
        <f>IF(T1698="",0,COUNTIF($T$7:T1698,T1698))</f>
        <v>0</v>
      </c>
      <c r="G1698" s="303" t="str">
        <f t="shared" si="187"/>
        <v>0</v>
      </c>
      <c r="H1698" s="303">
        <f>IF(R1698="",0,COUNTIF($R$7:R1698,R1698))</f>
        <v>0</v>
      </c>
      <c r="I1698" s="303" t="str">
        <f t="shared" si="188"/>
        <v>0</v>
      </c>
      <c r="J1698" s="306">
        <f t="shared" si="189"/>
        <v>44216</v>
      </c>
      <c r="K1698" s="303" t="str">
        <f t="shared" si="190"/>
        <v>KK 097</v>
      </c>
      <c r="L1698" s="61"/>
      <c r="M1698" s="271"/>
      <c r="N1698" s="6"/>
      <c r="O1698" s="10"/>
      <c r="P1698" s="6"/>
      <c r="Q1698" s="77" t="str">
        <f t="shared" si="191"/>
        <v/>
      </c>
      <c r="R1698" s="333"/>
      <c r="S1698" s="23"/>
      <c r="T1698" s="271"/>
      <c r="U1698" s="5"/>
      <c r="V1698" s="5"/>
      <c r="W1698" s="61"/>
      <c r="X1698" s="61"/>
    </row>
    <row r="1699" spans="1:24" ht="18.75" customHeight="1" x14ac:dyDescent="0.25">
      <c r="A1699" s="61"/>
      <c r="B1699" s="303">
        <f>IF(P1699="",0,COUNTIF($P$7:P1699,P1699))</f>
        <v>0</v>
      </c>
      <c r="C1699" s="303" t="str">
        <f t="shared" si="185"/>
        <v>0</v>
      </c>
      <c r="D1699" s="303">
        <f>IF(S1699="",0,COUNTIF($S$7:S1699,S1699))</f>
        <v>0</v>
      </c>
      <c r="E1699" s="303" t="str">
        <f t="shared" si="186"/>
        <v>0</v>
      </c>
      <c r="F1699" s="303">
        <f>IF(T1699="",0,COUNTIF($T$7:T1699,T1699))</f>
        <v>0</v>
      </c>
      <c r="G1699" s="303" t="str">
        <f t="shared" si="187"/>
        <v>0</v>
      </c>
      <c r="H1699" s="303">
        <f>IF(R1699="",0,COUNTIF($R$7:R1699,R1699))</f>
        <v>0</v>
      </c>
      <c r="I1699" s="303" t="str">
        <f t="shared" si="188"/>
        <v>0</v>
      </c>
      <c r="J1699" s="306">
        <f t="shared" si="189"/>
        <v>44216</v>
      </c>
      <c r="K1699" s="303" t="str">
        <f t="shared" si="190"/>
        <v>KK 097</v>
      </c>
      <c r="L1699" s="61"/>
      <c r="M1699" s="271"/>
      <c r="N1699" s="6"/>
      <c r="O1699" s="10"/>
      <c r="P1699" s="6"/>
      <c r="Q1699" s="77" t="str">
        <f t="shared" si="191"/>
        <v/>
      </c>
      <c r="R1699" s="333"/>
      <c r="S1699" s="23"/>
      <c r="T1699" s="271"/>
      <c r="U1699" s="5"/>
      <c r="V1699" s="5"/>
      <c r="W1699" s="61"/>
      <c r="X1699" s="61"/>
    </row>
    <row r="1700" spans="1:24" ht="18.75" customHeight="1" x14ac:dyDescent="0.25">
      <c r="A1700" s="61"/>
      <c r="B1700" s="303">
        <f>IF(P1700="",0,COUNTIF($P$7:P1700,P1700))</f>
        <v>0</v>
      </c>
      <c r="C1700" s="303" t="str">
        <f t="shared" si="185"/>
        <v>0</v>
      </c>
      <c r="D1700" s="303">
        <f>IF(S1700="",0,COUNTIF($S$7:S1700,S1700))</f>
        <v>0</v>
      </c>
      <c r="E1700" s="303" t="str">
        <f t="shared" si="186"/>
        <v>0</v>
      </c>
      <c r="F1700" s="303">
        <f>IF(T1700="",0,COUNTIF($T$7:T1700,T1700))</f>
        <v>0</v>
      </c>
      <c r="G1700" s="303" t="str">
        <f t="shared" si="187"/>
        <v>0</v>
      </c>
      <c r="H1700" s="303">
        <f>IF(R1700="",0,COUNTIF($R$7:R1700,R1700))</f>
        <v>0</v>
      </c>
      <c r="I1700" s="303" t="str">
        <f t="shared" si="188"/>
        <v>0</v>
      </c>
      <c r="J1700" s="306">
        <f t="shared" si="189"/>
        <v>44216</v>
      </c>
      <c r="K1700" s="303" t="str">
        <f t="shared" si="190"/>
        <v>KK 097</v>
      </c>
      <c r="L1700" s="61"/>
      <c r="M1700" s="271"/>
      <c r="N1700" s="6"/>
      <c r="O1700" s="10"/>
      <c r="P1700" s="6"/>
      <c r="Q1700" s="77" t="str">
        <f t="shared" si="191"/>
        <v/>
      </c>
      <c r="R1700" s="333"/>
      <c r="S1700" s="23"/>
      <c r="T1700" s="271"/>
      <c r="U1700" s="5"/>
      <c r="V1700" s="5"/>
      <c r="W1700" s="61"/>
      <c r="X1700" s="61"/>
    </row>
    <row r="1701" spans="1:24" ht="18.75" customHeight="1" x14ac:dyDescent="0.25">
      <c r="A1701" s="61"/>
      <c r="B1701" s="303">
        <f>IF(P1701="",0,COUNTIF($P$7:P1701,P1701))</f>
        <v>0</v>
      </c>
      <c r="C1701" s="303" t="str">
        <f t="shared" si="185"/>
        <v>0</v>
      </c>
      <c r="D1701" s="303">
        <f>IF(S1701="",0,COUNTIF($S$7:S1701,S1701))</f>
        <v>0</v>
      </c>
      <c r="E1701" s="303" t="str">
        <f t="shared" si="186"/>
        <v>0</v>
      </c>
      <c r="F1701" s="303">
        <f>IF(T1701="",0,COUNTIF($T$7:T1701,T1701))</f>
        <v>0</v>
      </c>
      <c r="G1701" s="303" t="str">
        <f t="shared" si="187"/>
        <v>0</v>
      </c>
      <c r="H1701" s="303">
        <f>IF(R1701="",0,COUNTIF($R$7:R1701,R1701))</f>
        <v>0</v>
      </c>
      <c r="I1701" s="303" t="str">
        <f t="shared" si="188"/>
        <v>0</v>
      </c>
      <c r="J1701" s="306">
        <f t="shared" si="189"/>
        <v>44216</v>
      </c>
      <c r="K1701" s="303" t="str">
        <f t="shared" si="190"/>
        <v>KK 097</v>
      </c>
      <c r="L1701" s="61"/>
      <c r="M1701" s="271"/>
      <c r="N1701" s="6"/>
      <c r="O1701" s="10"/>
      <c r="P1701" s="6"/>
      <c r="Q1701" s="77" t="str">
        <f t="shared" si="191"/>
        <v/>
      </c>
      <c r="R1701" s="333"/>
      <c r="S1701" s="23"/>
      <c r="T1701" s="271"/>
      <c r="U1701" s="5"/>
      <c r="V1701" s="5"/>
      <c r="W1701" s="61"/>
      <c r="X1701" s="61"/>
    </row>
    <row r="1702" spans="1:24" ht="18.75" customHeight="1" x14ac:dyDescent="0.25">
      <c r="A1702" s="61"/>
      <c r="B1702" s="303">
        <f>IF(P1702="",0,COUNTIF($P$7:P1702,P1702))</f>
        <v>0</v>
      </c>
      <c r="C1702" s="303" t="str">
        <f t="shared" si="185"/>
        <v>0</v>
      </c>
      <c r="D1702" s="303">
        <f>IF(S1702="",0,COUNTIF($S$7:S1702,S1702))</f>
        <v>0</v>
      </c>
      <c r="E1702" s="303" t="str">
        <f t="shared" si="186"/>
        <v>0</v>
      </c>
      <c r="F1702" s="303">
        <f>IF(T1702="",0,COUNTIF($T$7:T1702,T1702))</f>
        <v>0</v>
      </c>
      <c r="G1702" s="303" t="str">
        <f t="shared" si="187"/>
        <v>0</v>
      </c>
      <c r="H1702" s="303">
        <f>IF(R1702="",0,COUNTIF($R$7:R1702,R1702))</f>
        <v>0</v>
      </c>
      <c r="I1702" s="303" t="str">
        <f t="shared" si="188"/>
        <v>0</v>
      </c>
      <c r="J1702" s="306">
        <f t="shared" si="189"/>
        <v>44216</v>
      </c>
      <c r="K1702" s="303" t="str">
        <f t="shared" si="190"/>
        <v>KK 097</v>
      </c>
      <c r="L1702" s="61"/>
      <c r="M1702" s="271"/>
      <c r="N1702" s="6"/>
      <c r="O1702" s="10"/>
      <c r="P1702" s="6"/>
      <c r="Q1702" s="77" t="str">
        <f t="shared" si="191"/>
        <v/>
      </c>
      <c r="R1702" s="333"/>
      <c r="S1702" s="23"/>
      <c r="T1702" s="271"/>
      <c r="U1702" s="5"/>
      <c r="V1702" s="5"/>
      <c r="W1702" s="61"/>
      <c r="X1702" s="61"/>
    </row>
    <row r="1703" spans="1:24" ht="18.75" customHeight="1" x14ac:dyDescent="0.25">
      <c r="A1703" s="61"/>
      <c r="B1703" s="303">
        <f>IF(P1703="",0,COUNTIF($P$7:P1703,P1703))</f>
        <v>0</v>
      </c>
      <c r="C1703" s="303" t="str">
        <f t="shared" si="185"/>
        <v>0</v>
      </c>
      <c r="D1703" s="303">
        <f>IF(S1703="",0,COUNTIF($S$7:S1703,S1703))</f>
        <v>0</v>
      </c>
      <c r="E1703" s="303" t="str">
        <f t="shared" si="186"/>
        <v>0</v>
      </c>
      <c r="F1703" s="303">
        <f>IF(T1703="",0,COUNTIF($T$7:T1703,T1703))</f>
        <v>0</v>
      </c>
      <c r="G1703" s="303" t="str">
        <f t="shared" si="187"/>
        <v>0</v>
      </c>
      <c r="H1703" s="303">
        <f>IF(R1703="",0,COUNTIF($R$7:R1703,R1703))</f>
        <v>0</v>
      </c>
      <c r="I1703" s="303" t="str">
        <f t="shared" si="188"/>
        <v>0</v>
      </c>
      <c r="J1703" s="306">
        <f t="shared" si="189"/>
        <v>44216</v>
      </c>
      <c r="K1703" s="303" t="str">
        <f t="shared" si="190"/>
        <v>KK 097</v>
      </c>
      <c r="L1703" s="61"/>
      <c r="M1703" s="271"/>
      <c r="N1703" s="6"/>
      <c r="O1703" s="10"/>
      <c r="P1703" s="6"/>
      <c r="Q1703" s="77" t="str">
        <f t="shared" si="191"/>
        <v/>
      </c>
      <c r="R1703" s="333"/>
      <c r="S1703" s="23"/>
      <c r="T1703" s="271"/>
      <c r="U1703" s="5"/>
      <c r="V1703" s="5"/>
      <c r="W1703" s="61"/>
      <c r="X1703" s="61"/>
    </row>
    <row r="1704" spans="1:24" ht="18.75" customHeight="1" x14ac:dyDescent="0.25">
      <c r="A1704" s="61"/>
      <c r="B1704" s="303">
        <f>IF(P1704="",0,COUNTIF($P$7:P1704,P1704))</f>
        <v>0</v>
      </c>
      <c r="C1704" s="303" t="str">
        <f t="shared" si="185"/>
        <v>0</v>
      </c>
      <c r="D1704" s="303">
        <f>IF(S1704="",0,COUNTIF($S$7:S1704,S1704))</f>
        <v>0</v>
      </c>
      <c r="E1704" s="303" t="str">
        <f t="shared" si="186"/>
        <v>0</v>
      </c>
      <c r="F1704" s="303">
        <f>IF(T1704="",0,COUNTIF($T$7:T1704,T1704))</f>
        <v>0</v>
      </c>
      <c r="G1704" s="303" t="str">
        <f t="shared" si="187"/>
        <v>0</v>
      </c>
      <c r="H1704" s="303">
        <f>IF(R1704="",0,COUNTIF($R$7:R1704,R1704))</f>
        <v>0</v>
      </c>
      <c r="I1704" s="303" t="str">
        <f t="shared" si="188"/>
        <v>0</v>
      </c>
      <c r="J1704" s="306">
        <f t="shared" si="189"/>
        <v>44216</v>
      </c>
      <c r="K1704" s="303" t="str">
        <f t="shared" si="190"/>
        <v>KK 097</v>
      </c>
      <c r="L1704" s="61"/>
      <c r="M1704" s="271"/>
      <c r="N1704" s="6"/>
      <c r="O1704" s="10"/>
      <c r="P1704" s="6"/>
      <c r="Q1704" s="77" t="str">
        <f t="shared" si="191"/>
        <v/>
      </c>
      <c r="R1704" s="333"/>
      <c r="S1704" s="23"/>
      <c r="T1704" s="271"/>
      <c r="U1704" s="5"/>
      <c r="V1704" s="5"/>
      <c r="W1704" s="61"/>
      <c r="X1704" s="61"/>
    </row>
    <row r="1705" spans="1:24" ht="18.75" customHeight="1" x14ac:dyDescent="0.25">
      <c r="A1705" s="61"/>
      <c r="B1705" s="303">
        <f>IF(P1705="",0,COUNTIF($P$7:P1705,P1705))</f>
        <v>0</v>
      </c>
      <c r="C1705" s="303" t="str">
        <f t="shared" si="185"/>
        <v>0</v>
      </c>
      <c r="D1705" s="303">
        <f>IF(S1705="",0,COUNTIF($S$7:S1705,S1705))</f>
        <v>0</v>
      </c>
      <c r="E1705" s="303" t="str">
        <f t="shared" si="186"/>
        <v>0</v>
      </c>
      <c r="F1705" s="303">
        <f>IF(T1705="",0,COUNTIF($T$7:T1705,T1705))</f>
        <v>0</v>
      </c>
      <c r="G1705" s="303" t="str">
        <f t="shared" si="187"/>
        <v>0</v>
      </c>
      <c r="H1705" s="303">
        <f>IF(R1705="",0,COUNTIF($R$7:R1705,R1705))</f>
        <v>0</v>
      </c>
      <c r="I1705" s="303" t="str">
        <f t="shared" si="188"/>
        <v>0</v>
      </c>
      <c r="J1705" s="306">
        <f t="shared" si="189"/>
        <v>44216</v>
      </c>
      <c r="K1705" s="303" t="str">
        <f t="shared" si="190"/>
        <v>KK 097</v>
      </c>
      <c r="L1705" s="61"/>
      <c r="M1705" s="271"/>
      <c r="N1705" s="6"/>
      <c r="O1705" s="10"/>
      <c r="P1705" s="6"/>
      <c r="Q1705" s="77" t="str">
        <f t="shared" si="191"/>
        <v/>
      </c>
      <c r="R1705" s="333"/>
      <c r="S1705" s="23"/>
      <c r="T1705" s="271"/>
      <c r="U1705" s="5"/>
      <c r="V1705" s="5"/>
      <c r="W1705" s="61"/>
      <c r="X1705" s="61"/>
    </row>
    <row r="1706" spans="1:24" ht="18.75" customHeight="1" x14ac:dyDescent="0.25">
      <c r="A1706" s="61"/>
      <c r="B1706" s="303">
        <f>IF(P1706="",0,COUNTIF($P$7:P1706,P1706))</f>
        <v>0</v>
      </c>
      <c r="C1706" s="303" t="str">
        <f t="shared" si="185"/>
        <v>0</v>
      </c>
      <c r="D1706" s="303">
        <f>IF(S1706="",0,COUNTIF($S$7:S1706,S1706))</f>
        <v>0</v>
      </c>
      <c r="E1706" s="303" t="str">
        <f t="shared" si="186"/>
        <v>0</v>
      </c>
      <c r="F1706" s="303">
        <f>IF(T1706="",0,COUNTIF($T$7:T1706,T1706))</f>
        <v>0</v>
      </c>
      <c r="G1706" s="303" t="str">
        <f t="shared" si="187"/>
        <v>0</v>
      </c>
      <c r="H1706" s="303">
        <f>IF(R1706="",0,COUNTIF($R$7:R1706,R1706))</f>
        <v>0</v>
      </c>
      <c r="I1706" s="303" t="str">
        <f t="shared" si="188"/>
        <v>0</v>
      </c>
      <c r="J1706" s="306">
        <f t="shared" si="189"/>
        <v>44216</v>
      </c>
      <c r="K1706" s="303" t="str">
        <f t="shared" si="190"/>
        <v>KK 097</v>
      </c>
      <c r="L1706" s="61"/>
      <c r="M1706" s="271"/>
      <c r="N1706" s="6"/>
      <c r="O1706" s="10"/>
      <c r="P1706" s="6"/>
      <c r="Q1706" s="77" t="str">
        <f t="shared" si="191"/>
        <v/>
      </c>
      <c r="R1706" s="333"/>
      <c r="S1706" s="23"/>
      <c r="T1706" s="271"/>
      <c r="U1706" s="5"/>
      <c r="V1706" s="5"/>
      <c r="W1706" s="61"/>
      <c r="X1706" s="61"/>
    </row>
    <row r="1707" spans="1:24" ht="18.75" customHeight="1" x14ac:dyDescent="0.25">
      <c r="A1707" s="61"/>
      <c r="B1707" s="303">
        <f>IF(P1707="",0,COUNTIF($P$7:P1707,P1707))</f>
        <v>0</v>
      </c>
      <c r="C1707" s="303" t="str">
        <f t="shared" si="185"/>
        <v>0</v>
      </c>
      <c r="D1707" s="303">
        <f>IF(S1707="",0,COUNTIF($S$7:S1707,S1707))</f>
        <v>0</v>
      </c>
      <c r="E1707" s="303" t="str">
        <f t="shared" si="186"/>
        <v>0</v>
      </c>
      <c r="F1707" s="303">
        <f>IF(T1707="",0,COUNTIF($T$7:T1707,T1707))</f>
        <v>0</v>
      </c>
      <c r="G1707" s="303" t="str">
        <f t="shared" si="187"/>
        <v>0</v>
      </c>
      <c r="H1707" s="303">
        <f>IF(R1707="",0,COUNTIF($R$7:R1707,R1707))</f>
        <v>0</v>
      </c>
      <c r="I1707" s="303" t="str">
        <f t="shared" si="188"/>
        <v>0</v>
      </c>
      <c r="J1707" s="306">
        <f t="shared" si="189"/>
        <v>44216</v>
      </c>
      <c r="K1707" s="303" t="str">
        <f t="shared" si="190"/>
        <v>KK 097</v>
      </c>
      <c r="L1707" s="61"/>
      <c r="M1707" s="271"/>
      <c r="N1707" s="6"/>
      <c r="O1707" s="10"/>
      <c r="P1707" s="6"/>
      <c r="Q1707" s="77" t="str">
        <f t="shared" si="191"/>
        <v/>
      </c>
      <c r="R1707" s="333"/>
      <c r="S1707" s="23"/>
      <c r="T1707" s="271"/>
      <c r="U1707" s="5"/>
      <c r="V1707" s="5"/>
      <c r="W1707" s="61"/>
      <c r="X1707" s="61"/>
    </row>
    <row r="1708" spans="1:24" ht="18.75" customHeight="1" x14ac:dyDescent="0.25">
      <c r="A1708" s="61"/>
      <c r="B1708" s="303">
        <f>IF(P1708="",0,COUNTIF($P$7:P1708,P1708))</f>
        <v>0</v>
      </c>
      <c r="C1708" s="303" t="str">
        <f t="shared" si="185"/>
        <v>0</v>
      </c>
      <c r="D1708" s="303">
        <f>IF(S1708="",0,COUNTIF($S$7:S1708,S1708))</f>
        <v>0</v>
      </c>
      <c r="E1708" s="303" t="str">
        <f t="shared" si="186"/>
        <v>0</v>
      </c>
      <c r="F1708" s="303">
        <f>IF(T1708="",0,COUNTIF($T$7:T1708,T1708))</f>
        <v>0</v>
      </c>
      <c r="G1708" s="303" t="str">
        <f t="shared" si="187"/>
        <v>0</v>
      </c>
      <c r="H1708" s="303">
        <f>IF(R1708="",0,COUNTIF($R$7:R1708,R1708))</f>
        <v>0</v>
      </c>
      <c r="I1708" s="303" t="str">
        <f t="shared" si="188"/>
        <v>0</v>
      </c>
      <c r="J1708" s="306">
        <f t="shared" si="189"/>
        <v>44216</v>
      </c>
      <c r="K1708" s="303" t="str">
        <f t="shared" si="190"/>
        <v>KK 097</v>
      </c>
      <c r="L1708" s="61"/>
      <c r="M1708" s="271"/>
      <c r="N1708" s="6"/>
      <c r="O1708" s="10"/>
      <c r="P1708" s="6"/>
      <c r="Q1708" s="77" t="str">
        <f t="shared" si="191"/>
        <v/>
      </c>
      <c r="R1708" s="333"/>
      <c r="S1708" s="23"/>
      <c r="T1708" s="271"/>
      <c r="U1708" s="5"/>
      <c r="V1708" s="5"/>
      <c r="W1708" s="61"/>
      <c r="X1708" s="61"/>
    </row>
    <row r="1709" spans="1:24" ht="18.75" customHeight="1" x14ac:dyDescent="0.25">
      <c r="A1709" s="61"/>
      <c r="B1709" s="303">
        <f>IF(P1709="",0,COUNTIF($P$7:P1709,P1709))</f>
        <v>0</v>
      </c>
      <c r="C1709" s="303" t="str">
        <f t="shared" si="185"/>
        <v>0</v>
      </c>
      <c r="D1709" s="303">
        <f>IF(S1709="",0,COUNTIF($S$7:S1709,S1709))</f>
        <v>0</v>
      </c>
      <c r="E1709" s="303" t="str">
        <f t="shared" si="186"/>
        <v>0</v>
      </c>
      <c r="F1709" s="303">
        <f>IF(T1709="",0,COUNTIF($T$7:T1709,T1709))</f>
        <v>0</v>
      </c>
      <c r="G1709" s="303" t="str">
        <f t="shared" si="187"/>
        <v>0</v>
      </c>
      <c r="H1709" s="303">
        <f>IF(R1709="",0,COUNTIF($R$7:R1709,R1709))</f>
        <v>0</v>
      </c>
      <c r="I1709" s="303" t="str">
        <f t="shared" si="188"/>
        <v>0</v>
      </c>
      <c r="J1709" s="306">
        <f t="shared" si="189"/>
        <v>44216</v>
      </c>
      <c r="K1709" s="303" t="str">
        <f t="shared" si="190"/>
        <v>KK 097</v>
      </c>
      <c r="L1709" s="61"/>
      <c r="M1709" s="271"/>
      <c r="N1709" s="6"/>
      <c r="O1709" s="10"/>
      <c r="P1709" s="6"/>
      <c r="Q1709" s="77" t="str">
        <f t="shared" si="191"/>
        <v/>
      </c>
      <c r="R1709" s="333"/>
      <c r="S1709" s="23"/>
      <c r="T1709" s="271"/>
      <c r="U1709" s="5"/>
      <c r="V1709" s="5"/>
      <c r="W1709" s="61"/>
      <c r="X1709" s="61"/>
    </row>
    <row r="1710" spans="1:24" ht="18.75" customHeight="1" x14ac:dyDescent="0.25">
      <c r="A1710" s="61"/>
      <c r="B1710" s="303">
        <f>IF(P1710="",0,COUNTIF($P$7:P1710,P1710))</f>
        <v>0</v>
      </c>
      <c r="C1710" s="303" t="str">
        <f t="shared" si="185"/>
        <v>0</v>
      </c>
      <c r="D1710" s="303">
        <f>IF(S1710="",0,COUNTIF($S$7:S1710,S1710))</f>
        <v>0</v>
      </c>
      <c r="E1710" s="303" t="str">
        <f t="shared" si="186"/>
        <v>0</v>
      </c>
      <c r="F1710" s="303">
        <f>IF(T1710="",0,COUNTIF($T$7:T1710,T1710))</f>
        <v>0</v>
      </c>
      <c r="G1710" s="303" t="str">
        <f t="shared" si="187"/>
        <v>0</v>
      </c>
      <c r="H1710" s="303">
        <f>IF(R1710="",0,COUNTIF($R$7:R1710,R1710))</f>
        <v>0</v>
      </c>
      <c r="I1710" s="303" t="str">
        <f t="shared" si="188"/>
        <v>0</v>
      </c>
      <c r="J1710" s="306">
        <f t="shared" si="189"/>
        <v>44216</v>
      </c>
      <c r="K1710" s="303" t="str">
        <f t="shared" si="190"/>
        <v>KK 097</v>
      </c>
      <c r="L1710" s="61"/>
      <c r="M1710" s="271"/>
      <c r="N1710" s="6"/>
      <c r="O1710" s="10"/>
      <c r="P1710" s="6"/>
      <c r="Q1710" s="77" t="str">
        <f t="shared" si="191"/>
        <v/>
      </c>
      <c r="R1710" s="333"/>
      <c r="S1710" s="23"/>
      <c r="T1710" s="271"/>
      <c r="U1710" s="5"/>
      <c r="V1710" s="5"/>
      <c r="W1710" s="61"/>
      <c r="X1710" s="61"/>
    </row>
    <row r="1711" spans="1:24" ht="18.75" customHeight="1" x14ac:dyDescent="0.25">
      <c r="A1711" s="61"/>
      <c r="B1711" s="303">
        <f>IF(P1711="",0,COUNTIF($P$7:P1711,P1711))</f>
        <v>0</v>
      </c>
      <c r="C1711" s="303" t="str">
        <f t="shared" si="185"/>
        <v>0</v>
      </c>
      <c r="D1711" s="303">
        <f>IF(S1711="",0,COUNTIF($S$7:S1711,S1711))</f>
        <v>0</v>
      </c>
      <c r="E1711" s="303" t="str">
        <f t="shared" si="186"/>
        <v>0</v>
      </c>
      <c r="F1711" s="303">
        <f>IF(T1711="",0,COUNTIF($T$7:T1711,T1711))</f>
        <v>0</v>
      </c>
      <c r="G1711" s="303" t="str">
        <f t="shared" si="187"/>
        <v>0</v>
      </c>
      <c r="H1711" s="303">
        <f>IF(R1711="",0,COUNTIF($R$7:R1711,R1711))</f>
        <v>0</v>
      </c>
      <c r="I1711" s="303" t="str">
        <f t="shared" si="188"/>
        <v>0</v>
      </c>
      <c r="J1711" s="306">
        <f t="shared" si="189"/>
        <v>44216</v>
      </c>
      <c r="K1711" s="303" t="str">
        <f t="shared" si="190"/>
        <v>KK 097</v>
      </c>
      <c r="L1711" s="61"/>
      <c r="M1711" s="271"/>
      <c r="N1711" s="6"/>
      <c r="O1711" s="10"/>
      <c r="P1711" s="6"/>
      <c r="Q1711" s="77" t="str">
        <f t="shared" si="191"/>
        <v/>
      </c>
      <c r="R1711" s="333"/>
      <c r="S1711" s="23"/>
      <c r="T1711" s="271"/>
      <c r="U1711" s="5"/>
      <c r="V1711" s="5"/>
      <c r="W1711" s="61"/>
      <c r="X1711" s="61"/>
    </row>
    <row r="1712" spans="1:24" ht="18.75" customHeight="1" x14ac:dyDescent="0.25">
      <c r="A1712" s="61"/>
      <c r="B1712" s="303">
        <f>IF(P1712="",0,COUNTIF($P$7:P1712,P1712))</f>
        <v>0</v>
      </c>
      <c r="C1712" s="303" t="str">
        <f t="shared" si="185"/>
        <v>0</v>
      </c>
      <c r="D1712" s="303">
        <f>IF(S1712="",0,COUNTIF($S$7:S1712,S1712))</f>
        <v>0</v>
      </c>
      <c r="E1712" s="303" t="str">
        <f t="shared" si="186"/>
        <v>0</v>
      </c>
      <c r="F1712" s="303">
        <f>IF(T1712="",0,COUNTIF($T$7:T1712,T1712))</f>
        <v>0</v>
      </c>
      <c r="G1712" s="303" t="str">
        <f t="shared" si="187"/>
        <v>0</v>
      </c>
      <c r="H1712" s="303">
        <f>IF(R1712="",0,COUNTIF($R$7:R1712,R1712))</f>
        <v>0</v>
      </c>
      <c r="I1712" s="303" t="str">
        <f t="shared" si="188"/>
        <v>0</v>
      </c>
      <c r="J1712" s="306">
        <f t="shared" si="189"/>
        <v>44216</v>
      </c>
      <c r="K1712" s="303" t="str">
        <f t="shared" si="190"/>
        <v>KK 097</v>
      </c>
      <c r="L1712" s="61"/>
      <c r="M1712" s="271"/>
      <c r="N1712" s="6"/>
      <c r="O1712" s="10"/>
      <c r="P1712" s="6"/>
      <c r="Q1712" s="77" t="str">
        <f t="shared" si="191"/>
        <v/>
      </c>
      <c r="R1712" s="333"/>
      <c r="S1712" s="23"/>
      <c r="T1712" s="271"/>
      <c r="U1712" s="5"/>
      <c r="V1712" s="5"/>
      <c r="W1712" s="61"/>
      <c r="X1712" s="61"/>
    </row>
    <row r="1713" spans="1:24" ht="18.75" customHeight="1" x14ac:dyDescent="0.25">
      <c r="A1713" s="61"/>
      <c r="B1713" s="303">
        <f>IF(P1713="",0,COUNTIF($P$7:P1713,P1713))</f>
        <v>0</v>
      </c>
      <c r="C1713" s="303" t="str">
        <f t="shared" ref="C1713:C1776" si="192">B1713&amp;P1713</f>
        <v>0</v>
      </c>
      <c r="D1713" s="303">
        <f>IF(S1713="",0,COUNTIF($S$7:S1713,S1713))</f>
        <v>0</v>
      </c>
      <c r="E1713" s="303" t="str">
        <f t="shared" ref="E1713:E1776" si="193">D1713&amp;S1713</f>
        <v>0</v>
      </c>
      <c r="F1713" s="303">
        <f>IF(T1713="",0,COUNTIF($T$7:T1713,T1713))</f>
        <v>0</v>
      </c>
      <c r="G1713" s="303" t="str">
        <f t="shared" ref="G1713:G1776" si="194">F1713&amp;T1713</f>
        <v>0</v>
      </c>
      <c r="H1713" s="303">
        <f>IF(R1713="",0,COUNTIF($R$7:R1713,R1713))</f>
        <v>0</v>
      </c>
      <c r="I1713" s="303" t="str">
        <f t="shared" ref="I1713:I1776" si="195">H1713&amp;R1713</f>
        <v>0</v>
      </c>
      <c r="J1713" s="306">
        <f t="shared" ref="J1713:J1776" si="196">IF(M1713&lt;&gt;"",M1713,J1712)</f>
        <v>44216</v>
      </c>
      <c r="K1713" s="303" t="str">
        <f t="shared" ref="K1713:K1776" si="197">IF(N1713&lt;&gt;"",N1713,K1712)</f>
        <v>KK 097</v>
      </c>
      <c r="L1713" s="61"/>
      <c r="M1713" s="271"/>
      <c r="N1713" s="6"/>
      <c r="O1713" s="10"/>
      <c r="P1713" s="6"/>
      <c r="Q1713" s="77" t="str">
        <f t="shared" ref="Q1713:Q1776" si="198">IF(P1713&lt;&gt;"",VLOOKUP(P1713,DA,2,FALSE),"")</f>
        <v/>
      </c>
      <c r="R1713" s="333"/>
      <c r="S1713" s="23"/>
      <c r="T1713" s="271"/>
      <c r="U1713" s="5"/>
      <c r="V1713" s="5"/>
      <c r="W1713" s="61"/>
      <c r="X1713" s="61"/>
    </row>
    <row r="1714" spans="1:24" ht="18.75" customHeight="1" x14ac:dyDescent="0.25">
      <c r="A1714" s="61"/>
      <c r="B1714" s="303">
        <f>IF(P1714="",0,COUNTIF($P$7:P1714,P1714))</f>
        <v>0</v>
      </c>
      <c r="C1714" s="303" t="str">
        <f t="shared" si="192"/>
        <v>0</v>
      </c>
      <c r="D1714" s="303">
        <f>IF(S1714="",0,COUNTIF($S$7:S1714,S1714))</f>
        <v>0</v>
      </c>
      <c r="E1714" s="303" t="str">
        <f t="shared" si="193"/>
        <v>0</v>
      </c>
      <c r="F1714" s="303">
        <f>IF(T1714="",0,COUNTIF($T$7:T1714,T1714))</f>
        <v>0</v>
      </c>
      <c r="G1714" s="303" t="str">
        <f t="shared" si="194"/>
        <v>0</v>
      </c>
      <c r="H1714" s="303">
        <f>IF(R1714="",0,COUNTIF($R$7:R1714,R1714))</f>
        <v>0</v>
      </c>
      <c r="I1714" s="303" t="str">
        <f t="shared" si="195"/>
        <v>0</v>
      </c>
      <c r="J1714" s="306">
        <f t="shared" si="196"/>
        <v>44216</v>
      </c>
      <c r="K1714" s="303" t="str">
        <f t="shared" si="197"/>
        <v>KK 097</v>
      </c>
      <c r="L1714" s="61"/>
      <c r="M1714" s="271"/>
      <c r="N1714" s="6"/>
      <c r="O1714" s="10"/>
      <c r="P1714" s="6"/>
      <c r="Q1714" s="77" t="str">
        <f t="shared" si="198"/>
        <v/>
      </c>
      <c r="R1714" s="333"/>
      <c r="S1714" s="23"/>
      <c r="T1714" s="271"/>
      <c r="U1714" s="5"/>
      <c r="V1714" s="5"/>
      <c r="W1714" s="61"/>
      <c r="X1714" s="61"/>
    </row>
    <row r="1715" spans="1:24" ht="18.75" customHeight="1" x14ac:dyDescent="0.25">
      <c r="A1715" s="61"/>
      <c r="B1715" s="303">
        <f>IF(P1715="",0,COUNTIF($P$7:P1715,P1715))</f>
        <v>0</v>
      </c>
      <c r="C1715" s="303" t="str">
        <f t="shared" si="192"/>
        <v>0</v>
      </c>
      <c r="D1715" s="303">
        <f>IF(S1715="",0,COUNTIF($S$7:S1715,S1715))</f>
        <v>0</v>
      </c>
      <c r="E1715" s="303" t="str">
        <f t="shared" si="193"/>
        <v>0</v>
      </c>
      <c r="F1715" s="303">
        <f>IF(T1715="",0,COUNTIF($T$7:T1715,T1715))</f>
        <v>0</v>
      </c>
      <c r="G1715" s="303" t="str">
        <f t="shared" si="194"/>
        <v>0</v>
      </c>
      <c r="H1715" s="303">
        <f>IF(R1715="",0,COUNTIF($R$7:R1715,R1715))</f>
        <v>0</v>
      </c>
      <c r="I1715" s="303" t="str">
        <f t="shared" si="195"/>
        <v>0</v>
      </c>
      <c r="J1715" s="306">
        <f t="shared" si="196"/>
        <v>44216</v>
      </c>
      <c r="K1715" s="303" t="str">
        <f t="shared" si="197"/>
        <v>KK 097</v>
      </c>
      <c r="L1715" s="61"/>
      <c r="M1715" s="271"/>
      <c r="N1715" s="6"/>
      <c r="O1715" s="10"/>
      <c r="P1715" s="6"/>
      <c r="Q1715" s="77" t="str">
        <f t="shared" si="198"/>
        <v/>
      </c>
      <c r="R1715" s="333"/>
      <c r="S1715" s="23"/>
      <c r="T1715" s="271"/>
      <c r="U1715" s="5"/>
      <c r="V1715" s="5"/>
      <c r="W1715" s="61"/>
      <c r="X1715" s="61"/>
    </row>
    <row r="1716" spans="1:24" ht="18.75" customHeight="1" x14ac:dyDescent="0.25">
      <c r="A1716" s="61"/>
      <c r="B1716" s="303">
        <f>IF(P1716="",0,COUNTIF($P$7:P1716,P1716))</f>
        <v>0</v>
      </c>
      <c r="C1716" s="303" t="str">
        <f t="shared" si="192"/>
        <v>0</v>
      </c>
      <c r="D1716" s="303">
        <f>IF(S1716="",0,COUNTIF($S$7:S1716,S1716))</f>
        <v>0</v>
      </c>
      <c r="E1716" s="303" t="str">
        <f t="shared" si="193"/>
        <v>0</v>
      </c>
      <c r="F1716" s="303">
        <f>IF(T1716="",0,COUNTIF($T$7:T1716,T1716))</f>
        <v>0</v>
      </c>
      <c r="G1716" s="303" t="str">
        <f t="shared" si="194"/>
        <v>0</v>
      </c>
      <c r="H1716" s="303">
        <f>IF(R1716="",0,COUNTIF($R$7:R1716,R1716))</f>
        <v>0</v>
      </c>
      <c r="I1716" s="303" t="str">
        <f t="shared" si="195"/>
        <v>0</v>
      </c>
      <c r="J1716" s="306">
        <f t="shared" si="196"/>
        <v>44216</v>
      </c>
      <c r="K1716" s="303" t="str">
        <f t="shared" si="197"/>
        <v>KK 097</v>
      </c>
      <c r="L1716" s="61"/>
      <c r="M1716" s="271"/>
      <c r="N1716" s="6"/>
      <c r="O1716" s="10"/>
      <c r="P1716" s="6"/>
      <c r="Q1716" s="77" t="str">
        <f t="shared" si="198"/>
        <v/>
      </c>
      <c r="R1716" s="333"/>
      <c r="S1716" s="23"/>
      <c r="T1716" s="271"/>
      <c r="U1716" s="5"/>
      <c r="V1716" s="5"/>
      <c r="W1716" s="61"/>
      <c r="X1716" s="61"/>
    </row>
    <row r="1717" spans="1:24" ht="18.75" customHeight="1" x14ac:dyDescent="0.25">
      <c r="A1717" s="61"/>
      <c r="B1717" s="303">
        <f>IF(P1717="",0,COUNTIF($P$7:P1717,P1717))</f>
        <v>0</v>
      </c>
      <c r="C1717" s="303" t="str">
        <f t="shared" si="192"/>
        <v>0</v>
      </c>
      <c r="D1717" s="303">
        <f>IF(S1717="",0,COUNTIF($S$7:S1717,S1717))</f>
        <v>0</v>
      </c>
      <c r="E1717" s="303" t="str">
        <f t="shared" si="193"/>
        <v>0</v>
      </c>
      <c r="F1717" s="303">
        <f>IF(T1717="",0,COUNTIF($T$7:T1717,T1717))</f>
        <v>0</v>
      </c>
      <c r="G1717" s="303" t="str">
        <f t="shared" si="194"/>
        <v>0</v>
      </c>
      <c r="H1717" s="303">
        <f>IF(R1717="",0,COUNTIF($R$7:R1717,R1717))</f>
        <v>0</v>
      </c>
      <c r="I1717" s="303" t="str">
        <f t="shared" si="195"/>
        <v>0</v>
      </c>
      <c r="J1717" s="306">
        <f t="shared" si="196"/>
        <v>44216</v>
      </c>
      <c r="K1717" s="303" t="str">
        <f t="shared" si="197"/>
        <v>KK 097</v>
      </c>
      <c r="L1717" s="61"/>
      <c r="M1717" s="271"/>
      <c r="N1717" s="6"/>
      <c r="O1717" s="10"/>
      <c r="P1717" s="6"/>
      <c r="Q1717" s="77" t="str">
        <f t="shared" si="198"/>
        <v/>
      </c>
      <c r="R1717" s="333"/>
      <c r="S1717" s="23"/>
      <c r="T1717" s="271"/>
      <c r="U1717" s="5"/>
      <c r="V1717" s="5"/>
      <c r="W1717" s="61"/>
      <c r="X1717" s="61"/>
    </row>
    <row r="1718" spans="1:24" ht="18.75" customHeight="1" x14ac:dyDescent="0.25">
      <c r="A1718" s="61"/>
      <c r="B1718" s="303">
        <f>IF(P1718="",0,COUNTIF($P$7:P1718,P1718))</f>
        <v>0</v>
      </c>
      <c r="C1718" s="303" t="str">
        <f t="shared" si="192"/>
        <v>0</v>
      </c>
      <c r="D1718" s="303">
        <f>IF(S1718="",0,COUNTIF($S$7:S1718,S1718))</f>
        <v>0</v>
      </c>
      <c r="E1718" s="303" t="str">
        <f t="shared" si="193"/>
        <v>0</v>
      </c>
      <c r="F1718" s="303">
        <f>IF(T1718="",0,COUNTIF($T$7:T1718,T1718))</f>
        <v>0</v>
      </c>
      <c r="G1718" s="303" t="str">
        <f t="shared" si="194"/>
        <v>0</v>
      </c>
      <c r="H1718" s="303">
        <f>IF(R1718="",0,COUNTIF($R$7:R1718,R1718))</f>
        <v>0</v>
      </c>
      <c r="I1718" s="303" t="str">
        <f t="shared" si="195"/>
        <v>0</v>
      </c>
      <c r="J1718" s="306">
        <f t="shared" si="196"/>
        <v>44216</v>
      </c>
      <c r="K1718" s="303" t="str">
        <f t="shared" si="197"/>
        <v>KK 097</v>
      </c>
      <c r="L1718" s="61"/>
      <c r="M1718" s="271"/>
      <c r="N1718" s="6"/>
      <c r="O1718" s="10"/>
      <c r="P1718" s="6"/>
      <c r="Q1718" s="77" t="str">
        <f t="shared" si="198"/>
        <v/>
      </c>
      <c r="R1718" s="333"/>
      <c r="S1718" s="23"/>
      <c r="T1718" s="271"/>
      <c r="U1718" s="5"/>
      <c r="V1718" s="5"/>
      <c r="W1718" s="61"/>
      <c r="X1718" s="61"/>
    </row>
    <row r="1719" spans="1:24" ht="18.75" customHeight="1" x14ac:dyDescent="0.25">
      <c r="A1719" s="61"/>
      <c r="B1719" s="303">
        <f>IF(P1719="",0,COUNTIF($P$7:P1719,P1719))</f>
        <v>0</v>
      </c>
      <c r="C1719" s="303" t="str">
        <f t="shared" si="192"/>
        <v>0</v>
      </c>
      <c r="D1719" s="303">
        <f>IF(S1719="",0,COUNTIF($S$7:S1719,S1719))</f>
        <v>0</v>
      </c>
      <c r="E1719" s="303" t="str">
        <f t="shared" si="193"/>
        <v>0</v>
      </c>
      <c r="F1719" s="303">
        <f>IF(T1719="",0,COUNTIF($T$7:T1719,T1719))</f>
        <v>0</v>
      </c>
      <c r="G1719" s="303" t="str">
        <f t="shared" si="194"/>
        <v>0</v>
      </c>
      <c r="H1719" s="303">
        <f>IF(R1719="",0,COUNTIF($R$7:R1719,R1719))</f>
        <v>0</v>
      </c>
      <c r="I1719" s="303" t="str">
        <f t="shared" si="195"/>
        <v>0</v>
      </c>
      <c r="J1719" s="306">
        <f t="shared" si="196"/>
        <v>44216</v>
      </c>
      <c r="K1719" s="303" t="str">
        <f t="shared" si="197"/>
        <v>KK 097</v>
      </c>
      <c r="L1719" s="61"/>
      <c r="M1719" s="271"/>
      <c r="N1719" s="6"/>
      <c r="O1719" s="10"/>
      <c r="P1719" s="6"/>
      <c r="Q1719" s="77" t="str">
        <f t="shared" si="198"/>
        <v/>
      </c>
      <c r="R1719" s="333"/>
      <c r="S1719" s="23"/>
      <c r="T1719" s="271"/>
      <c r="U1719" s="5"/>
      <c r="V1719" s="5"/>
      <c r="W1719" s="61"/>
      <c r="X1719" s="61"/>
    </row>
    <row r="1720" spans="1:24" ht="18.75" customHeight="1" x14ac:dyDescent="0.25">
      <c r="A1720" s="61"/>
      <c r="B1720" s="303">
        <f>IF(P1720="",0,COUNTIF($P$7:P1720,P1720))</f>
        <v>0</v>
      </c>
      <c r="C1720" s="303" t="str">
        <f t="shared" si="192"/>
        <v>0</v>
      </c>
      <c r="D1720" s="303">
        <f>IF(S1720="",0,COUNTIF($S$7:S1720,S1720))</f>
        <v>0</v>
      </c>
      <c r="E1720" s="303" t="str">
        <f t="shared" si="193"/>
        <v>0</v>
      </c>
      <c r="F1720" s="303">
        <f>IF(T1720="",0,COUNTIF($T$7:T1720,T1720))</f>
        <v>0</v>
      </c>
      <c r="G1720" s="303" t="str">
        <f t="shared" si="194"/>
        <v>0</v>
      </c>
      <c r="H1720" s="303">
        <f>IF(R1720="",0,COUNTIF($R$7:R1720,R1720))</f>
        <v>0</v>
      </c>
      <c r="I1720" s="303" t="str">
        <f t="shared" si="195"/>
        <v>0</v>
      </c>
      <c r="J1720" s="306">
        <f t="shared" si="196"/>
        <v>44216</v>
      </c>
      <c r="K1720" s="303" t="str">
        <f t="shared" si="197"/>
        <v>KK 097</v>
      </c>
      <c r="L1720" s="61"/>
      <c r="M1720" s="271"/>
      <c r="N1720" s="6"/>
      <c r="O1720" s="10"/>
      <c r="P1720" s="6"/>
      <c r="Q1720" s="77" t="str">
        <f t="shared" si="198"/>
        <v/>
      </c>
      <c r="R1720" s="333"/>
      <c r="S1720" s="23"/>
      <c r="T1720" s="271"/>
      <c r="U1720" s="5"/>
      <c r="V1720" s="5"/>
      <c r="W1720" s="61"/>
      <c r="X1720" s="61"/>
    </row>
    <row r="1721" spans="1:24" ht="18.75" customHeight="1" x14ac:dyDescent="0.25">
      <c r="A1721" s="61"/>
      <c r="B1721" s="303">
        <f>IF(P1721="",0,COUNTIF($P$7:P1721,P1721))</f>
        <v>0</v>
      </c>
      <c r="C1721" s="303" t="str">
        <f t="shared" si="192"/>
        <v>0</v>
      </c>
      <c r="D1721" s="303">
        <f>IF(S1721="",0,COUNTIF($S$7:S1721,S1721))</f>
        <v>0</v>
      </c>
      <c r="E1721" s="303" t="str">
        <f t="shared" si="193"/>
        <v>0</v>
      </c>
      <c r="F1721" s="303">
        <f>IF(T1721="",0,COUNTIF($T$7:T1721,T1721))</f>
        <v>0</v>
      </c>
      <c r="G1721" s="303" t="str">
        <f t="shared" si="194"/>
        <v>0</v>
      </c>
      <c r="H1721" s="303">
        <f>IF(R1721="",0,COUNTIF($R$7:R1721,R1721))</f>
        <v>0</v>
      </c>
      <c r="I1721" s="303" t="str">
        <f t="shared" si="195"/>
        <v>0</v>
      </c>
      <c r="J1721" s="306">
        <f t="shared" si="196"/>
        <v>44216</v>
      </c>
      <c r="K1721" s="303" t="str">
        <f t="shared" si="197"/>
        <v>KK 097</v>
      </c>
      <c r="L1721" s="61"/>
      <c r="M1721" s="271"/>
      <c r="N1721" s="6"/>
      <c r="O1721" s="10"/>
      <c r="P1721" s="6"/>
      <c r="Q1721" s="77" t="str">
        <f t="shared" si="198"/>
        <v/>
      </c>
      <c r="R1721" s="333"/>
      <c r="S1721" s="23"/>
      <c r="T1721" s="271"/>
      <c r="U1721" s="5"/>
      <c r="V1721" s="5"/>
      <c r="W1721" s="61"/>
      <c r="X1721" s="61"/>
    </row>
    <row r="1722" spans="1:24" ht="18.75" customHeight="1" x14ac:dyDescent="0.25">
      <c r="A1722" s="61"/>
      <c r="B1722" s="303">
        <f>IF(P1722="",0,COUNTIF($P$7:P1722,P1722))</f>
        <v>0</v>
      </c>
      <c r="C1722" s="303" t="str">
        <f t="shared" si="192"/>
        <v>0</v>
      </c>
      <c r="D1722" s="303">
        <f>IF(S1722="",0,COUNTIF($S$7:S1722,S1722))</f>
        <v>0</v>
      </c>
      <c r="E1722" s="303" t="str">
        <f t="shared" si="193"/>
        <v>0</v>
      </c>
      <c r="F1722" s="303">
        <f>IF(T1722="",0,COUNTIF($T$7:T1722,T1722))</f>
        <v>0</v>
      </c>
      <c r="G1722" s="303" t="str">
        <f t="shared" si="194"/>
        <v>0</v>
      </c>
      <c r="H1722" s="303">
        <f>IF(R1722="",0,COUNTIF($R$7:R1722,R1722))</f>
        <v>0</v>
      </c>
      <c r="I1722" s="303" t="str">
        <f t="shared" si="195"/>
        <v>0</v>
      </c>
      <c r="J1722" s="306">
        <f t="shared" si="196"/>
        <v>44216</v>
      </c>
      <c r="K1722" s="303" t="str">
        <f t="shared" si="197"/>
        <v>KK 097</v>
      </c>
      <c r="L1722" s="61"/>
      <c r="M1722" s="271"/>
      <c r="N1722" s="6"/>
      <c r="O1722" s="10"/>
      <c r="P1722" s="6"/>
      <c r="Q1722" s="77" t="str">
        <f t="shared" si="198"/>
        <v/>
      </c>
      <c r="R1722" s="333"/>
      <c r="S1722" s="23"/>
      <c r="T1722" s="271"/>
      <c r="U1722" s="5"/>
      <c r="V1722" s="5"/>
      <c r="W1722" s="61"/>
      <c r="X1722" s="61"/>
    </row>
    <row r="1723" spans="1:24" ht="18.75" customHeight="1" x14ac:dyDescent="0.25">
      <c r="A1723" s="61"/>
      <c r="B1723" s="303">
        <f>IF(P1723="",0,COUNTIF($P$7:P1723,P1723))</f>
        <v>0</v>
      </c>
      <c r="C1723" s="303" t="str">
        <f t="shared" si="192"/>
        <v>0</v>
      </c>
      <c r="D1723" s="303">
        <f>IF(S1723="",0,COUNTIF($S$7:S1723,S1723))</f>
        <v>0</v>
      </c>
      <c r="E1723" s="303" t="str">
        <f t="shared" si="193"/>
        <v>0</v>
      </c>
      <c r="F1723" s="303">
        <f>IF(T1723="",0,COUNTIF($T$7:T1723,T1723))</f>
        <v>0</v>
      </c>
      <c r="G1723" s="303" t="str">
        <f t="shared" si="194"/>
        <v>0</v>
      </c>
      <c r="H1723" s="303">
        <f>IF(R1723="",0,COUNTIF($R$7:R1723,R1723))</f>
        <v>0</v>
      </c>
      <c r="I1723" s="303" t="str">
        <f t="shared" si="195"/>
        <v>0</v>
      </c>
      <c r="J1723" s="306">
        <f t="shared" si="196"/>
        <v>44216</v>
      </c>
      <c r="K1723" s="303" t="str">
        <f t="shared" si="197"/>
        <v>KK 097</v>
      </c>
      <c r="L1723" s="61"/>
      <c r="M1723" s="271"/>
      <c r="N1723" s="6"/>
      <c r="O1723" s="10"/>
      <c r="P1723" s="6"/>
      <c r="Q1723" s="77" t="str">
        <f t="shared" si="198"/>
        <v/>
      </c>
      <c r="R1723" s="333"/>
      <c r="S1723" s="23"/>
      <c r="T1723" s="271"/>
      <c r="U1723" s="5"/>
      <c r="V1723" s="5"/>
      <c r="W1723" s="61"/>
      <c r="X1723" s="61"/>
    </row>
    <row r="1724" spans="1:24" ht="18.75" customHeight="1" x14ac:dyDescent="0.25">
      <c r="A1724" s="61"/>
      <c r="B1724" s="303">
        <f>IF(P1724="",0,COUNTIF($P$7:P1724,P1724))</f>
        <v>0</v>
      </c>
      <c r="C1724" s="303" t="str">
        <f t="shared" si="192"/>
        <v>0</v>
      </c>
      <c r="D1724" s="303">
        <f>IF(S1724="",0,COUNTIF($S$7:S1724,S1724))</f>
        <v>0</v>
      </c>
      <c r="E1724" s="303" t="str">
        <f t="shared" si="193"/>
        <v>0</v>
      </c>
      <c r="F1724" s="303">
        <f>IF(T1724="",0,COUNTIF($T$7:T1724,T1724))</f>
        <v>0</v>
      </c>
      <c r="G1724" s="303" t="str">
        <f t="shared" si="194"/>
        <v>0</v>
      </c>
      <c r="H1724" s="303">
        <f>IF(R1724="",0,COUNTIF($R$7:R1724,R1724))</f>
        <v>0</v>
      </c>
      <c r="I1724" s="303" t="str">
        <f t="shared" si="195"/>
        <v>0</v>
      </c>
      <c r="J1724" s="306">
        <f t="shared" si="196"/>
        <v>44216</v>
      </c>
      <c r="K1724" s="303" t="str">
        <f t="shared" si="197"/>
        <v>KK 097</v>
      </c>
      <c r="L1724" s="61"/>
      <c r="M1724" s="271"/>
      <c r="N1724" s="6"/>
      <c r="O1724" s="10"/>
      <c r="P1724" s="6"/>
      <c r="Q1724" s="77" t="str">
        <f t="shared" si="198"/>
        <v/>
      </c>
      <c r="R1724" s="333"/>
      <c r="S1724" s="23"/>
      <c r="T1724" s="271"/>
      <c r="U1724" s="5"/>
      <c r="V1724" s="5"/>
      <c r="W1724" s="61"/>
      <c r="X1724" s="61"/>
    </row>
    <row r="1725" spans="1:24" ht="18.75" customHeight="1" x14ac:dyDescent="0.25">
      <c r="A1725" s="61"/>
      <c r="B1725" s="303">
        <f>IF(P1725="",0,COUNTIF($P$7:P1725,P1725))</f>
        <v>0</v>
      </c>
      <c r="C1725" s="303" t="str">
        <f t="shared" si="192"/>
        <v>0</v>
      </c>
      <c r="D1725" s="303">
        <f>IF(S1725="",0,COUNTIF($S$7:S1725,S1725))</f>
        <v>0</v>
      </c>
      <c r="E1725" s="303" t="str">
        <f t="shared" si="193"/>
        <v>0</v>
      </c>
      <c r="F1725" s="303">
        <f>IF(T1725="",0,COUNTIF($T$7:T1725,T1725))</f>
        <v>0</v>
      </c>
      <c r="G1725" s="303" t="str">
        <f t="shared" si="194"/>
        <v>0</v>
      </c>
      <c r="H1725" s="303">
        <f>IF(R1725="",0,COUNTIF($R$7:R1725,R1725))</f>
        <v>0</v>
      </c>
      <c r="I1725" s="303" t="str">
        <f t="shared" si="195"/>
        <v>0</v>
      </c>
      <c r="J1725" s="306">
        <f t="shared" si="196"/>
        <v>44216</v>
      </c>
      <c r="K1725" s="303" t="str">
        <f t="shared" si="197"/>
        <v>KK 097</v>
      </c>
      <c r="L1725" s="61"/>
      <c r="M1725" s="271"/>
      <c r="N1725" s="6"/>
      <c r="O1725" s="10"/>
      <c r="P1725" s="6"/>
      <c r="Q1725" s="77" t="str">
        <f t="shared" si="198"/>
        <v/>
      </c>
      <c r="R1725" s="333"/>
      <c r="S1725" s="23"/>
      <c r="T1725" s="271"/>
      <c r="U1725" s="5"/>
      <c r="V1725" s="5"/>
      <c r="W1725" s="61"/>
      <c r="X1725" s="61"/>
    </row>
    <row r="1726" spans="1:24" ht="18.75" customHeight="1" x14ac:dyDescent="0.25">
      <c r="A1726" s="61"/>
      <c r="B1726" s="303">
        <f>IF(P1726="",0,COUNTIF($P$7:P1726,P1726))</f>
        <v>0</v>
      </c>
      <c r="C1726" s="303" t="str">
        <f t="shared" si="192"/>
        <v>0</v>
      </c>
      <c r="D1726" s="303">
        <f>IF(S1726="",0,COUNTIF($S$7:S1726,S1726))</f>
        <v>0</v>
      </c>
      <c r="E1726" s="303" t="str">
        <f t="shared" si="193"/>
        <v>0</v>
      </c>
      <c r="F1726" s="303">
        <f>IF(T1726="",0,COUNTIF($T$7:T1726,T1726))</f>
        <v>0</v>
      </c>
      <c r="G1726" s="303" t="str">
        <f t="shared" si="194"/>
        <v>0</v>
      </c>
      <c r="H1726" s="303">
        <f>IF(R1726="",0,COUNTIF($R$7:R1726,R1726))</f>
        <v>0</v>
      </c>
      <c r="I1726" s="303" t="str">
        <f t="shared" si="195"/>
        <v>0</v>
      </c>
      <c r="J1726" s="306">
        <f t="shared" si="196"/>
        <v>44216</v>
      </c>
      <c r="K1726" s="303" t="str">
        <f t="shared" si="197"/>
        <v>KK 097</v>
      </c>
      <c r="L1726" s="61"/>
      <c r="M1726" s="271"/>
      <c r="N1726" s="6"/>
      <c r="O1726" s="10"/>
      <c r="P1726" s="6"/>
      <c r="Q1726" s="77" t="str">
        <f t="shared" si="198"/>
        <v/>
      </c>
      <c r="R1726" s="333"/>
      <c r="S1726" s="23"/>
      <c r="T1726" s="271"/>
      <c r="U1726" s="5"/>
      <c r="V1726" s="5"/>
      <c r="W1726" s="61"/>
      <c r="X1726" s="61"/>
    </row>
    <row r="1727" spans="1:24" ht="18.75" customHeight="1" x14ac:dyDescent="0.25">
      <c r="A1727" s="61"/>
      <c r="B1727" s="303">
        <f>IF(P1727="",0,COUNTIF($P$7:P1727,P1727))</f>
        <v>0</v>
      </c>
      <c r="C1727" s="303" t="str">
        <f t="shared" si="192"/>
        <v>0</v>
      </c>
      <c r="D1727" s="303">
        <f>IF(S1727="",0,COUNTIF($S$7:S1727,S1727))</f>
        <v>0</v>
      </c>
      <c r="E1727" s="303" t="str">
        <f t="shared" si="193"/>
        <v>0</v>
      </c>
      <c r="F1727" s="303">
        <f>IF(T1727="",0,COUNTIF($T$7:T1727,T1727))</f>
        <v>0</v>
      </c>
      <c r="G1727" s="303" t="str">
        <f t="shared" si="194"/>
        <v>0</v>
      </c>
      <c r="H1727" s="303">
        <f>IF(R1727="",0,COUNTIF($R$7:R1727,R1727))</f>
        <v>0</v>
      </c>
      <c r="I1727" s="303" t="str">
        <f t="shared" si="195"/>
        <v>0</v>
      </c>
      <c r="J1727" s="306">
        <f t="shared" si="196"/>
        <v>44216</v>
      </c>
      <c r="K1727" s="303" t="str">
        <f t="shared" si="197"/>
        <v>KK 097</v>
      </c>
      <c r="L1727" s="61"/>
      <c r="M1727" s="271"/>
      <c r="N1727" s="6"/>
      <c r="O1727" s="10"/>
      <c r="P1727" s="6"/>
      <c r="Q1727" s="77" t="str">
        <f t="shared" si="198"/>
        <v/>
      </c>
      <c r="R1727" s="333"/>
      <c r="S1727" s="23"/>
      <c r="T1727" s="271"/>
      <c r="U1727" s="5"/>
      <c r="V1727" s="5"/>
      <c r="W1727" s="61"/>
      <c r="X1727" s="61"/>
    </row>
    <row r="1728" spans="1:24" ht="18.75" customHeight="1" x14ac:dyDescent="0.25">
      <c r="A1728" s="61"/>
      <c r="B1728" s="303">
        <f>IF(P1728="",0,COUNTIF($P$7:P1728,P1728))</f>
        <v>0</v>
      </c>
      <c r="C1728" s="303" t="str">
        <f t="shared" si="192"/>
        <v>0</v>
      </c>
      <c r="D1728" s="303">
        <f>IF(S1728="",0,COUNTIF($S$7:S1728,S1728))</f>
        <v>0</v>
      </c>
      <c r="E1728" s="303" t="str">
        <f t="shared" si="193"/>
        <v>0</v>
      </c>
      <c r="F1728" s="303">
        <f>IF(T1728="",0,COUNTIF($T$7:T1728,T1728))</f>
        <v>0</v>
      </c>
      <c r="G1728" s="303" t="str">
        <f t="shared" si="194"/>
        <v>0</v>
      </c>
      <c r="H1728" s="303">
        <f>IF(R1728="",0,COUNTIF($R$7:R1728,R1728))</f>
        <v>0</v>
      </c>
      <c r="I1728" s="303" t="str">
        <f t="shared" si="195"/>
        <v>0</v>
      </c>
      <c r="J1728" s="306">
        <f t="shared" si="196"/>
        <v>44216</v>
      </c>
      <c r="K1728" s="303" t="str">
        <f t="shared" si="197"/>
        <v>KK 097</v>
      </c>
      <c r="L1728" s="61"/>
      <c r="M1728" s="271"/>
      <c r="N1728" s="6"/>
      <c r="O1728" s="10"/>
      <c r="P1728" s="6"/>
      <c r="Q1728" s="77" t="str">
        <f t="shared" si="198"/>
        <v/>
      </c>
      <c r="R1728" s="333"/>
      <c r="S1728" s="23"/>
      <c r="T1728" s="271"/>
      <c r="U1728" s="5"/>
      <c r="V1728" s="5"/>
      <c r="W1728" s="61"/>
      <c r="X1728" s="61"/>
    </row>
    <row r="1729" spans="1:24" ht="18.75" customHeight="1" x14ac:dyDescent="0.25">
      <c r="A1729" s="61"/>
      <c r="B1729" s="303">
        <f>IF(P1729="",0,COUNTIF($P$7:P1729,P1729))</f>
        <v>0</v>
      </c>
      <c r="C1729" s="303" t="str">
        <f t="shared" si="192"/>
        <v>0</v>
      </c>
      <c r="D1729" s="303">
        <f>IF(S1729="",0,COUNTIF($S$7:S1729,S1729))</f>
        <v>0</v>
      </c>
      <c r="E1729" s="303" t="str">
        <f t="shared" si="193"/>
        <v>0</v>
      </c>
      <c r="F1729" s="303">
        <f>IF(T1729="",0,COUNTIF($T$7:T1729,T1729))</f>
        <v>0</v>
      </c>
      <c r="G1729" s="303" t="str">
        <f t="shared" si="194"/>
        <v>0</v>
      </c>
      <c r="H1729" s="303">
        <f>IF(R1729="",0,COUNTIF($R$7:R1729,R1729))</f>
        <v>0</v>
      </c>
      <c r="I1729" s="303" t="str">
        <f t="shared" si="195"/>
        <v>0</v>
      </c>
      <c r="J1729" s="306">
        <f t="shared" si="196"/>
        <v>44216</v>
      </c>
      <c r="K1729" s="303" t="str">
        <f t="shared" si="197"/>
        <v>KK 097</v>
      </c>
      <c r="L1729" s="61"/>
      <c r="M1729" s="271"/>
      <c r="N1729" s="6"/>
      <c r="O1729" s="10"/>
      <c r="P1729" s="6"/>
      <c r="Q1729" s="77" t="str">
        <f t="shared" si="198"/>
        <v/>
      </c>
      <c r="R1729" s="333"/>
      <c r="S1729" s="23"/>
      <c r="T1729" s="271"/>
      <c r="U1729" s="5"/>
      <c r="V1729" s="5"/>
      <c r="W1729" s="61"/>
      <c r="X1729" s="61"/>
    </row>
    <row r="1730" spans="1:24" ht="18.75" customHeight="1" x14ac:dyDescent="0.25">
      <c r="A1730" s="61"/>
      <c r="B1730" s="303">
        <f>IF(P1730="",0,COUNTIF($P$7:P1730,P1730))</f>
        <v>0</v>
      </c>
      <c r="C1730" s="303" t="str">
        <f t="shared" si="192"/>
        <v>0</v>
      </c>
      <c r="D1730" s="303">
        <f>IF(S1730="",0,COUNTIF($S$7:S1730,S1730))</f>
        <v>0</v>
      </c>
      <c r="E1730" s="303" t="str">
        <f t="shared" si="193"/>
        <v>0</v>
      </c>
      <c r="F1730" s="303">
        <f>IF(T1730="",0,COUNTIF($T$7:T1730,T1730))</f>
        <v>0</v>
      </c>
      <c r="G1730" s="303" t="str">
        <f t="shared" si="194"/>
        <v>0</v>
      </c>
      <c r="H1730" s="303">
        <f>IF(R1730="",0,COUNTIF($R$7:R1730,R1730))</f>
        <v>0</v>
      </c>
      <c r="I1730" s="303" t="str">
        <f t="shared" si="195"/>
        <v>0</v>
      </c>
      <c r="J1730" s="306">
        <f t="shared" si="196"/>
        <v>44216</v>
      </c>
      <c r="K1730" s="303" t="str">
        <f t="shared" si="197"/>
        <v>KK 097</v>
      </c>
      <c r="L1730" s="61"/>
      <c r="M1730" s="271"/>
      <c r="N1730" s="6"/>
      <c r="O1730" s="10"/>
      <c r="P1730" s="6"/>
      <c r="Q1730" s="77" t="str">
        <f t="shared" si="198"/>
        <v/>
      </c>
      <c r="R1730" s="333"/>
      <c r="S1730" s="23"/>
      <c r="T1730" s="271"/>
      <c r="U1730" s="5"/>
      <c r="V1730" s="5"/>
      <c r="W1730" s="61"/>
      <c r="X1730" s="61"/>
    </row>
    <row r="1731" spans="1:24" ht="18.75" customHeight="1" x14ac:dyDescent="0.25">
      <c r="A1731" s="61"/>
      <c r="B1731" s="303">
        <f>IF(P1731="",0,COUNTIF($P$7:P1731,P1731))</f>
        <v>0</v>
      </c>
      <c r="C1731" s="303" t="str">
        <f t="shared" si="192"/>
        <v>0</v>
      </c>
      <c r="D1731" s="303">
        <f>IF(S1731="",0,COUNTIF($S$7:S1731,S1731))</f>
        <v>0</v>
      </c>
      <c r="E1731" s="303" t="str">
        <f t="shared" si="193"/>
        <v>0</v>
      </c>
      <c r="F1731" s="303">
        <f>IF(T1731="",0,COUNTIF($T$7:T1731,T1731))</f>
        <v>0</v>
      </c>
      <c r="G1731" s="303" t="str">
        <f t="shared" si="194"/>
        <v>0</v>
      </c>
      <c r="H1731" s="303">
        <f>IF(R1731="",0,COUNTIF($R$7:R1731,R1731))</f>
        <v>0</v>
      </c>
      <c r="I1731" s="303" t="str">
        <f t="shared" si="195"/>
        <v>0</v>
      </c>
      <c r="J1731" s="306">
        <f t="shared" si="196"/>
        <v>44216</v>
      </c>
      <c r="K1731" s="303" t="str">
        <f t="shared" si="197"/>
        <v>KK 097</v>
      </c>
      <c r="L1731" s="61"/>
      <c r="M1731" s="271"/>
      <c r="N1731" s="6"/>
      <c r="O1731" s="10"/>
      <c r="P1731" s="6"/>
      <c r="Q1731" s="77" t="str">
        <f t="shared" si="198"/>
        <v/>
      </c>
      <c r="R1731" s="333"/>
      <c r="S1731" s="23"/>
      <c r="T1731" s="271"/>
      <c r="U1731" s="5"/>
      <c r="V1731" s="5"/>
      <c r="W1731" s="61"/>
      <c r="X1731" s="61"/>
    </row>
    <row r="1732" spans="1:24" ht="18.75" customHeight="1" x14ac:dyDescent="0.25">
      <c r="A1732" s="61"/>
      <c r="B1732" s="303">
        <f>IF(P1732="",0,COUNTIF($P$7:P1732,P1732))</f>
        <v>0</v>
      </c>
      <c r="C1732" s="303" t="str">
        <f t="shared" si="192"/>
        <v>0</v>
      </c>
      <c r="D1732" s="303">
        <f>IF(S1732="",0,COUNTIF($S$7:S1732,S1732))</f>
        <v>0</v>
      </c>
      <c r="E1732" s="303" t="str">
        <f t="shared" si="193"/>
        <v>0</v>
      </c>
      <c r="F1732" s="303">
        <f>IF(T1732="",0,COUNTIF($T$7:T1732,T1732))</f>
        <v>0</v>
      </c>
      <c r="G1732" s="303" t="str">
        <f t="shared" si="194"/>
        <v>0</v>
      </c>
      <c r="H1732" s="303">
        <f>IF(R1732="",0,COUNTIF($R$7:R1732,R1732))</f>
        <v>0</v>
      </c>
      <c r="I1732" s="303" t="str">
        <f t="shared" si="195"/>
        <v>0</v>
      </c>
      <c r="J1732" s="306">
        <f t="shared" si="196"/>
        <v>44216</v>
      </c>
      <c r="K1732" s="303" t="str">
        <f t="shared" si="197"/>
        <v>KK 097</v>
      </c>
      <c r="L1732" s="61"/>
      <c r="M1732" s="271"/>
      <c r="N1732" s="6"/>
      <c r="O1732" s="10"/>
      <c r="P1732" s="6"/>
      <c r="Q1732" s="77" t="str">
        <f t="shared" si="198"/>
        <v/>
      </c>
      <c r="R1732" s="333"/>
      <c r="S1732" s="23"/>
      <c r="T1732" s="271"/>
      <c r="U1732" s="5"/>
      <c r="V1732" s="5"/>
      <c r="W1732" s="61"/>
      <c r="X1732" s="61"/>
    </row>
    <row r="1733" spans="1:24" ht="18.75" customHeight="1" x14ac:dyDescent="0.25">
      <c r="A1733" s="61"/>
      <c r="B1733" s="303">
        <f>IF(P1733="",0,COUNTIF($P$7:P1733,P1733))</f>
        <v>0</v>
      </c>
      <c r="C1733" s="303" t="str">
        <f t="shared" si="192"/>
        <v>0</v>
      </c>
      <c r="D1733" s="303">
        <f>IF(S1733="",0,COUNTIF($S$7:S1733,S1733))</f>
        <v>0</v>
      </c>
      <c r="E1733" s="303" t="str">
        <f t="shared" si="193"/>
        <v>0</v>
      </c>
      <c r="F1733" s="303">
        <f>IF(T1733="",0,COUNTIF($T$7:T1733,T1733))</f>
        <v>0</v>
      </c>
      <c r="G1733" s="303" t="str">
        <f t="shared" si="194"/>
        <v>0</v>
      </c>
      <c r="H1733" s="303">
        <f>IF(R1733="",0,COUNTIF($R$7:R1733,R1733))</f>
        <v>0</v>
      </c>
      <c r="I1733" s="303" t="str">
        <f t="shared" si="195"/>
        <v>0</v>
      </c>
      <c r="J1733" s="306">
        <f t="shared" si="196"/>
        <v>44216</v>
      </c>
      <c r="K1733" s="303" t="str">
        <f t="shared" si="197"/>
        <v>KK 097</v>
      </c>
      <c r="L1733" s="61"/>
      <c r="M1733" s="271"/>
      <c r="N1733" s="6"/>
      <c r="O1733" s="10"/>
      <c r="P1733" s="6"/>
      <c r="Q1733" s="77" t="str">
        <f t="shared" si="198"/>
        <v/>
      </c>
      <c r="R1733" s="333"/>
      <c r="S1733" s="23"/>
      <c r="T1733" s="271"/>
      <c r="U1733" s="5"/>
      <c r="V1733" s="5"/>
      <c r="W1733" s="61"/>
      <c r="X1733" s="61"/>
    </row>
    <row r="1734" spans="1:24" ht="18.75" customHeight="1" x14ac:dyDescent="0.25">
      <c r="A1734" s="61"/>
      <c r="B1734" s="303">
        <f>IF(P1734="",0,COUNTIF($P$7:P1734,P1734))</f>
        <v>0</v>
      </c>
      <c r="C1734" s="303" t="str">
        <f t="shared" si="192"/>
        <v>0</v>
      </c>
      <c r="D1734" s="303">
        <f>IF(S1734="",0,COUNTIF($S$7:S1734,S1734))</f>
        <v>0</v>
      </c>
      <c r="E1734" s="303" t="str">
        <f t="shared" si="193"/>
        <v>0</v>
      </c>
      <c r="F1734" s="303">
        <f>IF(T1734="",0,COUNTIF($T$7:T1734,T1734))</f>
        <v>0</v>
      </c>
      <c r="G1734" s="303" t="str">
        <f t="shared" si="194"/>
        <v>0</v>
      </c>
      <c r="H1734" s="303">
        <f>IF(R1734="",0,COUNTIF($R$7:R1734,R1734))</f>
        <v>0</v>
      </c>
      <c r="I1734" s="303" t="str">
        <f t="shared" si="195"/>
        <v>0</v>
      </c>
      <c r="J1734" s="306">
        <f t="shared" si="196"/>
        <v>44216</v>
      </c>
      <c r="K1734" s="303" t="str">
        <f t="shared" si="197"/>
        <v>KK 097</v>
      </c>
      <c r="L1734" s="61"/>
      <c r="M1734" s="271"/>
      <c r="N1734" s="6"/>
      <c r="O1734" s="10"/>
      <c r="P1734" s="6"/>
      <c r="Q1734" s="77" t="str">
        <f t="shared" si="198"/>
        <v/>
      </c>
      <c r="R1734" s="333"/>
      <c r="S1734" s="23"/>
      <c r="T1734" s="271"/>
      <c r="U1734" s="5"/>
      <c r="V1734" s="5"/>
      <c r="W1734" s="61"/>
      <c r="X1734" s="61"/>
    </row>
    <row r="1735" spans="1:24" ht="18.75" customHeight="1" x14ac:dyDescent="0.25">
      <c r="A1735" s="61"/>
      <c r="B1735" s="303">
        <f>IF(P1735="",0,COUNTIF($P$7:P1735,P1735))</f>
        <v>0</v>
      </c>
      <c r="C1735" s="303" t="str">
        <f t="shared" si="192"/>
        <v>0</v>
      </c>
      <c r="D1735" s="303">
        <f>IF(S1735="",0,COUNTIF($S$7:S1735,S1735))</f>
        <v>0</v>
      </c>
      <c r="E1735" s="303" t="str">
        <f t="shared" si="193"/>
        <v>0</v>
      </c>
      <c r="F1735" s="303">
        <f>IF(T1735="",0,COUNTIF($T$7:T1735,T1735))</f>
        <v>0</v>
      </c>
      <c r="G1735" s="303" t="str">
        <f t="shared" si="194"/>
        <v>0</v>
      </c>
      <c r="H1735" s="303">
        <f>IF(R1735="",0,COUNTIF($R$7:R1735,R1735))</f>
        <v>0</v>
      </c>
      <c r="I1735" s="303" t="str">
        <f t="shared" si="195"/>
        <v>0</v>
      </c>
      <c r="J1735" s="306">
        <f t="shared" si="196"/>
        <v>44216</v>
      </c>
      <c r="K1735" s="303" t="str">
        <f t="shared" si="197"/>
        <v>KK 097</v>
      </c>
      <c r="L1735" s="61"/>
      <c r="M1735" s="271"/>
      <c r="N1735" s="6"/>
      <c r="O1735" s="10"/>
      <c r="P1735" s="6"/>
      <c r="Q1735" s="77" t="str">
        <f t="shared" si="198"/>
        <v/>
      </c>
      <c r="R1735" s="333"/>
      <c r="S1735" s="23"/>
      <c r="T1735" s="271"/>
      <c r="U1735" s="5"/>
      <c r="V1735" s="5"/>
      <c r="W1735" s="61"/>
      <c r="X1735" s="61"/>
    </row>
    <row r="1736" spans="1:24" ht="18.75" customHeight="1" x14ac:dyDescent="0.25">
      <c r="A1736" s="61"/>
      <c r="B1736" s="303">
        <f>IF(P1736="",0,COUNTIF($P$7:P1736,P1736))</f>
        <v>0</v>
      </c>
      <c r="C1736" s="303" t="str">
        <f t="shared" si="192"/>
        <v>0</v>
      </c>
      <c r="D1736" s="303">
        <f>IF(S1736="",0,COUNTIF($S$7:S1736,S1736))</f>
        <v>0</v>
      </c>
      <c r="E1736" s="303" t="str">
        <f t="shared" si="193"/>
        <v>0</v>
      </c>
      <c r="F1736" s="303">
        <f>IF(T1736="",0,COUNTIF($T$7:T1736,T1736))</f>
        <v>0</v>
      </c>
      <c r="G1736" s="303" t="str">
        <f t="shared" si="194"/>
        <v>0</v>
      </c>
      <c r="H1736" s="303">
        <f>IF(R1736="",0,COUNTIF($R$7:R1736,R1736))</f>
        <v>0</v>
      </c>
      <c r="I1736" s="303" t="str">
        <f t="shared" si="195"/>
        <v>0</v>
      </c>
      <c r="J1736" s="306">
        <f t="shared" si="196"/>
        <v>44216</v>
      </c>
      <c r="K1736" s="303" t="str">
        <f t="shared" si="197"/>
        <v>KK 097</v>
      </c>
      <c r="L1736" s="61"/>
      <c r="M1736" s="271"/>
      <c r="N1736" s="6"/>
      <c r="O1736" s="10"/>
      <c r="P1736" s="6"/>
      <c r="Q1736" s="77" t="str">
        <f t="shared" si="198"/>
        <v/>
      </c>
      <c r="R1736" s="333"/>
      <c r="S1736" s="23"/>
      <c r="T1736" s="271"/>
      <c r="U1736" s="5"/>
      <c r="V1736" s="5"/>
      <c r="W1736" s="61"/>
      <c r="X1736" s="61"/>
    </row>
    <row r="1737" spans="1:24" ht="18.75" customHeight="1" x14ac:dyDescent="0.25">
      <c r="A1737" s="61"/>
      <c r="B1737" s="303">
        <f>IF(P1737="",0,COUNTIF($P$7:P1737,P1737))</f>
        <v>0</v>
      </c>
      <c r="C1737" s="303" t="str">
        <f t="shared" si="192"/>
        <v>0</v>
      </c>
      <c r="D1737" s="303">
        <f>IF(S1737="",0,COUNTIF($S$7:S1737,S1737))</f>
        <v>0</v>
      </c>
      <c r="E1737" s="303" t="str">
        <f t="shared" si="193"/>
        <v>0</v>
      </c>
      <c r="F1737" s="303">
        <f>IF(T1737="",0,COUNTIF($T$7:T1737,T1737))</f>
        <v>0</v>
      </c>
      <c r="G1737" s="303" t="str">
        <f t="shared" si="194"/>
        <v>0</v>
      </c>
      <c r="H1737" s="303">
        <f>IF(R1737="",0,COUNTIF($R$7:R1737,R1737))</f>
        <v>0</v>
      </c>
      <c r="I1737" s="303" t="str">
        <f t="shared" si="195"/>
        <v>0</v>
      </c>
      <c r="J1737" s="306">
        <f t="shared" si="196"/>
        <v>44216</v>
      </c>
      <c r="K1737" s="303" t="str">
        <f t="shared" si="197"/>
        <v>KK 097</v>
      </c>
      <c r="L1737" s="61"/>
      <c r="M1737" s="271"/>
      <c r="N1737" s="6"/>
      <c r="O1737" s="10"/>
      <c r="P1737" s="6"/>
      <c r="Q1737" s="77" t="str">
        <f t="shared" si="198"/>
        <v/>
      </c>
      <c r="R1737" s="333"/>
      <c r="S1737" s="23"/>
      <c r="T1737" s="271"/>
      <c r="U1737" s="5"/>
      <c r="V1737" s="5"/>
      <c r="W1737" s="61"/>
      <c r="X1737" s="61"/>
    </row>
    <row r="1738" spans="1:24" ht="18.75" customHeight="1" x14ac:dyDescent="0.25">
      <c r="A1738" s="61"/>
      <c r="B1738" s="303">
        <f>IF(P1738="",0,COUNTIF($P$7:P1738,P1738))</f>
        <v>0</v>
      </c>
      <c r="C1738" s="303" t="str">
        <f t="shared" si="192"/>
        <v>0</v>
      </c>
      <c r="D1738" s="303">
        <f>IF(S1738="",0,COUNTIF($S$7:S1738,S1738))</f>
        <v>0</v>
      </c>
      <c r="E1738" s="303" t="str">
        <f t="shared" si="193"/>
        <v>0</v>
      </c>
      <c r="F1738" s="303">
        <f>IF(T1738="",0,COUNTIF($T$7:T1738,T1738))</f>
        <v>0</v>
      </c>
      <c r="G1738" s="303" t="str">
        <f t="shared" si="194"/>
        <v>0</v>
      </c>
      <c r="H1738" s="303">
        <f>IF(R1738="",0,COUNTIF($R$7:R1738,R1738))</f>
        <v>0</v>
      </c>
      <c r="I1738" s="303" t="str">
        <f t="shared" si="195"/>
        <v>0</v>
      </c>
      <c r="J1738" s="306">
        <f t="shared" si="196"/>
        <v>44216</v>
      </c>
      <c r="K1738" s="303" t="str">
        <f t="shared" si="197"/>
        <v>KK 097</v>
      </c>
      <c r="L1738" s="61"/>
      <c r="M1738" s="271"/>
      <c r="N1738" s="6"/>
      <c r="O1738" s="10"/>
      <c r="P1738" s="6"/>
      <c r="Q1738" s="77" t="str">
        <f t="shared" si="198"/>
        <v/>
      </c>
      <c r="R1738" s="333"/>
      <c r="S1738" s="23"/>
      <c r="T1738" s="271"/>
      <c r="U1738" s="5"/>
      <c r="V1738" s="5"/>
      <c r="W1738" s="61"/>
      <c r="X1738" s="61"/>
    </row>
    <row r="1739" spans="1:24" ht="18.75" customHeight="1" x14ac:dyDescent="0.25">
      <c r="A1739" s="61"/>
      <c r="B1739" s="303">
        <f>IF(P1739="",0,COUNTIF($P$7:P1739,P1739))</f>
        <v>0</v>
      </c>
      <c r="C1739" s="303" t="str">
        <f t="shared" si="192"/>
        <v>0</v>
      </c>
      <c r="D1739" s="303">
        <f>IF(S1739="",0,COUNTIF($S$7:S1739,S1739))</f>
        <v>0</v>
      </c>
      <c r="E1739" s="303" t="str">
        <f t="shared" si="193"/>
        <v>0</v>
      </c>
      <c r="F1739" s="303">
        <f>IF(T1739="",0,COUNTIF($T$7:T1739,T1739))</f>
        <v>0</v>
      </c>
      <c r="G1739" s="303" t="str">
        <f t="shared" si="194"/>
        <v>0</v>
      </c>
      <c r="H1739" s="303">
        <f>IF(R1739="",0,COUNTIF($R$7:R1739,R1739))</f>
        <v>0</v>
      </c>
      <c r="I1739" s="303" t="str">
        <f t="shared" si="195"/>
        <v>0</v>
      </c>
      <c r="J1739" s="306">
        <f t="shared" si="196"/>
        <v>44216</v>
      </c>
      <c r="K1739" s="303" t="str">
        <f t="shared" si="197"/>
        <v>KK 097</v>
      </c>
      <c r="L1739" s="61"/>
      <c r="M1739" s="271"/>
      <c r="N1739" s="6"/>
      <c r="O1739" s="10"/>
      <c r="P1739" s="6"/>
      <c r="Q1739" s="77" t="str">
        <f t="shared" si="198"/>
        <v/>
      </c>
      <c r="R1739" s="333"/>
      <c r="S1739" s="23"/>
      <c r="T1739" s="271"/>
      <c r="U1739" s="5"/>
      <c r="V1739" s="5"/>
      <c r="W1739" s="61"/>
      <c r="X1739" s="61"/>
    </row>
    <row r="1740" spans="1:24" ht="18.75" customHeight="1" x14ac:dyDescent="0.25">
      <c r="A1740" s="61"/>
      <c r="B1740" s="303">
        <f>IF(P1740="",0,COUNTIF($P$7:P1740,P1740))</f>
        <v>0</v>
      </c>
      <c r="C1740" s="303" t="str">
        <f t="shared" si="192"/>
        <v>0</v>
      </c>
      <c r="D1740" s="303">
        <f>IF(S1740="",0,COUNTIF($S$7:S1740,S1740))</f>
        <v>0</v>
      </c>
      <c r="E1740" s="303" t="str">
        <f t="shared" si="193"/>
        <v>0</v>
      </c>
      <c r="F1740" s="303">
        <f>IF(T1740="",0,COUNTIF($T$7:T1740,T1740))</f>
        <v>0</v>
      </c>
      <c r="G1740" s="303" t="str">
        <f t="shared" si="194"/>
        <v>0</v>
      </c>
      <c r="H1740" s="303">
        <f>IF(R1740="",0,COUNTIF($R$7:R1740,R1740))</f>
        <v>0</v>
      </c>
      <c r="I1740" s="303" t="str">
        <f t="shared" si="195"/>
        <v>0</v>
      </c>
      <c r="J1740" s="306">
        <f t="shared" si="196"/>
        <v>44216</v>
      </c>
      <c r="K1740" s="303" t="str">
        <f t="shared" si="197"/>
        <v>KK 097</v>
      </c>
      <c r="L1740" s="61"/>
      <c r="M1740" s="271"/>
      <c r="N1740" s="6"/>
      <c r="O1740" s="10"/>
      <c r="P1740" s="6"/>
      <c r="Q1740" s="77" t="str">
        <f t="shared" si="198"/>
        <v/>
      </c>
      <c r="R1740" s="333"/>
      <c r="S1740" s="23"/>
      <c r="T1740" s="271"/>
      <c r="U1740" s="5"/>
      <c r="V1740" s="5"/>
      <c r="W1740" s="61"/>
      <c r="X1740" s="61"/>
    </row>
    <row r="1741" spans="1:24" ht="18.75" customHeight="1" x14ac:dyDescent="0.25">
      <c r="A1741" s="61"/>
      <c r="B1741" s="303">
        <f>IF(P1741="",0,COUNTIF($P$7:P1741,P1741))</f>
        <v>0</v>
      </c>
      <c r="C1741" s="303" t="str">
        <f t="shared" si="192"/>
        <v>0</v>
      </c>
      <c r="D1741" s="303">
        <f>IF(S1741="",0,COUNTIF($S$7:S1741,S1741))</f>
        <v>0</v>
      </c>
      <c r="E1741" s="303" t="str">
        <f t="shared" si="193"/>
        <v>0</v>
      </c>
      <c r="F1741" s="303">
        <f>IF(T1741="",0,COUNTIF($T$7:T1741,T1741))</f>
        <v>0</v>
      </c>
      <c r="G1741" s="303" t="str">
        <f t="shared" si="194"/>
        <v>0</v>
      </c>
      <c r="H1741" s="303">
        <f>IF(R1741="",0,COUNTIF($R$7:R1741,R1741))</f>
        <v>0</v>
      </c>
      <c r="I1741" s="303" t="str">
        <f t="shared" si="195"/>
        <v>0</v>
      </c>
      <c r="J1741" s="306">
        <f t="shared" si="196"/>
        <v>44216</v>
      </c>
      <c r="K1741" s="303" t="str">
        <f t="shared" si="197"/>
        <v>KK 097</v>
      </c>
      <c r="L1741" s="61"/>
      <c r="M1741" s="271"/>
      <c r="N1741" s="6"/>
      <c r="O1741" s="10"/>
      <c r="P1741" s="6"/>
      <c r="Q1741" s="77" t="str">
        <f t="shared" si="198"/>
        <v/>
      </c>
      <c r="R1741" s="333"/>
      <c r="S1741" s="23"/>
      <c r="T1741" s="271"/>
      <c r="U1741" s="5"/>
      <c r="V1741" s="5"/>
      <c r="W1741" s="61"/>
      <c r="X1741" s="61"/>
    </row>
    <row r="1742" spans="1:24" ht="18.75" customHeight="1" x14ac:dyDescent="0.25">
      <c r="A1742" s="61"/>
      <c r="B1742" s="303">
        <f>IF(P1742="",0,COUNTIF($P$7:P1742,P1742))</f>
        <v>0</v>
      </c>
      <c r="C1742" s="303" t="str">
        <f t="shared" si="192"/>
        <v>0</v>
      </c>
      <c r="D1742" s="303">
        <f>IF(S1742="",0,COUNTIF($S$7:S1742,S1742))</f>
        <v>0</v>
      </c>
      <c r="E1742" s="303" t="str">
        <f t="shared" si="193"/>
        <v>0</v>
      </c>
      <c r="F1742" s="303">
        <f>IF(T1742="",0,COUNTIF($T$7:T1742,T1742))</f>
        <v>0</v>
      </c>
      <c r="G1742" s="303" t="str">
        <f t="shared" si="194"/>
        <v>0</v>
      </c>
      <c r="H1742" s="303">
        <f>IF(R1742="",0,COUNTIF($R$7:R1742,R1742))</f>
        <v>0</v>
      </c>
      <c r="I1742" s="303" t="str">
        <f t="shared" si="195"/>
        <v>0</v>
      </c>
      <c r="J1742" s="306">
        <f t="shared" si="196"/>
        <v>44216</v>
      </c>
      <c r="K1742" s="303" t="str">
        <f t="shared" si="197"/>
        <v>KK 097</v>
      </c>
      <c r="L1742" s="61"/>
      <c r="M1742" s="271"/>
      <c r="N1742" s="6"/>
      <c r="O1742" s="10"/>
      <c r="P1742" s="6"/>
      <c r="Q1742" s="77" t="str">
        <f t="shared" si="198"/>
        <v/>
      </c>
      <c r="R1742" s="333"/>
      <c r="S1742" s="23"/>
      <c r="T1742" s="271"/>
      <c r="U1742" s="5"/>
      <c r="V1742" s="5"/>
      <c r="W1742" s="61"/>
      <c r="X1742" s="61"/>
    </row>
    <row r="1743" spans="1:24" ht="18.75" customHeight="1" x14ac:dyDescent="0.25">
      <c r="A1743" s="61"/>
      <c r="B1743" s="303">
        <f>IF(P1743="",0,COUNTIF($P$7:P1743,P1743))</f>
        <v>0</v>
      </c>
      <c r="C1743" s="303" t="str">
        <f t="shared" si="192"/>
        <v>0</v>
      </c>
      <c r="D1743" s="303">
        <f>IF(S1743="",0,COUNTIF($S$7:S1743,S1743))</f>
        <v>0</v>
      </c>
      <c r="E1743" s="303" t="str">
        <f t="shared" si="193"/>
        <v>0</v>
      </c>
      <c r="F1743" s="303">
        <f>IF(T1743="",0,COUNTIF($T$7:T1743,T1743))</f>
        <v>0</v>
      </c>
      <c r="G1743" s="303" t="str">
        <f t="shared" si="194"/>
        <v>0</v>
      </c>
      <c r="H1743" s="303">
        <f>IF(R1743="",0,COUNTIF($R$7:R1743,R1743))</f>
        <v>0</v>
      </c>
      <c r="I1743" s="303" t="str">
        <f t="shared" si="195"/>
        <v>0</v>
      </c>
      <c r="J1743" s="306">
        <f t="shared" si="196"/>
        <v>44216</v>
      </c>
      <c r="K1743" s="303" t="str">
        <f t="shared" si="197"/>
        <v>KK 097</v>
      </c>
      <c r="L1743" s="61"/>
      <c r="M1743" s="271"/>
      <c r="N1743" s="6"/>
      <c r="O1743" s="10"/>
      <c r="P1743" s="6"/>
      <c r="Q1743" s="77" t="str">
        <f t="shared" si="198"/>
        <v/>
      </c>
      <c r="R1743" s="333"/>
      <c r="S1743" s="23"/>
      <c r="T1743" s="271"/>
      <c r="U1743" s="5"/>
      <c r="V1743" s="5"/>
      <c r="W1743" s="61"/>
      <c r="X1743" s="61"/>
    </row>
    <row r="1744" spans="1:24" ht="18.75" customHeight="1" x14ac:dyDescent="0.25">
      <c r="A1744" s="61"/>
      <c r="B1744" s="303">
        <f>IF(P1744="",0,COUNTIF($P$7:P1744,P1744))</f>
        <v>0</v>
      </c>
      <c r="C1744" s="303" t="str">
        <f t="shared" si="192"/>
        <v>0</v>
      </c>
      <c r="D1744" s="303">
        <f>IF(S1744="",0,COUNTIF($S$7:S1744,S1744))</f>
        <v>0</v>
      </c>
      <c r="E1744" s="303" t="str">
        <f t="shared" si="193"/>
        <v>0</v>
      </c>
      <c r="F1744" s="303">
        <f>IF(T1744="",0,COUNTIF($T$7:T1744,T1744))</f>
        <v>0</v>
      </c>
      <c r="G1744" s="303" t="str">
        <f t="shared" si="194"/>
        <v>0</v>
      </c>
      <c r="H1744" s="303">
        <f>IF(R1744="",0,COUNTIF($R$7:R1744,R1744))</f>
        <v>0</v>
      </c>
      <c r="I1744" s="303" t="str">
        <f t="shared" si="195"/>
        <v>0</v>
      </c>
      <c r="J1744" s="306">
        <f t="shared" si="196"/>
        <v>44216</v>
      </c>
      <c r="K1744" s="303" t="str">
        <f t="shared" si="197"/>
        <v>KK 097</v>
      </c>
      <c r="L1744" s="61"/>
      <c r="M1744" s="271"/>
      <c r="N1744" s="6"/>
      <c r="O1744" s="10"/>
      <c r="P1744" s="6"/>
      <c r="Q1744" s="77" t="str">
        <f t="shared" si="198"/>
        <v/>
      </c>
      <c r="R1744" s="333"/>
      <c r="S1744" s="23"/>
      <c r="T1744" s="271"/>
      <c r="U1744" s="5"/>
      <c r="V1744" s="5"/>
      <c r="W1744" s="61"/>
      <c r="X1744" s="61"/>
    </row>
    <row r="1745" spans="1:24" ht="18.75" customHeight="1" x14ac:dyDescent="0.25">
      <c r="A1745" s="61"/>
      <c r="B1745" s="303">
        <f>IF(P1745="",0,COUNTIF($P$7:P1745,P1745))</f>
        <v>0</v>
      </c>
      <c r="C1745" s="303" t="str">
        <f t="shared" si="192"/>
        <v>0</v>
      </c>
      <c r="D1745" s="303">
        <f>IF(S1745="",0,COUNTIF($S$7:S1745,S1745))</f>
        <v>0</v>
      </c>
      <c r="E1745" s="303" t="str">
        <f t="shared" si="193"/>
        <v>0</v>
      </c>
      <c r="F1745" s="303">
        <f>IF(T1745="",0,COUNTIF($T$7:T1745,T1745))</f>
        <v>0</v>
      </c>
      <c r="G1745" s="303" t="str">
        <f t="shared" si="194"/>
        <v>0</v>
      </c>
      <c r="H1745" s="303">
        <f>IF(R1745="",0,COUNTIF($R$7:R1745,R1745))</f>
        <v>0</v>
      </c>
      <c r="I1745" s="303" t="str">
        <f t="shared" si="195"/>
        <v>0</v>
      </c>
      <c r="J1745" s="306">
        <f t="shared" si="196"/>
        <v>44216</v>
      </c>
      <c r="K1745" s="303" t="str">
        <f t="shared" si="197"/>
        <v>KK 097</v>
      </c>
      <c r="L1745" s="61"/>
      <c r="M1745" s="271"/>
      <c r="N1745" s="6"/>
      <c r="O1745" s="10"/>
      <c r="P1745" s="6"/>
      <c r="Q1745" s="77" t="str">
        <f t="shared" si="198"/>
        <v/>
      </c>
      <c r="R1745" s="333"/>
      <c r="S1745" s="23"/>
      <c r="T1745" s="271"/>
      <c r="U1745" s="5"/>
      <c r="V1745" s="5"/>
      <c r="W1745" s="61"/>
      <c r="X1745" s="61"/>
    </row>
    <row r="1746" spans="1:24" ht="18.75" customHeight="1" x14ac:dyDescent="0.25">
      <c r="A1746" s="61"/>
      <c r="B1746" s="303">
        <f>IF(P1746="",0,COUNTIF($P$7:P1746,P1746))</f>
        <v>0</v>
      </c>
      <c r="C1746" s="303" t="str">
        <f t="shared" si="192"/>
        <v>0</v>
      </c>
      <c r="D1746" s="303">
        <f>IF(S1746="",0,COUNTIF($S$7:S1746,S1746))</f>
        <v>0</v>
      </c>
      <c r="E1746" s="303" t="str">
        <f t="shared" si="193"/>
        <v>0</v>
      </c>
      <c r="F1746" s="303">
        <f>IF(T1746="",0,COUNTIF($T$7:T1746,T1746))</f>
        <v>0</v>
      </c>
      <c r="G1746" s="303" t="str">
        <f t="shared" si="194"/>
        <v>0</v>
      </c>
      <c r="H1746" s="303">
        <f>IF(R1746="",0,COUNTIF($R$7:R1746,R1746))</f>
        <v>0</v>
      </c>
      <c r="I1746" s="303" t="str">
        <f t="shared" si="195"/>
        <v>0</v>
      </c>
      <c r="J1746" s="306">
        <f t="shared" si="196"/>
        <v>44216</v>
      </c>
      <c r="K1746" s="303" t="str">
        <f t="shared" si="197"/>
        <v>KK 097</v>
      </c>
      <c r="L1746" s="61"/>
      <c r="M1746" s="271"/>
      <c r="N1746" s="6"/>
      <c r="O1746" s="10"/>
      <c r="P1746" s="6"/>
      <c r="Q1746" s="77" t="str">
        <f t="shared" si="198"/>
        <v/>
      </c>
      <c r="R1746" s="333"/>
      <c r="S1746" s="23"/>
      <c r="T1746" s="271"/>
      <c r="U1746" s="5"/>
      <c r="V1746" s="5"/>
      <c r="W1746" s="61"/>
      <c r="X1746" s="61"/>
    </row>
    <row r="1747" spans="1:24" ht="18.75" customHeight="1" x14ac:dyDescent="0.25">
      <c r="A1747" s="61"/>
      <c r="B1747" s="303">
        <f>IF(P1747="",0,COUNTIF($P$7:P1747,P1747))</f>
        <v>0</v>
      </c>
      <c r="C1747" s="303" t="str">
        <f t="shared" si="192"/>
        <v>0</v>
      </c>
      <c r="D1747" s="303">
        <f>IF(S1747="",0,COUNTIF($S$7:S1747,S1747))</f>
        <v>0</v>
      </c>
      <c r="E1747" s="303" t="str">
        <f t="shared" si="193"/>
        <v>0</v>
      </c>
      <c r="F1747" s="303">
        <f>IF(T1747="",0,COUNTIF($T$7:T1747,T1747))</f>
        <v>0</v>
      </c>
      <c r="G1747" s="303" t="str">
        <f t="shared" si="194"/>
        <v>0</v>
      </c>
      <c r="H1747" s="303">
        <f>IF(R1747="",0,COUNTIF($R$7:R1747,R1747))</f>
        <v>0</v>
      </c>
      <c r="I1747" s="303" t="str">
        <f t="shared" si="195"/>
        <v>0</v>
      </c>
      <c r="J1747" s="306">
        <f t="shared" si="196"/>
        <v>44216</v>
      </c>
      <c r="K1747" s="303" t="str">
        <f t="shared" si="197"/>
        <v>KK 097</v>
      </c>
      <c r="L1747" s="61"/>
      <c r="M1747" s="271"/>
      <c r="N1747" s="6"/>
      <c r="O1747" s="10"/>
      <c r="P1747" s="6"/>
      <c r="Q1747" s="77" t="str">
        <f t="shared" si="198"/>
        <v/>
      </c>
      <c r="R1747" s="333"/>
      <c r="S1747" s="23"/>
      <c r="T1747" s="271"/>
      <c r="U1747" s="5"/>
      <c r="V1747" s="5"/>
      <c r="W1747" s="61"/>
      <c r="X1747" s="61"/>
    </row>
    <row r="1748" spans="1:24" ht="18.75" customHeight="1" x14ac:dyDescent="0.25">
      <c r="A1748" s="61"/>
      <c r="B1748" s="303">
        <f>IF(P1748="",0,COUNTIF($P$7:P1748,P1748))</f>
        <v>0</v>
      </c>
      <c r="C1748" s="303" t="str">
        <f t="shared" si="192"/>
        <v>0</v>
      </c>
      <c r="D1748" s="303">
        <f>IF(S1748="",0,COUNTIF($S$7:S1748,S1748))</f>
        <v>0</v>
      </c>
      <c r="E1748" s="303" t="str">
        <f t="shared" si="193"/>
        <v>0</v>
      </c>
      <c r="F1748" s="303">
        <f>IF(T1748="",0,COUNTIF($T$7:T1748,T1748))</f>
        <v>0</v>
      </c>
      <c r="G1748" s="303" t="str">
        <f t="shared" si="194"/>
        <v>0</v>
      </c>
      <c r="H1748" s="303">
        <f>IF(R1748="",0,COUNTIF($R$7:R1748,R1748))</f>
        <v>0</v>
      </c>
      <c r="I1748" s="303" t="str">
        <f t="shared" si="195"/>
        <v>0</v>
      </c>
      <c r="J1748" s="306">
        <f t="shared" si="196"/>
        <v>44216</v>
      </c>
      <c r="K1748" s="303" t="str">
        <f t="shared" si="197"/>
        <v>KK 097</v>
      </c>
      <c r="L1748" s="61"/>
      <c r="M1748" s="271"/>
      <c r="N1748" s="6"/>
      <c r="O1748" s="10"/>
      <c r="P1748" s="6"/>
      <c r="Q1748" s="77" t="str">
        <f t="shared" si="198"/>
        <v/>
      </c>
      <c r="R1748" s="333"/>
      <c r="S1748" s="23"/>
      <c r="T1748" s="271"/>
      <c r="U1748" s="5"/>
      <c r="V1748" s="5"/>
      <c r="W1748" s="61"/>
      <c r="X1748" s="61"/>
    </row>
    <row r="1749" spans="1:24" ht="18.75" customHeight="1" x14ac:dyDescent="0.25">
      <c r="A1749" s="61"/>
      <c r="B1749" s="303">
        <f>IF(P1749="",0,COUNTIF($P$7:P1749,P1749))</f>
        <v>0</v>
      </c>
      <c r="C1749" s="303" t="str">
        <f t="shared" si="192"/>
        <v>0</v>
      </c>
      <c r="D1749" s="303">
        <f>IF(S1749="",0,COUNTIF($S$7:S1749,S1749))</f>
        <v>0</v>
      </c>
      <c r="E1749" s="303" t="str">
        <f t="shared" si="193"/>
        <v>0</v>
      </c>
      <c r="F1749" s="303">
        <f>IF(T1749="",0,COUNTIF($T$7:T1749,T1749))</f>
        <v>0</v>
      </c>
      <c r="G1749" s="303" t="str">
        <f t="shared" si="194"/>
        <v>0</v>
      </c>
      <c r="H1749" s="303">
        <f>IF(R1749="",0,COUNTIF($R$7:R1749,R1749))</f>
        <v>0</v>
      </c>
      <c r="I1749" s="303" t="str">
        <f t="shared" si="195"/>
        <v>0</v>
      </c>
      <c r="J1749" s="306">
        <f t="shared" si="196"/>
        <v>44216</v>
      </c>
      <c r="K1749" s="303" t="str">
        <f t="shared" si="197"/>
        <v>KK 097</v>
      </c>
      <c r="L1749" s="61"/>
      <c r="M1749" s="271"/>
      <c r="N1749" s="6"/>
      <c r="O1749" s="10"/>
      <c r="P1749" s="6"/>
      <c r="Q1749" s="77" t="str">
        <f t="shared" si="198"/>
        <v/>
      </c>
      <c r="R1749" s="333"/>
      <c r="S1749" s="23"/>
      <c r="T1749" s="271"/>
      <c r="U1749" s="5"/>
      <c r="V1749" s="5"/>
      <c r="W1749" s="61"/>
      <c r="X1749" s="61"/>
    </row>
    <row r="1750" spans="1:24" ht="18.75" customHeight="1" x14ac:dyDescent="0.25">
      <c r="A1750" s="61"/>
      <c r="B1750" s="303">
        <f>IF(P1750="",0,COUNTIF($P$7:P1750,P1750))</f>
        <v>0</v>
      </c>
      <c r="C1750" s="303" t="str">
        <f t="shared" si="192"/>
        <v>0</v>
      </c>
      <c r="D1750" s="303">
        <f>IF(S1750="",0,COUNTIF($S$7:S1750,S1750))</f>
        <v>0</v>
      </c>
      <c r="E1750" s="303" t="str">
        <f t="shared" si="193"/>
        <v>0</v>
      </c>
      <c r="F1750" s="303">
        <f>IF(T1750="",0,COUNTIF($T$7:T1750,T1750))</f>
        <v>0</v>
      </c>
      <c r="G1750" s="303" t="str">
        <f t="shared" si="194"/>
        <v>0</v>
      </c>
      <c r="H1750" s="303">
        <f>IF(R1750="",0,COUNTIF($R$7:R1750,R1750))</f>
        <v>0</v>
      </c>
      <c r="I1750" s="303" t="str">
        <f t="shared" si="195"/>
        <v>0</v>
      </c>
      <c r="J1750" s="306">
        <f t="shared" si="196"/>
        <v>44216</v>
      </c>
      <c r="K1750" s="303" t="str">
        <f t="shared" si="197"/>
        <v>KK 097</v>
      </c>
      <c r="L1750" s="61"/>
      <c r="M1750" s="271"/>
      <c r="N1750" s="6"/>
      <c r="O1750" s="10"/>
      <c r="P1750" s="6"/>
      <c r="Q1750" s="77" t="str">
        <f t="shared" si="198"/>
        <v/>
      </c>
      <c r="R1750" s="333"/>
      <c r="S1750" s="23"/>
      <c r="T1750" s="271"/>
      <c r="U1750" s="5"/>
      <c r="V1750" s="5"/>
      <c r="W1750" s="61"/>
      <c r="X1750" s="61"/>
    </row>
    <row r="1751" spans="1:24" ht="18.75" customHeight="1" x14ac:dyDescent="0.25">
      <c r="A1751" s="61"/>
      <c r="B1751" s="303">
        <f>IF(P1751="",0,COUNTIF($P$7:P1751,P1751))</f>
        <v>0</v>
      </c>
      <c r="C1751" s="303" t="str">
        <f t="shared" si="192"/>
        <v>0</v>
      </c>
      <c r="D1751" s="303">
        <f>IF(S1751="",0,COUNTIF($S$7:S1751,S1751))</f>
        <v>0</v>
      </c>
      <c r="E1751" s="303" t="str">
        <f t="shared" si="193"/>
        <v>0</v>
      </c>
      <c r="F1751" s="303">
        <f>IF(T1751="",0,COUNTIF($T$7:T1751,T1751))</f>
        <v>0</v>
      </c>
      <c r="G1751" s="303" t="str">
        <f t="shared" si="194"/>
        <v>0</v>
      </c>
      <c r="H1751" s="303">
        <f>IF(R1751="",0,COUNTIF($R$7:R1751,R1751))</f>
        <v>0</v>
      </c>
      <c r="I1751" s="303" t="str">
        <f t="shared" si="195"/>
        <v>0</v>
      </c>
      <c r="J1751" s="306">
        <f t="shared" si="196"/>
        <v>44216</v>
      </c>
      <c r="K1751" s="303" t="str">
        <f t="shared" si="197"/>
        <v>KK 097</v>
      </c>
      <c r="L1751" s="61"/>
      <c r="M1751" s="271"/>
      <c r="N1751" s="6"/>
      <c r="O1751" s="10"/>
      <c r="P1751" s="6"/>
      <c r="Q1751" s="77" t="str">
        <f t="shared" si="198"/>
        <v/>
      </c>
      <c r="R1751" s="333"/>
      <c r="S1751" s="23"/>
      <c r="T1751" s="271"/>
      <c r="U1751" s="5"/>
      <c r="V1751" s="5"/>
      <c r="W1751" s="61"/>
      <c r="X1751" s="61"/>
    </row>
    <row r="1752" spans="1:24" ht="18.75" customHeight="1" x14ac:dyDescent="0.25">
      <c r="A1752" s="61"/>
      <c r="B1752" s="303">
        <f>IF(P1752="",0,COUNTIF($P$7:P1752,P1752))</f>
        <v>0</v>
      </c>
      <c r="C1752" s="303" t="str">
        <f t="shared" si="192"/>
        <v>0</v>
      </c>
      <c r="D1752" s="303">
        <f>IF(S1752="",0,COUNTIF($S$7:S1752,S1752))</f>
        <v>0</v>
      </c>
      <c r="E1752" s="303" t="str">
        <f t="shared" si="193"/>
        <v>0</v>
      </c>
      <c r="F1752" s="303">
        <f>IF(T1752="",0,COUNTIF($T$7:T1752,T1752))</f>
        <v>0</v>
      </c>
      <c r="G1752" s="303" t="str">
        <f t="shared" si="194"/>
        <v>0</v>
      </c>
      <c r="H1752" s="303">
        <f>IF(R1752="",0,COUNTIF($R$7:R1752,R1752))</f>
        <v>0</v>
      </c>
      <c r="I1752" s="303" t="str">
        <f t="shared" si="195"/>
        <v>0</v>
      </c>
      <c r="J1752" s="306">
        <f t="shared" si="196"/>
        <v>44216</v>
      </c>
      <c r="K1752" s="303" t="str">
        <f t="shared" si="197"/>
        <v>KK 097</v>
      </c>
      <c r="L1752" s="61"/>
      <c r="M1752" s="271"/>
      <c r="N1752" s="6"/>
      <c r="O1752" s="10"/>
      <c r="P1752" s="6"/>
      <c r="Q1752" s="77" t="str">
        <f t="shared" si="198"/>
        <v/>
      </c>
      <c r="R1752" s="333"/>
      <c r="S1752" s="23"/>
      <c r="T1752" s="271"/>
      <c r="U1752" s="5"/>
      <c r="V1752" s="5"/>
      <c r="W1752" s="61"/>
      <c r="X1752" s="61"/>
    </row>
    <row r="1753" spans="1:24" ht="18.75" customHeight="1" x14ac:dyDescent="0.25">
      <c r="A1753" s="61"/>
      <c r="B1753" s="303">
        <f>IF(P1753="",0,COUNTIF($P$7:P1753,P1753))</f>
        <v>0</v>
      </c>
      <c r="C1753" s="303" t="str">
        <f t="shared" si="192"/>
        <v>0</v>
      </c>
      <c r="D1753" s="303">
        <f>IF(S1753="",0,COUNTIF($S$7:S1753,S1753))</f>
        <v>0</v>
      </c>
      <c r="E1753" s="303" t="str">
        <f t="shared" si="193"/>
        <v>0</v>
      </c>
      <c r="F1753" s="303">
        <f>IF(T1753="",0,COUNTIF($T$7:T1753,T1753))</f>
        <v>0</v>
      </c>
      <c r="G1753" s="303" t="str">
        <f t="shared" si="194"/>
        <v>0</v>
      </c>
      <c r="H1753" s="303">
        <f>IF(R1753="",0,COUNTIF($R$7:R1753,R1753))</f>
        <v>0</v>
      </c>
      <c r="I1753" s="303" t="str">
        <f t="shared" si="195"/>
        <v>0</v>
      </c>
      <c r="J1753" s="306">
        <f t="shared" si="196"/>
        <v>44216</v>
      </c>
      <c r="K1753" s="303" t="str">
        <f t="shared" si="197"/>
        <v>KK 097</v>
      </c>
      <c r="L1753" s="61"/>
      <c r="M1753" s="271"/>
      <c r="N1753" s="6"/>
      <c r="O1753" s="10"/>
      <c r="P1753" s="6"/>
      <c r="Q1753" s="77" t="str">
        <f t="shared" si="198"/>
        <v/>
      </c>
      <c r="R1753" s="333"/>
      <c r="S1753" s="23"/>
      <c r="T1753" s="271"/>
      <c r="U1753" s="5"/>
      <c r="V1753" s="5"/>
      <c r="W1753" s="61"/>
      <c r="X1753" s="61"/>
    </row>
    <row r="1754" spans="1:24" ht="18.75" customHeight="1" x14ac:dyDescent="0.25">
      <c r="A1754" s="61"/>
      <c r="B1754" s="303">
        <f>IF(P1754="",0,COUNTIF($P$7:P1754,P1754))</f>
        <v>0</v>
      </c>
      <c r="C1754" s="303" t="str">
        <f t="shared" si="192"/>
        <v>0</v>
      </c>
      <c r="D1754" s="303">
        <f>IF(S1754="",0,COUNTIF($S$7:S1754,S1754))</f>
        <v>0</v>
      </c>
      <c r="E1754" s="303" t="str">
        <f t="shared" si="193"/>
        <v>0</v>
      </c>
      <c r="F1754" s="303">
        <f>IF(T1754="",0,COUNTIF($T$7:T1754,T1754))</f>
        <v>0</v>
      </c>
      <c r="G1754" s="303" t="str">
        <f t="shared" si="194"/>
        <v>0</v>
      </c>
      <c r="H1754" s="303">
        <f>IF(R1754="",0,COUNTIF($R$7:R1754,R1754))</f>
        <v>0</v>
      </c>
      <c r="I1754" s="303" t="str">
        <f t="shared" si="195"/>
        <v>0</v>
      </c>
      <c r="J1754" s="306">
        <f t="shared" si="196"/>
        <v>44216</v>
      </c>
      <c r="K1754" s="303" t="str">
        <f t="shared" si="197"/>
        <v>KK 097</v>
      </c>
      <c r="L1754" s="61"/>
      <c r="M1754" s="271"/>
      <c r="N1754" s="6"/>
      <c r="O1754" s="10"/>
      <c r="P1754" s="6"/>
      <c r="Q1754" s="77" t="str">
        <f t="shared" si="198"/>
        <v/>
      </c>
      <c r="R1754" s="333"/>
      <c r="S1754" s="23"/>
      <c r="T1754" s="271"/>
      <c r="U1754" s="5"/>
      <c r="V1754" s="5"/>
      <c r="W1754" s="61"/>
      <c r="X1754" s="61"/>
    </row>
    <row r="1755" spans="1:24" ht="18.75" customHeight="1" x14ac:dyDescent="0.25">
      <c r="A1755" s="61"/>
      <c r="B1755" s="303">
        <f>IF(P1755="",0,COUNTIF($P$7:P1755,P1755))</f>
        <v>0</v>
      </c>
      <c r="C1755" s="303" t="str">
        <f t="shared" si="192"/>
        <v>0</v>
      </c>
      <c r="D1755" s="303">
        <f>IF(S1755="",0,COUNTIF($S$7:S1755,S1755))</f>
        <v>0</v>
      </c>
      <c r="E1755" s="303" t="str">
        <f t="shared" si="193"/>
        <v>0</v>
      </c>
      <c r="F1755" s="303">
        <f>IF(T1755="",0,COUNTIF($T$7:T1755,T1755))</f>
        <v>0</v>
      </c>
      <c r="G1755" s="303" t="str">
        <f t="shared" si="194"/>
        <v>0</v>
      </c>
      <c r="H1755" s="303">
        <f>IF(R1755="",0,COUNTIF($R$7:R1755,R1755))</f>
        <v>0</v>
      </c>
      <c r="I1755" s="303" t="str">
        <f t="shared" si="195"/>
        <v>0</v>
      </c>
      <c r="J1755" s="306">
        <f t="shared" si="196"/>
        <v>44216</v>
      </c>
      <c r="K1755" s="303" t="str">
        <f t="shared" si="197"/>
        <v>KK 097</v>
      </c>
      <c r="L1755" s="61"/>
      <c r="M1755" s="271"/>
      <c r="N1755" s="6"/>
      <c r="O1755" s="10"/>
      <c r="P1755" s="6"/>
      <c r="Q1755" s="77" t="str">
        <f t="shared" si="198"/>
        <v/>
      </c>
      <c r="R1755" s="333"/>
      <c r="S1755" s="23"/>
      <c r="T1755" s="271"/>
      <c r="U1755" s="5"/>
      <c r="V1755" s="5"/>
      <c r="W1755" s="61"/>
      <c r="X1755" s="61"/>
    </row>
    <row r="1756" spans="1:24" ht="18.75" customHeight="1" x14ac:dyDescent="0.25">
      <c r="A1756" s="61"/>
      <c r="B1756" s="303">
        <f>IF(P1756="",0,COUNTIF($P$7:P1756,P1756))</f>
        <v>0</v>
      </c>
      <c r="C1756" s="303" t="str">
        <f t="shared" si="192"/>
        <v>0</v>
      </c>
      <c r="D1756" s="303">
        <f>IF(S1756="",0,COUNTIF($S$7:S1756,S1756))</f>
        <v>0</v>
      </c>
      <c r="E1756" s="303" t="str">
        <f t="shared" si="193"/>
        <v>0</v>
      </c>
      <c r="F1756" s="303">
        <f>IF(T1756="",0,COUNTIF($T$7:T1756,T1756))</f>
        <v>0</v>
      </c>
      <c r="G1756" s="303" t="str">
        <f t="shared" si="194"/>
        <v>0</v>
      </c>
      <c r="H1756" s="303">
        <f>IF(R1756="",0,COUNTIF($R$7:R1756,R1756))</f>
        <v>0</v>
      </c>
      <c r="I1756" s="303" t="str">
        <f t="shared" si="195"/>
        <v>0</v>
      </c>
      <c r="J1756" s="306">
        <f t="shared" si="196"/>
        <v>44216</v>
      </c>
      <c r="K1756" s="303" t="str">
        <f t="shared" si="197"/>
        <v>KK 097</v>
      </c>
      <c r="L1756" s="61"/>
      <c r="M1756" s="271"/>
      <c r="N1756" s="6"/>
      <c r="O1756" s="10"/>
      <c r="P1756" s="6"/>
      <c r="Q1756" s="77" t="str">
        <f t="shared" si="198"/>
        <v/>
      </c>
      <c r="R1756" s="333"/>
      <c r="S1756" s="23"/>
      <c r="T1756" s="271"/>
      <c r="U1756" s="5"/>
      <c r="V1756" s="5"/>
      <c r="W1756" s="61"/>
      <c r="X1756" s="61"/>
    </row>
    <row r="1757" spans="1:24" ht="18.75" customHeight="1" x14ac:dyDescent="0.25">
      <c r="A1757" s="61"/>
      <c r="B1757" s="303">
        <f>IF(P1757="",0,COUNTIF($P$7:P1757,P1757))</f>
        <v>0</v>
      </c>
      <c r="C1757" s="303" t="str">
        <f t="shared" si="192"/>
        <v>0</v>
      </c>
      <c r="D1757" s="303">
        <f>IF(S1757="",0,COUNTIF($S$7:S1757,S1757))</f>
        <v>0</v>
      </c>
      <c r="E1757" s="303" t="str">
        <f t="shared" si="193"/>
        <v>0</v>
      </c>
      <c r="F1757" s="303">
        <f>IF(T1757="",0,COUNTIF($T$7:T1757,T1757))</f>
        <v>0</v>
      </c>
      <c r="G1757" s="303" t="str">
        <f t="shared" si="194"/>
        <v>0</v>
      </c>
      <c r="H1757" s="303">
        <f>IF(R1757="",0,COUNTIF($R$7:R1757,R1757))</f>
        <v>0</v>
      </c>
      <c r="I1757" s="303" t="str">
        <f t="shared" si="195"/>
        <v>0</v>
      </c>
      <c r="J1757" s="306">
        <f t="shared" si="196"/>
        <v>44216</v>
      </c>
      <c r="K1757" s="303" t="str">
        <f t="shared" si="197"/>
        <v>KK 097</v>
      </c>
      <c r="L1757" s="61"/>
      <c r="M1757" s="271"/>
      <c r="N1757" s="6"/>
      <c r="O1757" s="10"/>
      <c r="P1757" s="6"/>
      <c r="Q1757" s="77" t="str">
        <f t="shared" si="198"/>
        <v/>
      </c>
      <c r="R1757" s="333"/>
      <c r="S1757" s="23"/>
      <c r="T1757" s="271"/>
      <c r="U1757" s="5"/>
      <c r="V1757" s="5"/>
      <c r="W1757" s="61"/>
      <c r="X1757" s="61"/>
    </row>
    <row r="1758" spans="1:24" ht="18.75" customHeight="1" x14ac:dyDescent="0.25">
      <c r="A1758" s="61"/>
      <c r="B1758" s="303">
        <f>IF(P1758="",0,COUNTIF($P$7:P1758,P1758))</f>
        <v>0</v>
      </c>
      <c r="C1758" s="303" t="str">
        <f t="shared" si="192"/>
        <v>0</v>
      </c>
      <c r="D1758" s="303">
        <f>IF(S1758="",0,COUNTIF($S$7:S1758,S1758))</f>
        <v>0</v>
      </c>
      <c r="E1758" s="303" t="str">
        <f t="shared" si="193"/>
        <v>0</v>
      </c>
      <c r="F1758" s="303">
        <f>IF(T1758="",0,COUNTIF($T$7:T1758,T1758))</f>
        <v>0</v>
      </c>
      <c r="G1758" s="303" t="str">
        <f t="shared" si="194"/>
        <v>0</v>
      </c>
      <c r="H1758" s="303">
        <f>IF(R1758="",0,COUNTIF($R$7:R1758,R1758))</f>
        <v>0</v>
      </c>
      <c r="I1758" s="303" t="str">
        <f t="shared" si="195"/>
        <v>0</v>
      </c>
      <c r="J1758" s="306">
        <f t="shared" si="196"/>
        <v>44216</v>
      </c>
      <c r="K1758" s="303" t="str">
        <f t="shared" si="197"/>
        <v>KK 097</v>
      </c>
      <c r="L1758" s="61"/>
      <c r="M1758" s="271"/>
      <c r="N1758" s="6"/>
      <c r="O1758" s="10"/>
      <c r="P1758" s="6"/>
      <c r="Q1758" s="77" t="str">
        <f t="shared" si="198"/>
        <v/>
      </c>
      <c r="R1758" s="333"/>
      <c r="S1758" s="23"/>
      <c r="T1758" s="271"/>
      <c r="U1758" s="5"/>
      <c r="V1758" s="5"/>
      <c r="W1758" s="61"/>
      <c r="X1758" s="61"/>
    </row>
    <row r="1759" spans="1:24" ht="18.75" customHeight="1" x14ac:dyDescent="0.25">
      <c r="A1759" s="61"/>
      <c r="B1759" s="303">
        <f>IF(P1759="",0,COUNTIF($P$7:P1759,P1759))</f>
        <v>0</v>
      </c>
      <c r="C1759" s="303" t="str">
        <f t="shared" si="192"/>
        <v>0</v>
      </c>
      <c r="D1759" s="303">
        <f>IF(S1759="",0,COUNTIF($S$7:S1759,S1759))</f>
        <v>0</v>
      </c>
      <c r="E1759" s="303" t="str">
        <f t="shared" si="193"/>
        <v>0</v>
      </c>
      <c r="F1759" s="303">
        <f>IF(T1759="",0,COUNTIF($T$7:T1759,T1759))</f>
        <v>0</v>
      </c>
      <c r="G1759" s="303" t="str">
        <f t="shared" si="194"/>
        <v>0</v>
      </c>
      <c r="H1759" s="303">
        <f>IF(R1759="",0,COUNTIF($R$7:R1759,R1759))</f>
        <v>0</v>
      </c>
      <c r="I1759" s="303" t="str">
        <f t="shared" si="195"/>
        <v>0</v>
      </c>
      <c r="J1759" s="306">
        <f t="shared" si="196"/>
        <v>44216</v>
      </c>
      <c r="K1759" s="303" t="str">
        <f t="shared" si="197"/>
        <v>KK 097</v>
      </c>
      <c r="L1759" s="61"/>
      <c r="M1759" s="271"/>
      <c r="N1759" s="6"/>
      <c r="O1759" s="10"/>
      <c r="P1759" s="6"/>
      <c r="Q1759" s="77" t="str">
        <f t="shared" si="198"/>
        <v/>
      </c>
      <c r="R1759" s="333"/>
      <c r="S1759" s="23"/>
      <c r="T1759" s="271"/>
      <c r="U1759" s="5"/>
      <c r="V1759" s="5"/>
      <c r="W1759" s="61"/>
      <c r="X1759" s="61"/>
    </row>
    <row r="1760" spans="1:24" ht="18.75" customHeight="1" x14ac:dyDescent="0.25">
      <c r="A1760" s="61"/>
      <c r="B1760" s="303">
        <f>IF(P1760="",0,COUNTIF($P$7:P1760,P1760))</f>
        <v>0</v>
      </c>
      <c r="C1760" s="303" t="str">
        <f t="shared" si="192"/>
        <v>0</v>
      </c>
      <c r="D1760" s="303">
        <f>IF(S1760="",0,COUNTIF($S$7:S1760,S1760))</f>
        <v>0</v>
      </c>
      <c r="E1760" s="303" t="str">
        <f t="shared" si="193"/>
        <v>0</v>
      </c>
      <c r="F1760" s="303">
        <f>IF(T1760="",0,COUNTIF($T$7:T1760,T1760))</f>
        <v>0</v>
      </c>
      <c r="G1760" s="303" t="str">
        <f t="shared" si="194"/>
        <v>0</v>
      </c>
      <c r="H1760" s="303">
        <f>IF(R1760="",0,COUNTIF($R$7:R1760,R1760))</f>
        <v>0</v>
      </c>
      <c r="I1760" s="303" t="str">
        <f t="shared" si="195"/>
        <v>0</v>
      </c>
      <c r="J1760" s="306">
        <f t="shared" si="196"/>
        <v>44216</v>
      </c>
      <c r="K1760" s="303" t="str">
        <f t="shared" si="197"/>
        <v>KK 097</v>
      </c>
      <c r="L1760" s="61"/>
      <c r="M1760" s="271"/>
      <c r="N1760" s="6"/>
      <c r="O1760" s="10"/>
      <c r="P1760" s="6"/>
      <c r="Q1760" s="77" t="str">
        <f t="shared" si="198"/>
        <v/>
      </c>
      <c r="R1760" s="333"/>
      <c r="S1760" s="23"/>
      <c r="T1760" s="271"/>
      <c r="U1760" s="5"/>
      <c r="V1760" s="5"/>
      <c r="W1760" s="61"/>
      <c r="X1760" s="61"/>
    </row>
    <row r="1761" spans="1:24" ht="18.75" customHeight="1" x14ac:dyDescent="0.25">
      <c r="A1761" s="61"/>
      <c r="B1761" s="303">
        <f>IF(P1761="",0,COUNTIF($P$7:P1761,P1761))</f>
        <v>0</v>
      </c>
      <c r="C1761" s="303" t="str">
        <f t="shared" si="192"/>
        <v>0</v>
      </c>
      <c r="D1761" s="303">
        <f>IF(S1761="",0,COUNTIF($S$7:S1761,S1761))</f>
        <v>0</v>
      </c>
      <c r="E1761" s="303" t="str">
        <f t="shared" si="193"/>
        <v>0</v>
      </c>
      <c r="F1761" s="303">
        <f>IF(T1761="",0,COUNTIF($T$7:T1761,T1761))</f>
        <v>0</v>
      </c>
      <c r="G1761" s="303" t="str">
        <f t="shared" si="194"/>
        <v>0</v>
      </c>
      <c r="H1761" s="303">
        <f>IF(R1761="",0,COUNTIF($R$7:R1761,R1761))</f>
        <v>0</v>
      </c>
      <c r="I1761" s="303" t="str">
        <f t="shared" si="195"/>
        <v>0</v>
      </c>
      <c r="J1761" s="306">
        <f t="shared" si="196"/>
        <v>44216</v>
      </c>
      <c r="K1761" s="303" t="str">
        <f t="shared" si="197"/>
        <v>KK 097</v>
      </c>
      <c r="L1761" s="61"/>
      <c r="M1761" s="271"/>
      <c r="N1761" s="6"/>
      <c r="O1761" s="10"/>
      <c r="P1761" s="6"/>
      <c r="Q1761" s="77" t="str">
        <f t="shared" si="198"/>
        <v/>
      </c>
      <c r="R1761" s="333"/>
      <c r="S1761" s="23"/>
      <c r="T1761" s="271"/>
      <c r="U1761" s="5"/>
      <c r="V1761" s="5"/>
      <c r="W1761" s="61"/>
      <c r="X1761" s="61"/>
    </row>
    <row r="1762" spans="1:24" ht="18.75" customHeight="1" x14ac:dyDescent="0.25">
      <c r="A1762" s="61"/>
      <c r="B1762" s="303">
        <f>IF(P1762="",0,COUNTIF($P$7:P1762,P1762))</f>
        <v>0</v>
      </c>
      <c r="C1762" s="303" t="str">
        <f t="shared" si="192"/>
        <v>0</v>
      </c>
      <c r="D1762" s="303">
        <f>IF(S1762="",0,COUNTIF($S$7:S1762,S1762))</f>
        <v>0</v>
      </c>
      <c r="E1762" s="303" t="str">
        <f t="shared" si="193"/>
        <v>0</v>
      </c>
      <c r="F1762" s="303">
        <f>IF(T1762="",0,COUNTIF($T$7:T1762,T1762))</f>
        <v>0</v>
      </c>
      <c r="G1762" s="303" t="str">
        <f t="shared" si="194"/>
        <v>0</v>
      </c>
      <c r="H1762" s="303">
        <f>IF(R1762="",0,COUNTIF($R$7:R1762,R1762))</f>
        <v>0</v>
      </c>
      <c r="I1762" s="303" t="str">
        <f t="shared" si="195"/>
        <v>0</v>
      </c>
      <c r="J1762" s="306">
        <f t="shared" si="196"/>
        <v>44216</v>
      </c>
      <c r="K1762" s="303" t="str">
        <f t="shared" si="197"/>
        <v>KK 097</v>
      </c>
      <c r="L1762" s="61"/>
      <c r="M1762" s="271"/>
      <c r="N1762" s="6"/>
      <c r="O1762" s="10"/>
      <c r="P1762" s="6"/>
      <c r="Q1762" s="77" t="str">
        <f t="shared" si="198"/>
        <v/>
      </c>
      <c r="R1762" s="333"/>
      <c r="S1762" s="23"/>
      <c r="T1762" s="271"/>
      <c r="U1762" s="5"/>
      <c r="V1762" s="5"/>
      <c r="W1762" s="61"/>
      <c r="X1762" s="61"/>
    </row>
    <row r="1763" spans="1:24" ht="18.75" customHeight="1" x14ac:dyDescent="0.25">
      <c r="A1763" s="61"/>
      <c r="B1763" s="303">
        <f>IF(P1763="",0,COUNTIF($P$7:P1763,P1763))</f>
        <v>0</v>
      </c>
      <c r="C1763" s="303" t="str">
        <f t="shared" si="192"/>
        <v>0</v>
      </c>
      <c r="D1763" s="303">
        <f>IF(S1763="",0,COUNTIF($S$7:S1763,S1763))</f>
        <v>0</v>
      </c>
      <c r="E1763" s="303" t="str">
        <f t="shared" si="193"/>
        <v>0</v>
      </c>
      <c r="F1763" s="303">
        <f>IF(T1763="",0,COUNTIF($T$7:T1763,T1763))</f>
        <v>0</v>
      </c>
      <c r="G1763" s="303" t="str">
        <f t="shared" si="194"/>
        <v>0</v>
      </c>
      <c r="H1763" s="303">
        <f>IF(R1763="",0,COUNTIF($R$7:R1763,R1763))</f>
        <v>0</v>
      </c>
      <c r="I1763" s="303" t="str">
        <f t="shared" si="195"/>
        <v>0</v>
      </c>
      <c r="J1763" s="306">
        <f t="shared" si="196"/>
        <v>44216</v>
      </c>
      <c r="K1763" s="303" t="str">
        <f t="shared" si="197"/>
        <v>KK 097</v>
      </c>
      <c r="L1763" s="61"/>
      <c r="M1763" s="271"/>
      <c r="N1763" s="6"/>
      <c r="O1763" s="10"/>
      <c r="P1763" s="6"/>
      <c r="Q1763" s="77" t="str">
        <f t="shared" si="198"/>
        <v/>
      </c>
      <c r="R1763" s="333"/>
      <c r="S1763" s="23"/>
      <c r="T1763" s="271"/>
      <c r="U1763" s="5"/>
      <c r="V1763" s="5"/>
      <c r="W1763" s="61"/>
      <c r="X1763" s="61"/>
    </row>
    <row r="1764" spans="1:24" ht="18.75" customHeight="1" x14ac:dyDescent="0.25">
      <c r="A1764" s="61"/>
      <c r="B1764" s="303">
        <f>IF(P1764="",0,COUNTIF($P$7:P1764,P1764))</f>
        <v>0</v>
      </c>
      <c r="C1764" s="303" t="str">
        <f t="shared" si="192"/>
        <v>0</v>
      </c>
      <c r="D1764" s="303">
        <f>IF(S1764="",0,COUNTIF($S$7:S1764,S1764))</f>
        <v>0</v>
      </c>
      <c r="E1764" s="303" t="str">
        <f t="shared" si="193"/>
        <v>0</v>
      </c>
      <c r="F1764" s="303">
        <f>IF(T1764="",0,COUNTIF($T$7:T1764,T1764))</f>
        <v>0</v>
      </c>
      <c r="G1764" s="303" t="str">
        <f t="shared" si="194"/>
        <v>0</v>
      </c>
      <c r="H1764" s="303">
        <f>IF(R1764="",0,COUNTIF($R$7:R1764,R1764))</f>
        <v>0</v>
      </c>
      <c r="I1764" s="303" t="str">
        <f t="shared" si="195"/>
        <v>0</v>
      </c>
      <c r="J1764" s="306">
        <f t="shared" si="196"/>
        <v>44216</v>
      </c>
      <c r="K1764" s="303" t="str">
        <f t="shared" si="197"/>
        <v>KK 097</v>
      </c>
      <c r="L1764" s="61"/>
      <c r="M1764" s="271"/>
      <c r="N1764" s="6"/>
      <c r="O1764" s="10"/>
      <c r="P1764" s="6"/>
      <c r="Q1764" s="77" t="str">
        <f t="shared" si="198"/>
        <v/>
      </c>
      <c r="R1764" s="333"/>
      <c r="S1764" s="23"/>
      <c r="T1764" s="271"/>
      <c r="U1764" s="5"/>
      <c r="V1764" s="5"/>
      <c r="W1764" s="61"/>
      <c r="X1764" s="61"/>
    </row>
    <row r="1765" spans="1:24" ht="18.75" customHeight="1" x14ac:dyDescent="0.25">
      <c r="A1765" s="61"/>
      <c r="B1765" s="303">
        <f>IF(P1765="",0,COUNTIF($P$7:P1765,P1765))</f>
        <v>0</v>
      </c>
      <c r="C1765" s="303" t="str">
        <f t="shared" si="192"/>
        <v>0</v>
      </c>
      <c r="D1765" s="303">
        <f>IF(S1765="",0,COUNTIF($S$7:S1765,S1765))</f>
        <v>0</v>
      </c>
      <c r="E1765" s="303" t="str">
        <f t="shared" si="193"/>
        <v>0</v>
      </c>
      <c r="F1765" s="303">
        <f>IF(T1765="",0,COUNTIF($T$7:T1765,T1765))</f>
        <v>0</v>
      </c>
      <c r="G1765" s="303" t="str">
        <f t="shared" si="194"/>
        <v>0</v>
      </c>
      <c r="H1765" s="303">
        <f>IF(R1765="",0,COUNTIF($R$7:R1765,R1765))</f>
        <v>0</v>
      </c>
      <c r="I1765" s="303" t="str">
        <f t="shared" si="195"/>
        <v>0</v>
      </c>
      <c r="J1765" s="306">
        <f t="shared" si="196"/>
        <v>44216</v>
      </c>
      <c r="K1765" s="303" t="str">
        <f t="shared" si="197"/>
        <v>KK 097</v>
      </c>
      <c r="L1765" s="61"/>
      <c r="M1765" s="271"/>
      <c r="N1765" s="6"/>
      <c r="O1765" s="10"/>
      <c r="P1765" s="6"/>
      <c r="Q1765" s="77" t="str">
        <f t="shared" si="198"/>
        <v/>
      </c>
      <c r="R1765" s="333"/>
      <c r="S1765" s="23"/>
      <c r="T1765" s="271"/>
      <c r="U1765" s="5"/>
      <c r="V1765" s="5"/>
      <c r="W1765" s="61"/>
      <c r="X1765" s="61"/>
    </row>
    <row r="1766" spans="1:24" ht="18.75" customHeight="1" x14ac:dyDescent="0.25">
      <c r="A1766" s="61"/>
      <c r="B1766" s="303">
        <f>IF(P1766="",0,COUNTIF($P$7:P1766,P1766))</f>
        <v>0</v>
      </c>
      <c r="C1766" s="303" t="str">
        <f t="shared" si="192"/>
        <v>0</v>
      </c>
      <c r="D1766" s="303">
        <f>IF(S1766="",0,COUNTIF($S$7:S1766,S1766))</f>
        <v>0</v>
      </c>
      <c r="E1766" s="303" t="str">
        <f t="shared" si="193"/>
        <v>0</v>
      </c>
      <c r="F1766" s="303">
        <f>IF(T1766="",0,COUNTIF($T$7:T1766,T1766))</f>
        <v>0</v>
      </c>
      <c r="G1766" s="303" t="str">
        <f t="shared" si="194"/>
        <v>0</v>
      </c>
      <c r="H1766" s="303">
        <f>IF(R1766="",0,COUNTIF($R$7:R1766,R1766))</f>
        <v>0</v>
      </c>
      <c r="I1766" s="303" t="str">
        <f t="shared" si="195"/>
        <v>0</v>
      </c>
      <c r="J1766" s="306">
        <f t="shared" si="196"/>
        <v>44216</v>
      </c>
      <c r="K1766" s="303" t="str">
        <f t="shared" si="197"/>
        <v>KK 097</v>
      </c>
      <c r="L1766" s="61"/>
      <c r="M1766" s="271"/>
      <c r="N1766" s="6"/>
      <c r="O1766" s="10"/>
      <c r="P1766" s="6"/>
      <c r="Q1766" s="77" t="str">
        <f t="shared" si="198"/>
        <v/>
      </c>
      <c r="R1766" s="333"/>
      <c r="S1766" s="23"/>
      <c r="T1766" s="271"/>
      <c r="U1766" s="5"/>
      <c r="V1766" s="5"/>
      <c r="W1766" s="61"/>
      <c r="X1766" s="61"/>
    </row>
    <row r="1767" spans="1:24" ht="18.75" customHeight="1" x14ac:dyDescent="0.25">
      <c r="A1767" s="61"/>
      <c r="B1767" s="303">
        <f>IF(P1767="",0,COUNTIF($P$7:P1767,P1767))</f>
        <v>0</v>
      </c>
      <c r="C1767" s="303" t="str">
        <f t="shared" si="192"/>
        <v>0</v>
      </c>
      <c r="D1767" s="303">
        <f>IF(S1767="",0,COUNTIF($S$7:S1767,S1767))</f>
        <v>0</v>
      </c>
      <c r="E1767" s="303" t="str">
        <f t="shared" si="193"/>
        <v>0</v>
      </c>
      <c r="F1767" s="303">
        <f>IF(T1767="",0,COUNTIF($T$7:T1767,T1767))</f>
        <v>0</v>
      </c>
      <c r="G1767" s="303" t="str">
        <f t="shared" si="194"/>
        <v>0</v>
      </c>
      <c r="H1767" s="303">
        <f>IF(R1767="",0,COUNTIF($R$7:R1767,R1767))</f>
        <v>0</v>
      </c>
      <c r="I1767" s="303" t="str">
        <f t="shared" si="195"/>
        <v>0</v>
      </c>
      <c r="J1767" s="306">
        <f t="shared" si="196"/>
        <v>44216</v>
      </c>
      <c r="K1767" s="303" t="str">
        <f t="shared" si="197"/>
        <v>KK 097</v>
      </c>
      <c r="L1767" s="61"/>
      <c r="M1767" s="271"/>
      <c r="N1767" s="6"/>
      <c r="O1767" s="10"/>
      <c r="P1767" s="6"/>
      <c r="Q1767" s="77" t="str">
        <f t="shared" si="198"/>
        <v/>
      </c>
      <c r="R1767" s="333"/>
      <c r="S1767" s="23"/>
      <c r="T1767" s="271"/>
      <c r="U1767" s="5"/>
      <c r="V1767" s="5"/>
      <c r="W1767" s="61"/>
      <c r="X1767" s="61"/>
    </row>
    <row r="1768" spans="1:24" ht="18.75" customHeight="1" x14ac:dyDescent="0.25">
      <c r="A1768" s="61"/>
      <c r="B1768" s="303">
        <f>IF(P1768="",0,COUNTIF($P$7:P1768,P1768))</f>
        <v>0</v>
      </c>
      <c r="C1768" s="303" t="str">
        <f t="shared" si="192"/>
        <v>0</v>
      </c>
      <c r="D1768" s="303">
        <f>IF(S1768="",0,COUNTIF($S$7:S1768,S1768))</f>
        <v>0</v>
      </c>
      <c r="E1768" s="303" t="str">
        <f t="shared" si="193"/>
        <v>0</v>
      </c>
      <c r="F1768" s="303">
        <f>IF(T1768="",0,COUNTIF($T$7:T1768,T1768))</f>
        <v>0</v>
      </c>
      <c r="G1768" s="303" t="str">
        <f t="shared" si="194"/>
        <v>0</v>
      </c>
      <c r="H1768" s="303">
        <f>IF(R1768="",0,COUNTIF($R$7:R1768,R1768))</f>
        <v>0</v>
      </c>
      <c r="I1768" s="303" t="str">
        <f t="shared" si="195"/>
        <v>0</v>
      </c>
      <c r="J1768" s="306">
        <f t="shared" si="196"/>
        <v>44216</v>
      </c>
      <c r="K1768" s="303" t="str">
        <f t="shared" si="197"/>
        <v>KK 097</v>
      </c>
      <c r="L1768" s="61"/>
      <c r="M1768" s="271"/>
      <c r="N1768" s="6"/>
      <c r="O1768" s="10"/>
      <c r="P1768" s="6"/>
      <c r="Q1768" s="77" t="str">
        <f t="shared" si="198"/>
        <v/>
      </c>
      <c r="R1768" s="333"/>
      <c r="S1768" s="23"/>
      <c r="T1768" s="271"/>
      <c r="U1768" s="5"/>
      <c r="V1768" s="5"/>
      <c r="W1768" s="61"/>
      <c r="X1768" s="61"/>
    </row>
    <row r="1769" spans="1:24" ht="18.75" customHeight="1" x14ac:dyDescent="0.25">
      <c r="A1769" s="61"/>
      <c r="B1769" s="303">
        <f>IF(P1769="",0,COUNTIF($P$7:P1769,P1769))</f>
        <v>0</v>
      </c>
      <c r="C1769" s="303" t="str">
        <f t="shared" si="192"/>
        <v>0</v>
      </c>
      <c r="D1769" s="303">
        <f>IF(S1769="",0,COUNTIF($S$7:S1769,S1769))</f>
        <v>0</v>
      </c>
      <c r="E1769" s="303" t="str">
        <f t="shared" si="193"/>
        <v>0</v>
      </c>
      <c r="F1769" s="303">
        <f>IF(T1769="",0,COUNTIF($T$7:T1769,T1769))</f>
        <v>0</v>
      </c>
      <c r="G1769" s="303" t="str">
        <f t="shared" si="194"/>
        <v>0</v>
      </c>
      <c r="H1769" s="303">
        <f>IF(R1769="",0,COUNTIF($R$7:R1769,R1769))</f>
        <v>0</v>
      </c>
      <c r="I1769" s="303" t="str">
        <f t="shared" si="195"/>
        <v>0</v>
      </c>
      <c r="J1769" s="306">
        <f t="shared" si="196"/>
        <v>44216</v>
      </c>
      <c r="K1769" s="303" t="str">
        <f t="shared" si="197"/>
        <v>KK 097</v>
      </c>
      <c r="L1769" s="61"/>
      <c r="M1769" s="271"/>
      <c r="N1769" s="6"/>
      <c r="O1769" s="10"/>
      <c r="P1769" s="6"/>
      <c r="Q1769" s="77" t="str">
        <f t="shared" si="198"/>
        <v/>
      </c>
      <c r="R1769" s="333"/>
      <c r="S1769" s="23"/>
      <c r="T1769" s="271"/>
      <c r="U1769" s="5"/>
      <c r="V1769" s="5"/>
      <c r="W1769" s="61"/>
      <c r="X1769" s="61"/>
    </row>
    <row r="1770" spans="1:24" ht="18.75" customHeight="1" x14ac:dyDescent="0.25">
      <c r="A1770" s="61"/>
      <c r="B1770" s="303">
        <f>IF(P1770="",0,COUNTIF($P$7:P1770,P1770))</f>
        <v>0</v>
      </c>
      <c r="C1770" s="303" t="str">
        <f t="shared" si="192"/>
        <v>0</v>
      </c>
      <c r="D1770" s="303">
        <f>IF(S1770="",0,COUNTIF($S$7:S1770,S1770))</f>
        <v>0</v>
      </c>
      <c r="E1770" s="303" t="str">
        <f t="shared" si="193"/>
        <v>0</v>
      </c>
      <c r="F1770" s="303">
        <f>IF(T1770="",0,COUNTIF($T$7:T1770,T1770))</f>
        <v>0</v>
      </c>
      <c r="G1770" s="303" t="str">
        <f t="shared" si="194"/>
        <v>0</v>
      </c>
      <c r="H1770" s="303">
        <f>IF(R1770="",0,COUNTIF($R$7:R1770,R1770))</f>
        <v>0</v>
      </c>
      <c r="I1770" s="303" t="str">
        <f t="shared" si="195"/>
        <v>0</v>
      </c>
      <c r="J1770" s="306">
        <f t="shared" si="196"/>
        <v>44216</v>
      </c>
      <c r="K1770" s="303" t="str">
        <f t="shared" si="197"/>
        <v>KK 097</v>
      </c>
      <c r="L1770" s="61"/>
      <c r="M1770" s="271"/>
      <c r="N1770" s="6"/>
      <c r="O1770" s="10"/>
      <c r="P1770" s="6"/>
      <c r="Q1770" s="77" t="str">
        <f t="shared" si="198"/>
        <v/>
      </c>
      <c r="R1770" s="333"/>
      <c r="S1770" s="23"/>
      <c r="T1770" s="271"/>
      <c r="U1770" s="5"/>
      <c r="V1770" s="5"/>
      <c r="W1770" s="61"/>
      <c r="X1770" s="61"/>
    </row>
    <row r="1771" spans="1:24" ht="18.75" customHeight="1" x14ac:dyDescent="0.25">
      <c r="A1771" s="61"/>
      <c r="B1771" s="303">
        <f>IF(P1771="",0,COUNTIF($P$7:P1771,P1771))</f>
        <v>0</v>
      </c>
      <c r="C1771" s="303" t="str">
        <f t="shared" si="192"/>
        <v>0</v>
      </c>
      <c r="D1771" s="303">
        <f>IF(S1771="",0,COUNTIF($S$7:S1771,S1771))</f>
        <v>0</v>
      </c>
      <c r="E1771" s="303" t="str">
        <f t="shared" si="193"/>
        <v>0</v>
      </c>
      <c r="F1771" s="303">
        <f>IF(T1771="",0,COUNTIF($T$7:T1771,T1771))</f>
        <v>0</v>
      </c>
      <c r="G1771" s="303" t="str">
        <f t="shared" si="194"/>
        <v>0</v>
      </c>
      <c r="H1771" s="303">
        <f>IF(R1771="",0,COUNTIF($R$7:R1771,R1771))</f>
        <v>0</v>
      </c>
      <c r="I1771" s="303" t="str">
        <f t="shared" si="195"/>
        <v>0</v>
      </c>
      <c r="J1771" s="306">
        <f t="shared" si="196"/>
        <v>44216</v>
      </c>
      <c r="K1771" s="303" t="str">
        <f t="shared" si="197"/>
        <v>KK 097</v>
      </c>
      <c r="L1771" s="61"/>
      <c r="M1771" s="271"/>
      <c r="N1771" s="6"/>
      <c r="O1771" s="10"/>
      <c r="P1771" s="6"/>
      <c r="Q1771" s="77" t="str">
        <f t="shared" si="198"/>
        <v/>
      </c>
      <c r="R1771" s="333"/>
      <c r="S1771" s="23"/>
      <c r="T1771" s="271"/>
      <c r="U1771" s="5"/>
      <c r="V1771" s="5"/>
      <c r="W1771" s="61"/>
      <c r="X1771" s="61"/>
    </row>
    <row r="1772" spans="1:24" ht="18.75" customHeight="1" x14ac:dyDescent="0.25">
      <c r="A1772" s="61"/>
      <c r="B1772" s="303">
        <f>IF(P1772="",0,COUNTIF($P$7:P1772,P1772))</f>
        <v>0</v>
      </c>
      <c r="C1772" s="303" t="str">
        <f t="shared" si="192"/>
        <v>0</v>
      </c>
      <c r="D1772" s="303">
        <f>IF(S1772="",0,COUNTIF($S$7:S1772,S1772))</f>
        <v>0</v>
      </c>
      <c r="E1772" s="303" t="str">
        <f t="shared" si="193"/>
        <v>0</v>
      </c>
      <c r="F1772" s="303">
        <f>IF(T1772="",0,COUNTIF($T$7:T1772,T1772))</f>
        <v>0</v>
      </c>
      <c r="G1772" s="303" t="str">
        <f t="shared" si="194"/>
        <v>0</v>
      </c>
      <c r="H1772" s="303">
        <f>IF(R1772="",0,COUNTIF($R$7:R1772,R1772))</f>
        <v>0</v>
      </c>
      <c r="I1772" s="303" t="str">
        <f t="shared" si="195"/>
        <v>0</v>
      </c>
      <c r="J1772" s="306">
        <f t="shared" si="196"/>
        <v>44216</v>
      </c>
      <c r="K1772" s="303" t="str">
        <f t="shared" si="197"/>
        <v>KK 097</v>
      </c>
      <c r="L1772" s="61"/>
      <c r="M1772" s="271"/>
      <c r="N1772" s="6"/>
      <c r="O1772" s="10"/>
      <c r="P1772" s="6"/>
      <c r="Q1772" s="77" t="str">
        <f t="shared" si="198"/>
        <v/>
      </c>
      <c r="R1772" s="333"/>
      <c r="S1772" s="23"/>
      <c r="T1772" s="271"/>
      <c r="U1772" s="5"/>
      <c r="V1772" s="5"/>
      <c r="W1772" s="61"/>
      <c r="X1772" s="61"/>
    </row>
    <row r="1773" spans="1:24" ht="18.75" customHeight="1" x14ac:dyDescent="0.25">
      <c r="A1773" s="61"/>
      <c r="B1773" s="303">
        <f>IF(P1773="",0,COUNTIF($P$7:P1773,P1773))</f>
        <v>0</v>
      </c>
      <c r="C1773" s="303" t="str">
        <f t="shared" si="192"/>
        <v>0</v>
      </c>
      <c r="D1773" s="303">
        <f>IF(S1773="",0,COUNTIF($S$7:S1773,S1773))</f>
        <v>0</v>
      </c>
      <c r="E1773" s="303" t="str">
        <f t="shared" si="193"/>
        <v>0</v>
      </c>
      <c r="F1773" s="303">
        <f>IF(T1773="",0,COUNTIF($T$7:T1773,T1773))</f>
        <v>0</v>
      </c>
      <c r="G1773" s="303" t="str">
        <f t="shared" si="194"/>
        <v>0</v>
      </c>
      <c r="H1773" s="303">
        <f>IF(R1773="",0,COUNTIF($R$7:R1773,R1773))</f>
        <v>0</v>
      </c>
      <c r="I1773" s="303" t="str">
        <f t="shared" si="195"/>
        <v>0</v>
      </c>
      <c r="J1773" s="306">
        <f t="shared" si="196"/>
        <v>44216</v>
      </c>
      <c r="K1773" s="303" t="str">
        <f t="shared" si="197"/>
        <v>KK 097</v>
      </c>
      <c r="L1773" s="61"/>
      <c r="M1773" s="271"/>
      <c r="N1773" s="6"/>
      <c r="O1773" s="10"/>
      <c r="P1773" s="6"/>
      <c r="Q1773" s="77" t="str">
        <f t="shared" si="198"/>
        <v/>
      </c>
      <c r="R1773" s="333"/>
      <c r="S1773" s="23"/>
      <c r="T1773" s="271"/>
      <c r="U1773" s="5"/>
      <c r="V1773" s="5"/>
      <c r="W1773" s="61"/>
      <c r="X1773" s="61"/>
    </row>
    <row r="1774" spans="1:24" ht="18.75" customHeight="1" x14ac:dyDescent="0.25">
      <c r="A1774" s="61"/>
      <c r="B1774" s="303">
        <f>IF(P1774="",0,COUNTIF($P$7:P1774,P1774))</f>
        <v>0</v>
      </c>
      <c r="C1774" s="303" t="str">
        <f t="shared" si="192"/>
        <v>0</v>
      </c>
      <c r="D1774" s="303">
        <f>IF(S1774="",0,COUNTIF($S$7:S1774,S1774))</f>
        <v>0</v>
      </c>
      <c r="E1774" s="303" t="str">
        <f t="shared" si="193"/>
        <v>0</v>
      </c>
      <c r="F1774" s="303">
        <f>IF(T1774="",0,COUNTIF($T$7:T1774,T1774))</f>
        <v>0</v>
      </c>
      <c r="G1774" s="303" t="str">
        <f t="shared" si="194"/>
        <v>0</v>
      </c>
      <c r="H1774" s="303">
        <f>IF(R1774="",0,COUNTIF($R$7:R1774,R1774))</f>
        <v>0</v>
      </c>
      <c r="I1774" s="303" t="str">
        <f t="shared" si="195"/>
        <v>0</v>
      </c>
      <c r="J1774" s="306">
        <f t="shared" si="196"/>
        <v>44216</v>
      </c>
      <c r="K1774" s="303" t="str">
        <f t="shared" si="197"/>
        <v>KK 097</v>
      </c>
      <c r="L1774" s="61"/>
      <c r="M1774" s="271"/>
      <c r="N1774" s="6"/>
      <c r="O1774" s="10"/>
      <c r="P1774" s="6"/>
      <c r="Q1774" s="77" t="str">
        <f t="shared" si="198"/>
        <v/>
      </c>
      <c r="R1774" s="333"/>
      <c r="S1774" s="23"/>
      <c r="T1774" s="271"/>
      <c r="U1774" s="5"/>
      <c r="V1774" s="5"/>
      <c r="W1774" s="61"/>
      <c r="X1774" s="61"/>
    </row>
    <row r="1775" spans="1:24" ht="18.75" customHeight="1" x14ac:dyDescent="0.25">
      <c r="A1775" s="61"/>
      <c r="B1775" s="303">
        <f>IF(P1775="",0,COUNTIF($P$7:P1775,P1775))</f>
        <v>0</v>
      </c>
      <c r="C1775" s="303" t="str">
        <f t="shared" si="192"/>
        <v>0</v>
      </c>
      <c r="D1775" s="303">
        <f>IF(S1775="",0,COUNTIF($S$7:S1775,S1775))</f>
        <v>0</v>
      </c>
      <c r="E1775" s="303" t="str">
        <f t="shared" si="193"/>
        <v>0</v>
      </c>
      <c r="F1775" s="303">
        <f>IF(T1775="",0,COUNTIF($T$7:T1775,T1775))</f>
        <v>0</v>
      </c>
      <c r="G1775" s="303" t="str">
        <f t="shared" si="194"/>
        <v>0</v>
      </c>
      <c r="H1775" s="303">
        <f>IF(R1775="",0,COUNTIF($R$7:R1775,R1775))</f>
        <v>0</v>
      </c>
      <c r="I1775" s="303" t="str">
        <f t="shared" si="195"/>
        <v>0</v>
      </c>
      <c r="J1775" s="306">
        <f t="shared" si="196"/>
        <v>44216</v>
      </c>
      <c r="K1775" s="303" t="str">
        <f t="shared" si="197"/>
        <v>KK 097</v>
      </c>
      <c r="L1775" s="61"/>
      <c r="M1775" s="271"/>
      <c r="N1775" s="6"/>
      <c r="O1775" s="10"/>
      <c r="P1775" s="6"/>
      <c r="Q1775" s="77" t="str">
        <f t="shared" si="198"/>
        <v/>
      </c>
      <c r="R1775" s="333"/>
      <c r="S1775" s="23"/>
      <c r="T1775" s="271"/>
      <c r="U1775" s="5"/>
      <c r="V1775" s="5"/>
      <c r="W1775" s="61"/>
      <c r="X1775" s="61"/>
    </row>
    <row r="1776" spans="1:24" ht="18.75" customHeight="1" x14ac:dyDescent="0.25">
      <c r="A1776" s="61"/>
      <c r="B1776" s="303">
        <f>IF(P1776="",0,COUNTIF($P$7:P1776,P1776))</f>
        <v>0</v>
      </c>
      <c r="C1776" s="303" t="str">
        <f t="shared" si="192"/>
        <v>0</v>
      </c>
      <c r="D1776" s="303">
        <f>IF(S1776="",0,COUNTIF($S$7:S1776,S1776))</f>
        <v>0</v>
      </c>
      <c r="E1776" s="303" t="str">
        <f t="shared" si="193"/>
        <v>0</v>
      </c>
      <c r="F1776" s="303">
        <f>IF(T1776="",0,COUNTIF($T$7:T1776,T1776))</f>
        <v>0</v>
      </c>
      <c r="G1776" s="303" t="str">
        <f t="shared" si="194"/>
        <v>0</v>
      </c>
      <c r="H1776" s="303">
        <f>IF(R1776="",0,COUNTIF($R$7:R1776,R1776))</f>
        <v>0</v>
      </c>
      <c r="I1776" s="303" t="str">
        <f t="shared" si="195"/>
        <v>0</v>
      </c>
      <c r="J1776" s="306">
        <f t="shared" si="196"/>
        <v>44216</v>
      </c>
      <c r="K1776" s="303" t="str">
        <f t="shared" si="197"/>
        <v>KK 097</v>
      </c>
      <c r="L1776" s="61"/>
      <c r="M1776" s="271"/>
      <c r="N1776" s="6"/>
      <c r="O1776" s="10"/>
      <c r="P1776" s="6"/>
      <c r="Q1776" s="77" t="str">
        <f t="shared" si="198"/>
        <v/>
      </c>
      <c r="R1776" s="333"/>
      <c r="S1776" s="23"/>
      <c r="T1776" s="271"/>
      <c r="U1776" s="5"/>
      <c r="V1776" s="5"/>
      <c r="W1776" s="61"/>
      <c r="X1776" s="61"/>
    </row>
    <row r="1777" spans="1:24" ht="18.75" customHeight="1" x14ac:dyDescent="0.25">
      <c r="A1777" s="61"/>
      <c r="B1777" s="303">
        <f>IF(P1777="",0,COUNTIF($P$7:P1777,P1777))</f>
        <v>0</v>
      </c>
      <c r="C1777" s="303" t="str">
        <f t="shared" ref="C1777:C1840" si="199">B1777&amp;P1777</f>
        <v>0</v>
      </c>
      <c r="D1777" s="303">
        <f>IF(S1777="",0,COUNTIF($S$7:S1777,S1777))</f>
        <v>0</v>
      </c>
      <c r="E1777" s="303" t="str">
        <f t="shared" ref="E1777:E1840" si="200">D1777&amp;S1777</f>
        <v>0</v>
      </c>
      <c r="F1777" s="303">
        <f>IF(T1777="",0,COUNTIF($T$7:T1777,T1777))</f>
        <v>0</v>
      </c>
      <c r="G1777" s="303" t="str">
        <f t="shared" ref="G1777:G1840" si="201">F1777&amp;T1777</f>
        <v>0</v>
      </c>
      <c r="H1777" s="303">
        <f>IF(R1777="",0,COUNTIF($R$7:R1777,R1777))</f>
        <v>0</v>
      </c>
      <c r="I1777" s="303" t="str">
        <f t="shared" ref="I1777:I1840" si="202">H1777&amp;R1777</f>
        <v>0</v>
      </c>
      <c r="J1777" s="306">
        <f t="shared" ref="J1777:J1840" si="203">IF(M1777&lt;&gt;"",M1777,J1776)</f>
        <v>44216</v>
      </c>
      <c r="K1777" s="303" t="str">
        <f t="shared" ref="K1777:K1840" si="204">IF(N1777&lt;&gt;"",N1777,K1776)</f>
        <v>KK 097</v>
      </c>
      <c r="L1777" s="61"/>
      <c r="M1777" s="271"/>
      <c r="N1777" s="6"/>
      <c r="O1777" s="10"/>
      <c r="P1777" s="6"/>
      <c r="Q1777" s="77" t="str">
        <f t="shared" ref="Q1777:Q1840" si="205">IF(P1777&lt;&gt;"",VLOOKUP(P1777,DA,2,FALSE),"")</f>
        <v/>
      </c>
      <c r="R1777" s="333"/>
      <c r="S1777" s="23"/>
      <c r="T1777" s="271"/>
      <c r="U1777" s="5"/>
      <c r="V1777" s="5"/>
      <c r="W1777" s="61"/>
      <c r="X1777" s="61"/>
    </row>
    <row r="1778" spans="1:24" ht="18.75" customHeight="1" x14ac:dyDescent="0.25">
      <c r="A1778" s="61"/>
      <c r="B1778" s="303">
        <f>IF(P1778="",0,COUNTIF($P$7:P1778,P1778))</f>
        <v>0</v>
      </c>
      <c r="C1778" s="303" t="str">
        <f t="shared" si="199"/>
        <v>0</v>
      </c>
      <c r="D1778" s="303">
        <f>IF(S1778="",0,COUNTIF($S$7:S1778,S1778))</f>
        <v>0</v>
      </c>
      <c r="E1778" s="303" t="str">
        <f t="shared" si="200"/>
        <v>0</v>
      </c>
      <c r="F1778" s="303">
        <f>IF(T1778="",0,COUNTIF($T$7:T1778,T1778))</f>
        <v>0</v>
      </c>
      <c r="G1778" s="303" t="str">
        <f t="shared" si="201"/>
        <v>0</v>
      </c>
      <c r="H1778" s="303">
        <f>IF(R1778="",0,COUNTIF($R$7:R1778,R1778))</f>
        <v>0</v>
      </c>
      <c r="I1778" s="303" t="str">
        <f t="shared" si="202"/>
        <v>0</v>
      </c>
      <c r="J1778" s="306">
        <f t="shared" si="203"/>
        <v>44216</v>
      </c>
      <c r="K1778" s="303" t="str">
        <f t="shared" si="204"/>
        <v>KK 097</v>
      </c>
      <c r="L1778" s="61"/>
      <c r="M1778" s="271"/>
      <c r="N1778" s="6"/>
      <c r="O1778" s="10"/>
      <c r="P1778" s="6"/>
      <c r="Q1778" s="77" t="str">
        <f t="shared" si="205"/>
        <v/>
      </c>
      <c r="R1778" s="333"/>
      <c r="S1778" s="23"/>
      <c r="T1778" s="271"/>
      <c r="U1778" s="5"/>
      <c r="V1778" s="5"/>
      <c r="W1778" s="61"/>
      <c r="X1778" s="61"/>
    </row>
    <row r="1779" spans="1:24" ht="18.75" customHeight="1" x14ac:dyDescent="0.25">
      <c r="A1779" s="61"/>
      <c r="B1779" s="303">
        <f>IF(P1779="",0,COUNTIF($P$7:P1779,P1779))</f>
        <v>0</v>
      </c>
      <c r="C1779" s="303" t="str">
        <f t="shared" si="199"/>
        <v>0</v>
      </c>
      <c r="D1779" s="303">
        <f>IF(S1779="",0,COUNTIF($S$7:S1779,S1779))</f>
        <v>0</v>
      </c>
      <c r="E1779" s="303" t="str">
        <f t="shared" si="200"/>
        <v>0</v>
      </c>
      <c r="F1779" s="303">
        <f>IF(T1779="",0,COUNTIF($T$7:T1779,T1779))</f>
        <v>0</v>
      </c>
      <c r="G1779" s="303" t="str">
        <f t="shared" si="201"/>
        <v>0</v>
      </c>
      <c r="H1779" s="303">
        <f>IF(R1779="",0,COUNTIF($R$7:R1779,R1779))</f>
        <v>0</v>
      </c>
      <c r="I1779" s="303" t="str">
        <f t="shared" si="202"/>
        <v>0</v>
      </c>
      <c r="J1779" s="306">
        <f t="shared" si="203"/>
        <v>44216</v>
      </c>
      <c r="K1779" s="303" t="str">
        <f t="shared" si="204"/>
        <v>KK 097</v>
      </c>
      <c r="L1779" s="61"/>
      <c r="M1779" s="271"/>
      <c r="N1779" s="6"/>
      <c r="O1779" s="10"/>
      <c r="P1779" s="6"/>
      <c r="Q1779" s="77" t="str">
        <f t="shared" si="205"/>
        <v/>
      </c>
      <c r="R1779" s="333"/>
      <c r="S1779" s="23"/>
      <c r="T1779" s="271"/>
      <c r="U1779" s="5"/>
      <c r="V1779" s="5"/>
      <c r="W1779" s="61"/>
      <c r="X1779" s="61"/>
    </row>
    <row r="1780" spans="1:24" ht="18.75" customHeight="1" x14ac:dyDescent="0.25">
      <c r="A1780" s="61"/>
      <c r="B1780" s="303">
        <f>IF(P1780="",0,COUNTIF($P$7:P1780,P1780))</f>
        <v>0</v>
      </c>
      <c r="C1780" s="303" t="str">
        <f t="shared" si="199"/>
        <v>0</v>
      </c>
      <c r="D1780" s="303">
        <f>IF(S1780="",0,COUNTIF($S$7:S1780,S1780))</f>
        <v>0</v>
      </c>
      <c r="E1780" s="303" t="str">
        <f t="shared" si="200"/>
        <v>0</v>
      </c>
      <c r="F1780" s="303">
        <f>IF(T1780="",0,COUNTIF($T$7:T1780,T1780))</f>
        <v>0</v>
      </c>
      <c r="G1780" s="303" t="str">
        <f t="shared" si="201"/>
        <v>0</v>
      </c>
      <c r="H1780" s="303">
        <f>IF(R1780="",0,COUNTIF($R$7:R1780,R1780))</f>
        <v>0</v>
      </c>
      <c r="I1780" s="303" t="str">
        <f t="shared" si="202"/>
        <v>0</v>
      </c>
      <c r="J1780" s="306">
        <f t="shared" si="203"/>
        <v>44216</v>
      </c>
      <c r="K1780" s="303" t="str">
        <f t="shared" si="204"/>
        <v>KK 097</v>
      </c>
      <c r="L1780" s="61"/>
      <c r="M1780" s="271"/>
      <c r="N1780" s="6"/>
      <c r="O1780" s="10"/>
      <c r="P1780" s="6"/>
      <c r="Q1780" s="77" t="str">
        <f t="shared" si="205"/>
        <v/>
      </c>
      <c r="R1780" s="333"/>
      <c r="S1780" s="23"/>
      <c r="T1780" s="271"/>
      <c r="U1780" s="5"/>
      <c r="V1780" s="5"/>
      <c r="W1780" s="61"/>
      <c r="X1780" s="61"/>
    </row>
    <row r="1781" spans="1:24" ht="18.75" customHeight="1" x14ac:dyDescent="0.25">
      <c r="A1781" s="61"/>
      <c r="B1781" s="303">
        <f>IF(P1781="",0,COUNTIF($P$7:P1781,P1781))</f>
        <v>0</v>
      </c>
      <c r="C1781" s="303" t="str">
        <f t="shared" si="199"/>
        <v>0</v>
      </c>
      <c r="D1781" s="303">
        <f>IF(S1781="",0,COUNTIF($S$7:S1781,S1781))</f>
        <v>0</v>
      </c>
      <c r="E1781" s="303" t="str">
        <f t="shared" si="200"/>
        <v>0</v>
      </c>
      <c r="F1781" s="303">
        <f>IF(T1781="",0,COUNTIF($T$7:T1781,T1781))</f>
        <v>0</v>
      </c>
      <c r="G1781" s="303" t="str">
        <f t="shared" si="201"/>
        <v>0</v>
      </c>
      <c r="H1781" s="303">
        <f>IF(R1781="",0,COUNTIF($R$7:R1781,R1781))</f>
        <v>0</v>
      </c>
      <c r="I1781" s="303" t="str">
        <f t="shared" si="202"/>
        <v>0</v>
      </c>
      <c r="J1781" s="306">
        <f t="shared" si="203"/>
        <v>44216</v>
      </c>
      <c r="K1781" s="303" t="str">
        <f t="shared" si="204"/>
        <v>KK 097</v>
      </c>
      <c r="L1781" s="61"/>
      <c r="M1781" s="271"/>
      <c r="N1781" s="6"/>
      <c r="O1781" s="10"/>
      <c r="P1781" s="6"/>
      <c r="Q1781" s="77" t="str">
        <f t="shared" si="205"/>
        <v/>
      </c>
      <c r="R1781" s="333"/>
      <c r="S1781" s="23"/>
      <c r="T1781" s="271"/>
      <c r="U1781" s="5"/>
      <c r="V1781" s="5"/>
      <c r="W1781" s="61"/>
      <c r="X1781" s="61"/>
    </row>
    <row r="1782" spans="1:24" ht="18.75" customHeight="1" x14ac:dyDescent="0.25">
      <c r="A1782" s="61"/>
      <c r="B1782" s="303">
        <f>IF(P1782="",0,COUNTIF($P$7:P1782,P1782))</f>
        <v>0</v>
      </c>
      <c r="C1782" s="303" t="str">
        <f t="shared" si="199"/>
        <v>0</v>
      </c>
      <c r="D1782" s="303">
        <f>IF(S1782="",0,COUNTIF($S$7:S1782,S1782))</f>
        <v>0</v>
      </c>
      <c r="E1782" s="303" t="str">
        <f t="shared" si="200"/>
        <v>0</v>
      </c>
      <c r="F1782" s="303">
        <f>IF(T1782="",0,COUNTIF($T$7:T1782,T1782))</f>
        <v>0</v>
      </c>
      <c r="G1782" s="303" t="str">
        <f t="shared" si="201"/>
        <v>0</v>
      </c>
      <c r="H1782" s="303">
        <f>IF(R1782="",0,COUNTIF($R$7:R1782,R1782))</f>
        <v>0</v>
      </c>
      <c r="I1782" s="303" t="str">
        <f t="shared" si="202"/>
        <v>0</v>
      </c>
      <c r="J1782" s="306">
        <f t="shared" si="203"/>
        <v>44216</v>
      </c>
      <c r="K1782" s="303" t="str">
        <f t="shared" si="204"/>
        <v>KK 097</v>
      </c>
      <c r="L1782" s="61"/>
      <c r="M1782" s="271"/>
      <c r="N1782" s="6"/>
      <c r="O1782" s="10"/>
      <c r="P1782" s="6"/>
      <c r="Q1782" s="77" t="str">
        <f t="shared" si="205"/>
        <v/>
      </c>
      <c r="R1782" s="333"/>
      <c r="S1782" s="23"/>
      <c r="T1782" s="271"/>
      <c r="U1782" s="5"/>
      <c r="V1782" s="5"/>
      <c r="W1782" s="61"/>
      <c r="X1782" s="61"/>
    </row>
    <row r="1783" spans="1:24" ht="18.75" customHeight="1" x14ac:dyDescent="0.25">
      <c r="A1783" s="61"/>
      <c r="B1783" s="303">
        <f>IF(P1783="",0,COUNTIF($P$7:P1783,P1783))</f>
        <v>0</v>
      </c>
      <c r="C1783" s="303" t="str">
        <f t="shared" si="199"/>
        <v>0</v>
      </c>
      <c r="D1783" s="303">
        <f>IF(S1783="",0,COUNTIF($S$7:S1783,S1783))</f>
        <v>0</v>
      </c>
      <c r="E1783" s="303" t="str">
        <f t="shared" si="200"/>
        <v>0</v>
      </c>
      <c r="F1783" s="303">
        <f>IF(T1783="",0,COUNTIF($T$7:T1783,T1783))</f>
        <v>0</v>
      </c>
      <c r="G1783" s="303" t="str">
        <f t="shared" si="201"/>
        <v>0</v>
      </c>
      <c r="H1783" s="303">
        <f>IF(R1783="",0,COUNTIF($R$7:R1783,R1783))</f>
        <v>0</v>
      </c>
      <c r="I1783" s="303" t="str">
        <f t="shared" si="202"/>
        <v>0</v>
      </c>
      <c r="J1783" s="306">
        <f t="shared" si="203"/>
        <v>44216</v>
      </c>
      <c r="K1783" s="303" t="str">
        <f t="shared" si="204"/>
        <v>KK 097</v>
      </c>
      <c r="L1783" s="61"/>
      <c r="M1783" s="271"/>
      <c r="N1783" s="6"/>
      <c r="O1783" s="10"/>
      <c r="P1783" s="6"/>
      <c r="Q1783" s="77" t="str">
        <f t="shared" si="205"/>
        <v/>
      </c>
      <c r="R1783" s="333"/>
      <c r="S1783" s="23"/>
      <c r="T1783" s="271"/>
      <c r="U1783" s="5"/>
      <c r="V1783" s="5"/>
      <c r="W1783" s="61"/>
      <c r="X1783" s="61"/>
    </row>
    <row r="1784" spans="1:24" ht="18.75" customHeight="1" x14ac:dyDescent="0.25">
      <c r="A1784" s="61"/>
      <c r="B1784" s="303">
        <f>IF(P1784="",0,COUNTIF($P$7:P1784,P1784))</f>
        <v>0</v>
      </c>
      <c r="C1784" s="303" t="str">
        <f t="shared" si="199"/>
        <v>0</v>
      </c>
      <c r="D1784" s="303">
        <f>IF(S1784="",0,COUNTIF($S$7:S1784,S1784))</f>
        <v>0</v>
      </c>
      <c r="E1784" s="303" t="str">
        <f t="shared" si="200"/>
        <v>0</v>
      </c>
      <c r="F1784" s="303">
        <f>IF(T1784="",0,COUNTIF($T$7:T1784,T1784))</f>
        <v>0</v>
      </c>
      <c r="G1784" s="303" t="str">
        <f t="shared" si="201"/>
        <v>0</v>
      </c>
      <c r="H1784" s="303">
        <f>IF(R1784="",0,COUNTIF($R$7:R1784,R1784))</f>
        <v>0</v>
      </c>
      <c r="I1784" s="303" t="str">
        <f t="shared" si="202"/>
        <v>0</v>
      </c>
      <c r="J1784" s="306">
        <f t="shared" si="203"/>
        <v>44216</v>
      </c>
      <c r="K1784" s="303" t="str">
        <f t="shared" si="204"/>
        <v>KK 097</v>
      </c>
      <c r="L1784" s="61"/>
      <c r="M1784" s="271"/>
      <c r="N1784" s="6"/>
      <c r="O1784" s="10"/>
      <c r="P1784" s="6"/>
      <c r="Q1784" s="77" t="str">
        <f t="shared" si="205"/>
        <v/>
      </c>
      <c r="R1784" s="333"/>
      <c r="S1784" s="23"/>
      <c r="T1784" s="271"/>
      <c r="U1784" s="5"/>
      <c r="V1784" s="5"/>
      <c r="W1784" s="61"/>
      <c r="X1784" s="61"/>
    </row>
    <row r="1785" spans="1:24" ht="18.75" customHeight="1" x14ac:dyDescent="0.25">
      <c r="A1785" s="61"/>
      <c r="B1785" s="303">
        <f>IF(P1785="",0,COUNTIF($P$7:P1785,P1785))</f>
        <v>0</v>
      </c>
      <c r="C1785" s="303" t="str">
        <f t="shared" si="199"/>
        <v>0</v>
      </c>
      <c r="D1785" s="303">
        <f>IF(S1785="",0,COUNTIF($S$7:S1785,S1785))</f>
        <v>0</v>
      </c>
      <c r="E1785" s="303" t="str">
        <f t="shared" si="200"/>
        <v>0</v>
      </c>
      <c r="F1785" s="303">
        <f>IF(T1785="",0,COUNTIF($T$7:T1785,T1785))</f>
        <v>0</v>
      </c>
      <c r="G1785" s="303" t="str">
        <f t="shared" si="201"/>
        <v>0</v>
      </c>
      <c r="H1785" s="303">
        <f>IF(R1785="",0,COUNTIF($R$7:R1785,R1785))</f>
        <v>0</v>
      </c>
      <c r="I1785" s="303" t="str">
        <f t="shared" si="202"/>
        <v>0</v>
      </c>
      <c r="J1785" s="306">
        <f t="shared" si="203"/>
        <v>44216</v>
      </c>
      <c r="K1785" s="303" t="str">
        <f t="shared" si="204"/>
        <v>KK 097</v>
      </c>
      <c r="L1785" s="61"/>
      <c r="M1785" s="271"/>
      <c r="N1785" s="6"/>
      <c r="O1785" s="10"/>
      <c r="P1785" s="6"/>
      <c r="Q1785" s="77" t="str">
        <f t="shared" si="205"/>
        <v/>
      </c>
      <c r="R1785" s="333"/>
      <c r="S1785" s="23"/>
      <c r="T1785" s="271"/>
      <c r="U1785" s="5"/>
      <c r="V1785" s="5"/>
      <c r="W1785" s="61"/>
      <c r="X1785" s="61"/>
    </row>
    <row r="1786" spans="1:24" ht="18.75" customHeight="1" x14ac:dyDescent="0.25">
      <c r="A1786" s="61"/>
      <c r="B1786" s="303">
        <f>IF(P1786="",0,COUNTIF($P$7:P1786,P1786))</f>
        <v>0</v>
      </c>
      <c r="C1786" s="303" t="str">
        <f t="shared" si="199"/>
        <v>0</v>
      </c>
      <c r="D1786" s="303">
        <f>IF(S1786="",0,COUNTIF($S$7:S1786,S1786))</f>
        <v>0</v>
      </c>
      <c r="E1786" s="303" t="str">
        <f t="shared" si="200"/>
        <v>0</v>
      </c>
      <c r="F1786" s="303">
        <f>IF(T1786="",0,COUNTIF($T$7:T1786,T1786))</f>
        <v>0</v>
      </c>
      <c r="G1786" s="303" t="str">
        <f t="shared" si="201"/>
        <v>0</v>
      </c>
      <c r="H1786" s="303">
        <f>IF(R1786="",0,COUNTIF($R$7:R1786,R1786))</f>
        <v>0</v>
      </c>
      <c r="I1786" s="303" t="str">
        <f t="shared" si="202"/>
        <v>0</v>
      </c>
      <c r="J1786" s="306">
        <f t="shared" si="203"/>
        <v>44216</v>
      </c>
      <c r="K1786" s="303" t="str">
        <f t="shared" si="204"/>
        <v>KK 097</v>
      </c>
      <c r="L1786" s="61"/>
      <c r="M1786" s="271"/>
      <c r="N1786" s="6"/>
      <c r="O1786" s="10"/>
      <c r="P1786" s="6"/>
      <c r="Q1786" s="77" t="str">
        <f t="shared" si="205"/>
        <v/>
      </c>
      <c r="R1786" s="333"/>
      <c r="S1786" s="23"/>
      <c r="T1786" s="271"/>
      <c r="U1786" s="5"/>
      <c r="V1786" s="5"/>
      <c r="W1786" s="61"/>
      <c r="X1786" s="61"/>
    </row>
    <row r="1787" spans="1:24" ht="18.75" customHeight="1" x14ac:dyDescent="0.25">
      <c r="A1787" s="61"/>
      <c r="B1787" s="303">
        <f>IF(P1787="",0,COUNTIF($P$7:P1787,P1787))</f>
        <v>0</v>
      </c>
      <c r="C1787" s="303" t="str">
        <f t="shared" si="199"/>
        <v>0</v>
      </c>
      <c r="D1787" s="303">
        <f>IF(S1787="",0,COUNTIF($S$7:S1787,S1787))</f>
        <v>0</v>
      </c>
      <c r="E1787" s="303" t="str">
        <f t="shared" si="200"/>
        <v>0</v>
      </c>
      <c r="F1787" s="303">
        <f>IF(T1787="",0,COUNTIF($T$7:T1787,T1787))</f>
        <v>0</v>
      </c>
      <c r="G1787" s="303" t="str">
        <f t="shared" si="201"/>
        <v>0</v>
      </c>
      <c r="H1787" s="303">
        <f>IF(R1787="",0,COUNTIF($R$7:R1787,R1787))</f>
        <v>0</v>
      </c>
      <c r="I1787" s="303" t="str">
        <f t="shared" si="202"/>
        <v>0</v>
      </c>
      <c r="J1787" s="306">
        <f t="shared" si="203"/>
        <v>44216</v>
      </c>
      <c r="K1787" s="303" t="str">
        <f t="shared" si="204"/>
        <v>KK 097</v>
      </c>
      <c r="L1787" s="61"/>
      <c r="M1787" s="271"/>
      <c r="N1787" s="6"/>
      <c r="O1787" s="10"/>
      <c r="P1787" s="6"/>
      <c r="Q1787" s="77" t="str">
        <f t="shared" si="205"/>
        <v/>
      </c>
      <c r="R1787" s="333"/>
      <c r="S1787" s="23"/>
      <c r="T1787" s="271"/>
      <c r="U1787" s="5"/>
      <c r="V1787" s="5"/>
      <c r="W1787" s="61"/>
      <c r="X1787" s="61"/>
    </row>
    <row r="1788" spans="1:24" ht="18.75" customHeight="1" x14ac:dyDescent="0.25">
      <c r="A1788" s="61"/>
      <c r="B1788" s="303">
        <f>IF(P1788="",0,COUNTIF($P$7:P1788,P1788))</f>
        <v>0</v>
      </c>
      <c r="C1788" s="303" t="str">
        <f t="shared" si="199"/>
        <v>0</v>
      </c>
      <c r="D1788" s="303">
        <f>IF(S1788="",0,COUNTIF($S$7:S1788,S1788))</f>
        <v>0</v>
      </c>
      <c r="E1788" s="303" t="str">
        <f t="shared" si="200"/>
        <v>0</v>
      </c>
      <c r="F1788" s="303">
        <f>IF(T1788="",0,COUNTIF($T$7:T1788,T1788))</f>
        <v>0</v>
      </c>
      <c r="G1788" s="303" t="str">
        <f t="shared" si="201"/>
        <v>0</v>
      </c>
      <c r="H1788" s="303">
        <f>IF(R1788="",0,COUNTIF($R$7:R1788,R1788))</f>
        <v>0</v>
      </c>
      <c r="I1788" s="303" t="str">
        <f t="shared" si="202"/>
        <v>0</v>
      </c>
      <c r="J1788" s="306">
        <f t="shared" si="203"/>
        <v>44216</v>
      </c>
      <c r="K1788" s="303" t="str">
        <f t="shared" si="204"/>
        <v>KK 097</v>
      </c>
      <c r="L1788" s="61"/>
      <c r="M1788" s="271"/>
      <c r="N1788" s="6"/>
      <c r="O1788" s="10"/>
      <c r="P1788" s="6"/>
      <c r="Q1788" s="77" t="str">
        <f t="shared" si="205"/>
        <v/>
      </c>
      <c r="R1788" s="333"/>
      <c r="S1788" s="23"/>
      <c r="T1788" s="271"/>
      <c r="U1788" s="5"/>
      <c r="V1788" s="5"/>
      <c r="W1788" s="61"/>
      <c r="X1788" s="61"/>
    </row>
    <row r="1789" spans="1:24" ht="18.75" customHeight="1" x14ac:dyDescent="0.25">
      <c r="A1789" s="61"/>
      <c r="B1789" s="303">
        <f>IF(P1789="",0,COUNTIF($P$7:P1789,P1789))</f>
        <v>0</v>
      </c>
      <c r="C1789" s="303" t="str">
        <f t="shared" si="199"/>
        <v>0</v>
      </c>
      <c r="D1789" s="303">
        <f>IF(S1789="",0,COUNTIF($S$7:S1789,S1789))</f>
        <v>0</v>
      </c>
      <c r="E1789" s="303" t="str">
        <f t="shared" si="200"/>
        <v>0</v>
      </c>
      <c r="F1789" s="303">
        <f>IF(T1789="",0,COUNTIF($T$7:T1789,T1789))</f>
        <v>0</v>
      </c>
      <c r="G1789" s="303" t="str">
        <f t="shared" si="201"/>
        <v>0</v>
      </c>
      <c r="H1789" s="303">
        <f>IF(R1789="",0,COUNTIF($R$7:R1789,R1789))</f>
        <v>0</v>
      </c>
      <c r="I1789" s="303" t="str">
        <f t="shared" si="202"/>
        <v>0</v>
      </c>
      <c r="J1789" s="306">
        <f t="shared" si="203"/>
        <v>44216</v>
      </c>
      <c r="K1789" s="303" t="str">
        <f t="shared" si="204"/>
        <v>KK 097</v>
      </c>
      <c r="L1789" s="61"/>
      <c r="M1789" s="271"/>
      <c r="N1789" s="6"/>
      <c r="O1789" s="10"/>
      <c r="P1789" s="6"/>
      <c r="Q1789" s="77" t="str">
        <f t="shared" si="205"/>
        <v/>
      </c>
      <c r="R1789" s="333"/>
      <c r="S1789" s="23"/>
      <c r="T1789" s="271"/>
      <c r="U1789" s="5"/>
      <c r="V1789" s="5"/>
      <c r="W1789" s="61"/>
      <c r="X1789" s="61"/>
    </row>
    <row r="1790" spans="1:24" ht="18.75" customHeight="1" x14ac:dyDescent="0.25">
      <c r="A1790" s="61"/>
      <c r="B1790" s="303">
        <f>IF(P1790="",0,COUNTIF($P$7:P1790,P1790))</f>
        <v>0</v>
      </c>
      <c r="C1790" s="303" t="str">
        <f t="shared" si="199"/>
        <v>0</v>
      </c>
      <c r="D1790" s="303">
        <f>IF(S1790="",0,COUNTIF($S$7:S1790,S1790))</f>
        <v>0</v>
      </c>
      <c r="E1790" s="303" t="str">
        <f t="shared" si="200"/>
        <v>0</v>
      </c>
      <c r="F1790" s="303">
        <f>IF(T1790="",0,COUNTIF($T$7:T1790,T1790))</f>
        <v>0</v>
      </c>
      <c r="G1790" s="303" t="str">
        <f t="shared" si="201"/>
        <v>0</v>
      </c>
      <c r="H1790" s="303">
        <f>IF(R1790="",0,COUNTIF($R$7:R1790,R1790))</f>
        <v>0</v>
      </c>
      <c r="I1790" s="303" t="str">
        <f t="shared" si="202"/>
        <v>0</v>
      </c>
      <c r="J1790" s="306">
        <f t="shared" si="203"/>
        <v>44216</v>
      </c>
      <c r="K1790" s="303" t="str">
        <f t="shared" si="204"/>
        <v>KK 097</v>
      </c>
      <c r="L1790" s="61"/>
      <c r="M1790" s="271"/>
      <c r="N1790" s="6"/>
      <c r="O1790" s="10"/>
      <c r="P1790" s="6"/>
      <c r="Q1790" s="77" t="str">
        <f t="shared" si="205"/>
        <v/>
      </c>
      <c r="R1790" s="333"/>
      <c r="S1790" s="23"/>
      <c r="T1790" s="271"/>
      <c r="U1790" s="5"/>
      <c r="V1790" s="5"/>
      <c r="W1790" s="61"/>
      <c r="X1790" s="61"/>
    </row>
    <row r="1791" spans="1:24" ht="18.75" customHeight="1" x14ac:dyDescent="0.25">
      <c r="A1791" s="61"/>
      <c r="B1791" s="303">
        <f>IF(P1791="",0,COUNTIF($P$7:P1791,P1791))</f>
        <v>0</v>
      </c>
      <c r="C1791" s="303" t="str">
        <f t="shared" si="199"/>
        <v>0</v>
      </c>
      <c r="D1791" s="303">
        <f>IF(S1791="",0,COUNTIF($S$7:S1791,S1791))</f>
        <v>0</v>
      </c>
      <c r="E1791" s="303" t="str">
        <f t="shared" si="200"/>
        <v>0</v>
      </c>
      <c r="F1791" s="303">
        <f>IF(T1791="",0,COUNTIF($T$7:T1791,T1791))</f>
        <v>0</v>
      </c>
      <c r="G1791" s="303" t="str">
        <f t="shared" si="201"/>
        <v>0</v>
      </c>
      <c r="H1791" s="303">
        <f>IF(R1791="",0,COUNTIF($R$7:R1791,R1791))</f>
        <v>0</v>
      </c>
      <c r="I1791" s="303" t="str">
        <f t="shared" si="202"/>
        <v>0</v>
      </c>
      <c r="J1791" s="306">
        <f t="shared" si="203"/>
        <v>44216</v>
      </c>
      <c r="K1791" s="303" t="str">
        <f t="shared" si="204"/>
        <v>KK 097</v>
      </c>
      <c r="L1791" s="61"/>
      <c r="M1791" s="271"/>
      <c r="N1791" s="6"/>
      <c r="O1791" s="10"/>
      <c r="P1791" s="6"/>
      <c r="Q1791" s="77" t="str">
        <f t="shared" si="205"/>
        <v/>
      </c>
      <c r="R1791" s="333"/>
      <c r="S1791" s="23"/>
      <c r="T1791" s="271"/>
      <c r="U1791" s="5"/>
      <c r="V1791" s="5"/>
      <c r="W1791" s="61"/>
      <c r="X1791" s="61"/>
    </row>
    <row r="1792" spans="1:24" ht="18.75" customHeight="1" x14ac:dyDescent="0.25">
      <c r="A1792" s="61"/>
      <c r="B1792" s="303">
        <f>IF(P1792="",0,COUNTIF($P$7:P1792,P1792))</f>
        <v>0</v>
      </c>
      <c r="C1792" s="303" t="str">
        <f t="shared" si="199"/>
        <v>0</v>
      </c>
      <c r="D1792" s="303">
        <f>IF(S1792="",0,COUNTIF($S$7:S1792,S1792))</f>
        <v>0</v>
      </c>
      <c r="E1792" s="303" t="str">
        <f t="shared" si="200"/>
        <v>0</v>
      </c>
      <c r="F1792" s="303">
        <f>IF(T1792="",0,COUNTIF($T$7:T1792,T1792))</f>
        <v>0</v>
      </c>
      <c r="G1792" s="303" t="str">
        <f t="shared" si="201"/>
        <v>0</v>
      </c>
      <c r="H1792" s="303">
        <f>IF(R1792="",0,COUNTIF($R$7:R1792,R1792))</f>
        <v>0</v>
      </c>
      <c r="I1792" s="303" t="str">
        <f t="shared" si="202"/>
        <v>0</v>
      </c>
      <c r="J1792" s="306">
        <f t="shared" si="203"/>
        <v>44216</v>
      </c>
      <c r="K1792" s="303" t="str">
        <f t="shared" si="204"/>
        <v>KK 097</v>
      </c>
      <c r="L1792" s="61"/>
      <c r="M1792" s="271"/>
      <c r="N1792" s="6"/>
      <c r="O1792" s="10"/>
      <c r="P1792" s="6"/>
      <c r="Q1792" s="77" t="str">
        <f t="shared" si="205"/>
        <v/>
      </c>
      <c r="R1792" s="333"/>
      <c r="S1792" s="23"/>
      <c r="T1792" s="271"/>
      <c r="U1792" s="5"/>
      <c r="V1792" s="5"/>
      <c r="W1792" s="61"/>
      <c r="X1792" s="61"/>
    </row>
    <row r="1793" spans="1:24" ht="18.75" customHeight="1" x14ac:dyDescent="0.25">
      <c r="A1793" s="61"/>
      <c r="B1793" s="303">
        <f>IF(P1793="",0,COUNTIF($P$7:P1793,P1793))</f>
        <v>0</v>
      </c>
      <c r="C1793" s="303" t="str">
        <f t="shared" si="199"/>
        <v>0</v>
      </c>
      <c r="D1793" s="303">
        <f>IF(S1793="",0,COUNTIF($S$7:S1793,S1793))</f>
        <v>0</v>
      </c>
      <c r="E1793" s="303" t="str">
        <f t="shared" si="200"/>
        <v>0</v>
      </c>
      <c r="F1793" s="303">
        <f>IF(T1793="",0,COUNTIF($T$7:T1793,T1793))</f>
        <v>0</v>
      </c>
      <c r="G1793" s="303" t="str">
        <f t="shared" si="201"/>
        <v>0</v>
      </c>
      <c r="H1793" s="303">
        <f>IF(R1793="",0,COUNTIF($R$7:R1793,R1793))</f>
        <v>0</v>
      </c>
      <c r="I1793" s="303" t="str">
        <f t="shared" si="202"/>
        <v>0</v>
      </c>
      <c r="J1793" s="306">
        <f t="shared" si="203"/>
        <v>44216</v>
      </c>
      <c r="K1793" s="303" t="str">
        <f t="shared" si="204"/>
        <v>KK 097</v>
      </c>
      <c r="L1793" s="61"/>
      <c r="M1793" s="271"/>
      <c r="N1793" s="6"/>
      <c r="O1793" s="10"/>
      <c r="P1793" s="6"/>
      <c r="Q1793" s="77" t="str">
        <f t="shared" si="205"/>
        <v/>
      </c>
      <c r="R1793" s="333"/>
      <c r="S1793" s="23"/>
      <c r="T1793" s="271"/>
      <c r="U1793" s="5"/>
      <c r="V1793" s="5"/>
      <c r="W1793" s="61"/>
      <c r="X1793" s="61"/>
    </row>
    <row r="1794" spans="1:24" ht="18.75" customHeight="1" x14ac:dyDescent="0.25">
      <c r="A1794" s="61"/>
      <c r="B1794" s="303">
        <f>IF(P1794="",0,COUNTIF($P$7:P1794,P1794))</f>
        <v>0</v>
      </c>
      <c r="C1794" s="303" t="str">
        <f t="shared" si="199"/>
        <v>0</v>
      </c>
      <c r="D1794" s="303">
        <f>IF(S1794="",0,COUNTIF($S$7:S1794,S1794))</f>
        <v>0</v>
      </c>
      <c r="E1794" s="303" t="str">
        <f t="shared" si="200"/>
        <v>0</v>
      </c>
      <c r="F1794" s="303">
        <f>IF(T1794="",0,COUNTIF($T$7:T1794,T1794))</f>
        <v>0</v>
      </c>
      <c r="G1794" s="303" t="str">
        <f t="shared" si="201"/>
        <v>0</v>
      </c>
      <c r="H1794" s="303">
        <f>IF(R1794="",0,COUNTIF($R$7:R1794,R1794))</f>
        <v>0</v>
      </c>
      <c r="I1794" s="303" t="str">
        <f t="shared" si="202"/>
        <v>0</v>
      </c>
      <c r="J1794" s="306">
        <f t="shared" si="203"/>
        <v>44216</v>
      </c>
      <c r="K1794" s="303" t="str">
        <f t="shared" si="204"/>
        <v>KK 097</v>
      </c>
      <c r="L1794" s="61"/>
      <c r="M1794" s="271"/>
      <c r="N1794" s="6"/>
      <c r="O1794" s="10"/>
      <c r="P1794" s="6"/>
      <c r="Q1794" s="77" t="str">
        <f t="shared" si="205"/>
        <v/>
      </c>
      <c r="R1794" s="333"/>
      <c r="S1794" s="23"/>
      <c r="T1794" s="271"/>
      <c r="U1794" s="5"/>
      <c r="V1794" s="5"/>
      <c r="W1794" s="61"/>
      <c r="X1794" s="61"/>
    </row>
    <row r="1795" spans="1:24" ht="18.75" customHeight="1" x14ac:dyDescent="0.25">
      <c r="A1795" s="61"/>
      <c r="B1795" s="303">
        <f>IF(P1795="",0,COUNTIF($P$7:P1795,P1795))</f>
        <v>0</v>
      </c>
      <c r="C1795" s="303" t="str">
        <f t="shared" si="199"/>
        <v>0</v>
      </c>
      <c r="D1795" s="303">
        <f>IF(S1795="",0,COUNTIF($S$7:S1795,S1795))</f>
        <v>0</v>
      </c>
      <c r="E1795" s="303" t="str">
        <f t="shared" si="200"/>
        <v>0</v>
      </c>
      <c r="F1795" s="303">
        <f>IF(T1795="",0,COUNTIF($T$7:T1795,T1795))</f>
        <v>0</v>
      </c>
      <c r="G1795" s="303" t="str">
        <f t="shared" si="201"/>
        <v>0</v>
      </c>
      <c r="H1795" s="303">
        <f>IF(R1795="",0,COUNTIF($R$7:R1795,R1795))</f>
        <v>0</v>
      </c>
      <c r="I1795" s="303" t="str">
        <f t="shared" si="202"/>
        <v>0</v>
      </c>
      <c r="J1795" s="306">
        <f t="shared" si="203"/>
        <v>44216</v>
      </c>
      <c r="K1795" s="303" t="str">
        <f t="shared" si="204"/>
        <v>KK 097</v>
      </c>
      <c r="L1795" s="61"/>
      <c r="M1795" s="271"/>
      <c r="N1795" s="6"/>
      <c r="O1795" s="10"/>
      <c r="P1795" s="6"/>
      <c r="Q1795" s="77" t="str">
        <f t="shared" si="205"/>
        <v/>
      </c>
      <c r="R1795" s="333"/>
      <c r="S1795" s="23"/>
      <c r="T1795" s="271"/>
      <c r="U1795" s="5"/>
      <c r="V1795" s="5"/>
      <c r="W1795" s="61"/>
      <c r="X1795" s="61"/>
    </row>
    <row r="1796" spans="1:24" ht="18.75" customHeight="1" x14ac:dyDescent="0.25">
      <c r="A1796" s="61"/>
      <c r="B1796" s="303">
        <f>IF(P1796="",0,COUNTIF($P$7:P1796,P1796))</f>
        <v>0</v>
      </c>
      <c r="C1796" s="303" t="str">
        <f t="shared" si="199"/>
        <v>0</v>
      </c>
      <c r="D1796" s="303">
        <f>IF(S1796="",0,COUNTIF($S$7:S1796,S1796))</f>
        <v>0</v>
      </c>
      <c r="E1796" s="303" t="str">
        <f t="shared" si="200"/>
        <v>0</v>
      </c>
      <c r="F1796" s="303">
        <f>IF(T1796="",0,COUNTIF($T$7:T1796,T1796))</f>
        <v>0</v>
      </c>
      <c r="G1796" s="303" t="str">
        <f t="shared" si="201"/>
        <v>0</v>
      </c>
      <c r="H1796" s="303">
        <f>IF(R1796="",0,COUNTIF($R$7:R1796,R1796))</f>
        <v>0</v>
      </c>
      <c r="I1796" s="303" t="str">
        <f t="shared" si="202"/>
        <v>0</v>
      </c>
      <c r="J1796" s="306">
        <f t="shared" si="203"/>
        <v>44216</v>
      </c>
      <c r="K1796" s="303" t="str">
        <f t="shared" si="204"/>
        <v>KK 097</v>
      </c>
      <c r="L1796" s="61"/>
      <c r="M1796" s="271"/>
      <c r="N1796" s="6"/>
      <c r="O1796" s="10"/>
      <c r="P1796" s="6"/>
      <c r="Q1796" s="77" t="str">
        <f t="shared" si="205"/>
        <v/>
      </c>
      <c r="R1796" s="333"/>
      <c r="S1796" s="23"/>
      <c r="T1796" s="271"/>
      <c r="U1796" s="5"/>
      <c r="V1796" s="5"/>
      <c r="W1796" s="61"/>
      <c r="X1796" s="61"/>
    </row>
    <row r="1797" spans="1:24" ht="18.75" customHeight="1" x14ac:dyDescent="0.25">
      <c r="A1797" s="61"/>
      <c r="B1797" s="303">
        <f>IF(P1797="",0,COUNTIF($P$7:P1797,P1797))</f>
        <v>0</v>
      </c>
      <c r="C1797" s="303" t="str">
        <f t="shared" si="199"/>
        <v>0</v>
      </c>
      <c r="D1797" s="303">
        <f>IF(S1797="",0,COUNTIF($S$7:S1797,S1797))</f>
        <v>0</v>
      </c>
      <c r="E1797" s="303" t="str">
        <f t="shared" si="200"/>
        <v>0</v>
      </c>
      <c r="F1797" s="303">
        <f>IF(T1797="",0,COUNTIF($T$7:T1797,T1797))</f>
        <v>0</v>
      </c>
      <c r="G1797" s="303" t="str">
        <f t="shared" si="201"/>
        <v>0</v>
      </c>
      <c r="H1797" s="303">
        <f>IF(R1797="",0,COUNTIF($R$7:R1797,R1797))</f>
        <v>0</v>
      </c>
      <c r="I1797" s="303" t="str">
        <f t="shared" si="202"/>
        <v>0</v>
      </c>
      <c r="J1797" s="306">
        <f t="shared" si="203"/>
        <v>44216</v>
      </c>
      <c r="K1797" s="303" t="str">
        <f t="shared" si="204"/>
        <v>KK 097</v>
      </c>
      <c r="L1797" s="61"/>
      <c r="M1797" s="271"/>
      <c r="N1797" s="6"/>
      <c r="O1797" s="10"/>
      <c r="P1797" s="6"/>
      <c r="Q1797" s="77" t="str">
        <f t="shared" si="205"/>
        <v/>
      </c>
      <c r="R1797" s="333"/>
      <c r="S1797" s="23"/>
      <c r="T1797" s="271"/>
      <c r="U1797" s="5"/>
      <c r="V1797" s="5"/>
      <c r="W1797" s="61"/>
      <c r="X1797" s="61"/>
    </row>
    <row r="1798" spans="1:24" ht="18.75" customHeight="1" x14ac:dyDescent="0.25">
      <c r="A1798" s="61"/>
      <c r="B1798" s="303">
        <f>IF(P1798="",0,COUNTIF($P$7:P1798,P1798))</f>
        <v>0</v>
      </c>
      <c r="C1798" s="303" t="str">
        <f t="shared" si="199"/>
        <v>0</v>
      </c>
      <c r="D1798" s="303">
        <f>IF(S1798="",0,COUNTIF($S$7:S1798,S1798))</f>
        <v>0</v>
      </c>
      <c r="E1798" s="303" t="str">
        <f t="shared" si="200"/>
        <v>0</v>
      </c>
      <c r="F1798" s="303">
        <f>IF(T1798="",0,COUNTIF($T$7:T1798,T1798))</f>
        <v>0</v>
      </c>
      <c r="G1798" s="303" t="str">
        <f t="shared" si="201"/>
        <v>0</v>
      </c>
      <c r="H1798" s="303">
        <f>IF(R1798="",0,COUNTIF($R$7:R1798,R1798))</f>
        <v>0</v>
      </c>
      <c r="I1798" s="303" t="str">
        <f t="shared" si="202"/>
        <v>0</v>
      </c>
      <c r="J1798" s="306">
        <f t="shared" si="203"/>
        <v>44216</v>
      </c>
      <c r="K1798" s="303" t="str">
        <f t="shared" si="204"/>
        <v>KK 097</v>
      </c>
      <c r="L1798" s="61"/>
      <c r="M1798" s="271"/>
      <c r="N1798" s="6"/>
      <c r="O1798" s="10"/>
      <c r="P1798" s="6"/>
      <c r="Q1798" s="77" t="str">
        <f t="shared" si="205"/>
        <v/>
      </c>
      <c r="R1798" s="333"/>
      <c r="S1798" s="23"/>
      <c r="T1798" s="271"/>
      <c r="U1798" s="5"/>
      <c r="V1798" s="5"/>
      <c r="W1798" s="61"/>
      <c r="X1798" s="61"/>
    </row>
    <row r="1799" spans="1:24" ht="18.75" customHeight="1" x14ac:dyDescent="0.25">
      <c r="A1799" s="61"/>
      <c r="B1799" s="303">
        <f>IF(P1799="",0,COUNTIF($P$7:P1799,P1799))</f>
        <v>0</v>
      </c>
      <c r="C1799" s="303" t="str">
        <f t="shared" si="199"/>
        <v>0</v>
      </c>
      <c r="D1799" s="303">
        <f>IF(S1799="",0,COUNTIF($S$7:S1799,S1799))</f>
        <v>0</v>
      </c>
      <c r="E1799" s="303" t="str">
        <f t="shared" si="200"/>
        <v>0</v>
      </c>
      <c r="F1799" s="303">
        <f>IF(T1799="",0,COUNTIF($T$7:T1799,T1799))</f>
        <v>0</v>
      </c>
      <c r="G1799" s="303" t="str">
        <f t="shared" si="201"/>
        <v>0</v>
      </c>
      <c r="H1799" s="303">
        <f>IF(R1799="",0,COUNTIF($R$7:R1799,R1799))</f>
        <v>0</v>
      </c>
      <c r="I1799" s="303" t="str">
        <f t="shared" si="202"/>
        <v>0</v>
      </c>
      <c r="J1799" s="306">
        <f t="shared" si="203"/>
        <v>44216</v>
      </c>
      <c r="K1799" s="303" t="str">
        <f t="shared" si="204"/>
        <v>KK 097</v>
      </c>
      <c r="L1799" s="61"/>
      <c r="M1799" s="271"/>
      <c r="N1799" s="6"/>
      <c r="O1799" s="10"/>
      <c r="P1799" s="6"/>
      <c r="Q1799" s="77" t="str">
        <f t="shared" si="205"/>
        <v/>
      </c>
      <c r="R1799" s="333"/>
      <c r="S1799" s="23"/>
      <c r="T1799" s="271"/>
      <c r="U1799" s="5"/>
      <c r="V1799" s="5"/>
      <c r="W1799" s="61"/>
      <c r="X1799" s="61"/>
    </row>
    <row r="1800" spans="1:24" ht="18.75" customHeight="1" x14ac:dyDescent="0.25">
      <c r="A1800" s="61"/>
      <c r="B1800" s="303">
        <f>IF(P1800="",0,COUNTIF($P$7:P1800,P1800))</f>
        <v>0</v>
      </c>
      <c r="C1800" s="303" t="str">
        <f t="shared" si="199"/>
        <v>0</v>
      </c>
      <c r="D1800" s="303">
        <f>IF(S1800="",0,COUNTIF($S$7:S1800,S1800))</f>
        <v>0</v>
      </c>
      <c r="E1800" s="303" t="str">
        <f t="shared" si="200"/>
        <v>0</v>
      </c>
      <c r="F1800" s="303">
        <f>IF(T1800="",0,COUNTIF($T$7:T1800,T1800))</f>
        <v>0</v>
      </c>
      <c r="G1800" s="303" t="str">
        <f t="shared" si="201"/>
        <v>0</v>
      </c>
      <c r="H1800" s="303">
        <f>IF(R1800="",0,COUNTIF($R$7:R1800,R1800))</f>
        <v>0</v>
      </c>
      <c r="I1800" s="303" t="str">
        <f t="shared" si="202"/>
        <v>0</v>
      </c>
      <c r="J1800" s="306">
        <f t="shared" si="203"/>
        <v>44216</v>
      </c>
      <c r="K1800" s="303" t="str">
        <f t="shared" si="204"/>
        <v>KK 097</v>
      </c>
      <c r="L1800" s="61"/>
      <c r="M1800" s="271"/>
      <c r="N1800" s="6"/>
      <c r="O1800" s="10"/>
      <c r="P1800" s="6"/>
      <c r="Q1800" s="77" t="str">
        <f t="shared" si="205"/>
        <v/>
      </c>
      <c r="R1800" s="333"/>
      <c r="S1800" s="23"/>
      <c r="T1800" s="271"/>
      <c r="U1800" s="5"/>
      <c r="V1800" s="5"/>
      <c r="W1800" s="61"/>
      <c r="X1800" s="61"/>
    </row>
    <row r="1801" spans="1:24" ht="18.75" customHeight="1" x14ac:dyDescent="0.25">
      <c r="A1801" s="61"/>
      <c r="B1801" s="303">
        <f>IF(P1801="",0,COUNTIF($P$7:P1801,P1801))</f>
        <v>0</v>
      </c>
      <c r="C1801" s="303" t="str">
        <f t="shared" si="199"/>
        <v>0</v>
      </c>
      <c r="D1801" s="303">
        <f>IF(S1801="",0,COUNTIF($S$7:S1801,S1801))</f>
        <v>0</v>
      </c>
      <c r="E1801" s="303" t="str">
        <f t="shared" si="200"/>
        <v>0</v>
      </c>
      <c r="F1801" s="303">
        <f>IF(T1801="",0,COUNTIF($T$7:T1801,T1801))</f>
        <v>0</v>
      </c>
      <c r="G1801" s="303" t="str">
        <f t="shared" si="201"/>
        <v>0</v>
      </c>
      <c r="H1801" s="303">
        <f>IF(R1801="",0,COUNTIF($R$7:R1801,R1801))</f>
        <v>0</v>
      </c>
      <c r="I1801" s="303" t="str">
        <f t="shared" si="202"/>
        <v>0</v>
      </c>
      <c r="J1801" s="306">
        <f t="shared" si="203"/>
        <v>44216</v>
      </c>
      <c r="K1801" s="303" t="str">
        <f t="shared" si="204"/>
        <v>KK 097</v>
      </c>
      <c r="L1801" s="61"/>
      <c r="M1801" s="271"/>
      <c r="N1801" s="6"/>
      <c r="O1801" s="10"/>
      <c r="P1801" s="6"/>
      <c r="Q1801" s="77" t="str">
        <f t="shared" si="205"/>
        <v/>
      </c>
      <c r="R1801" s="333"/>
      <c r="S1801" s="23"/>
      <c r="T1801" s="271"/>
      <c r="U1801" s="5"/>
      <c r="V1801" s="5"/>
      <c r="W1801" s="61"/>
      <c r="X1801" s="61"/>
    </row>
    <row r="1802" spans="1:24" ht="18.75" customHeight="1" x14ac:dyDescent="0.25">
      <c r="A1802" s="61"/>
      <c r="B1802" s="303">
        <f>IF(P1802="",0,COUNTIF($P$7:P1802,P1802))</f>
        <v>0</v>
      </c>
      <c r="C1802" s="303" t="str">
        <f t="shared" si="199"/>
        <v>0</v>
      </c>
      <c r="D1802" s="303">
        <f>IF(S1802="",0,COUNTIF($S$7:S1802,S1802))</f>
        <v>0</v>
      </c>
      <c r="E1802" s="303" t="str">
        <f t="shared" si="200"/>
        <v>0</v>
      </c>
      <c r="F1802" s="303">
        <f>IF(T1802="",0,COUNTIF($T$7:T1802,T1802))</f>
        <v>0</v>
      </c>
      <c r="G1802" s="303" t="str">
        <f t="shared" si="201"/>
        <v>0</v>
      </c>
      <c r="H1802" s="303">
        <f>IF(R1802="",0,COUNTIF($R$7:R1802,R1802))</f>
        <v>0</v>
      </c>
      <c r="I1802" s="303" t="str">
        <f t="shared" si="202"/>
        <v>0</v>
      </c>
      <c r="J1802" s="306">
        <f t="shared" si="203"/>
        <v>44216</v>
      </c>
      <c r="K1802" s="303" t="str">
        <f t="shared" si="204"/>
        <v>KK 097</v>
      </c>
      <c r="L1802" s="61"/>
      <c r="M1802" s="271"/>
      <c r="N1802" s="6"/>
      <c r="O1802" s="10"/>
      <c r="P1802" s="6"/>
      <c r="Q1802" s="77" t="str">
        <f t="shared" si="205"/>
        <v/>
      </c>
      <c r="R1802" s="333"/>
      <c r="S1802" s="23"/>
      <c r="T1802" s="271"/>
      <c r="U1802" s="5"/>
      <c r="V1802" s="5"/>
      <c r="W1802" s="61"/>
      <c r="X1802" s="61"/>
    </row>
    <row r="1803" spans="1:24" ht="18.75" customHeight="1" x14ac:dyDescent="0.25">
      <c r="A1803" s="61"/>
      <c r="B1803" s="303">
        <f>IF(P1803="",0,COUNTIF($P$7:P1803,P1803))</f>
        <v>0</v>
      </c>
      <c r="C1803" s="303" t="str">
        <f t="shared" si="199"/>
        <v>0</v>
      </c>
      <c r="D1803" s="303">
        <f>IF(S1803="",0,COUNTIF($S$7:S1803,S1803))</f>
        <v>0</v>
      </c>
      <c r="E1803" s="303" t="str">
        <f t="shared" si="200"/>
        <v>0</v>
      </c>
      <c r="F1803" s="303">
        <f>IF(T1803="",0,COUNTIF($T$7:T1803,T1803))</f>
        <v>0</v>
      </c>
      <c r="G1803" s="303" t="str">
        <f t="shared" si="201"/>
        <v>0</v>
      </c>
      <c r="H1803" s="303">
        <f>IF(R1803="",0,COUNTIF($R$7:R1803,R1803))</f>
        <v>0</v>
      </c>
      <c r="I1803" s="303" t="str">
        <f t="shared" si="202"/>
        <v>0</v>
      </c>
      <c r="J1803" s="306">
        <f t="shared" si="203"/>
        <v>44216</v>
      </c>
      <c r="K1803" s="303" t="str">
        <f t="shared" si="204"/>
        <v>KK 097</v>
      </c>
      <c r="L1803" s="61"/>
      <c r="M1803" s="271"/>
      <c r="N1803" s="6"/>
      <c r="O1803" s="10"/>
      <c r="P1803" s="6"/>
      <c r="Q1803" s="77" t="str">
        <f t="shared" si="205"/>
        <v/>
      </c>
      <c r="R1803" s="333"/>
      <c r="S1803" s="23"/>
      <c r="T1803" s="271"/>
      <c r="U1803" s="5"/>
      <c r="V1803" s="5"/>
      <c r="W1803" s="61"/>
      <c r="X1803" s="61"/>
    </row>
    <row r="1804" spans="1:24" ht="18.75" customHeight="1" x14ac:dyDescent="0.25">
      <c r="A1804" s="61"/>
      <c r="B1804" s="303">
        <f>IF(P1804="",0,COUNTIF($P$7:P1804,P1804))</f>
        <v>0</v>
      </c>
      <c r="C1804" s="303" t="str">
        <f t="shared" si="199"/>
        <v>0</v>
      </c>
      <c r="D1804" s="303">
        <f>IF(S1804="",0,COUNTIF($S$7:S1804,S1804))</f>
        <v>0</v>
      </c>
      <c r="E1804" s="303" t="str">
        <f t="shared" si="200"/>
        <v>0</v>
      </c>
      <c r="F1804" s="303">
        <f>IF(T1804="",0,COUNTIF($T$7:T1804,T1804))</f>
        <v>0</v>
      </c>
      <c r="G1804" s="303" t="str">
        <f t="shared" si="201"/>
        <v>0</v>
      </c>
      <c r="H1804" s="303">
        <f>IF(R1804="",0,COUNTIF($R$7:R1804,R1804))</f>
        <v>0</v>
      </c>
      <c r="I1804" s="303" t="str">
        <f t="shared" si="202"/>
        <v>0</v>
      </c>
      <c r="J1804" s="306">
        <f t="shared" si="203"/>
        <v>44216</v>
      </c>
      <c r="K1804" s="303" t="str">
        <f t="shared" si="204"/>
        <v>KK 097</v>
      </c>
      <c r="L1804" s="61"/>
      <c r="M1804" s="271"/>
      <c r="N1804" s="6"/>
      <c r="O1804" s="10"/>
      <c r="P1804" s="6"/>
      <c r="Q1804" s="77" t="str">
        <f t="shared" si="205"/>
        <v/>
      </c>
      <c r="R1804" s="333"/>
      <c r="S1804" s="23"/>
      <c r="T1804" s="271"/>
      <c r="U1804" s="5"/>
      <c r="V1804" s="5"/>
      <c r="W1804" s="61"/>
      <c r="X1804" s="61"/>
    </row>
    <row r="1805" spans="1:24" ht="18.75" customHeight="1" x14ac:dyDescent="0.25">
      <c r="A1805" s="61"/>
      <c r="B1805" s="303">
        <f>IF(P1805="",0,COUNTIF($P$7:P1805,P1805))</f>
        <v>0</v>
      </c>
      <c r="C1805" s="303" t="str">
        <f t="shared" si="199"/>
        <v>0</v>
      </c>
      <c r="D1805" s="303">
        <f>IF(S1805="",0,COUNTIF($S$7:S1805,S1805))</f>
        <v>0</v>
      </c>
      <c r="E1805" s="303" t="str">
        <f t="shared" si="200"/>
        <v>0</v>
      </c>
      <c r="F1805" s="303">
        <f>IF(T1805="",0,COUNTIF($T$7:T1805,T1805))</f>
        <v>0</v>
      </c>
      <c r="G1805" s="303" t="str">
        <f t="shared" si="201"/>
        <v>0</v>
      </c>
      <c r="H1805" s="303">
        <f>IF(R1805="",0,COUNTIF($R$7:R1805,R1805))</f>
        <v>0</v>
      </c>
      <c r="I1805" s="303" t="str">
        <f t="shared" si="202"/>
        <v>0</v>
      </c>
      <c r="J1805" s="306">
        <f t="shared" si="203"/>
        <v>44216</v>
      </c>
      <c r="K1805" s="303" t="str">
        <f t="shared" si="204"/>
        <v>KK 097</v>
      </c>
      <c r="L1805" s="61"/>
      <c r="M1805" s="271"/>
      <c r="N1805" s="6"/>
      <c r="O1805" s="10"/>
      <c r="P1805" s="6"/>
      <c r="Q1805" s="77" t="str">
        <f t="shared" si="205"/>
        <v/>
      </c>
      <c r="R1805" s="333"/>
      <c r="S1805" s="23"/>
      <c r="T1805" s="271"/>
      <c r="U1805" s="5"/>
      <c r="V1805" s="5"/>
      <c r="W1805" s="61"/>
      <c r="X1805" s="61"/>
    </row>
    <row r="1806" spans="1:24" ht="18.75" customHeight="1" x14ac:dyDescent="0.25">
      <c r="A1806" s="61"/>
      <c r="B1806" s="303">
        <f>IF(P1806="",0,COUNTIF($P$7:P1806,P1806))</f>
        <v>0</v>
      </c>
      <c r="C1806" s="303" t="str">
        <f t="shared" si="199"/>
        <v>0</v>
      </c>
      <c r="D1806" s="303">
        <f>IF(S1806="",0,COUNTIF($S$7:S1806,S1806))</f>
        <v>0</v>
      </c>
      <c r="E1806" s="303" t="str">
        <f t="shared" si="200"/>
        <v>0</v>
      </c>
      <c r="F1806" s="303">
        <f>IF(T1806="",0,COUNTIF($T$7:T1806,T1806))</f>
        <v>0</v>
      </c>
      <c r="G1806" s="303" t="str">
        <f t="shared" si="201"/>
        <v>0</v>
      </c>
      <c r="H1806" s="303">
        <f>IF(R1806="",0,COUNTIF($R$7:R1806,R1806))</f>
        <v>0</v>
      </c>
      <c r="I1806" s="303" t="str">
        <f t="shared" si="202"/>
        <v>0</v>
      </c>
      <c r="J1806" s="306">
        <f t="shared" si="203"/>
        <v>44216</v>
      </c>
      <c r="K1806" s="303" t="str">
        <f t="shared" si="204"/>
        <v>KK 097</v>
      </c>
      <c r="L1806" s="61"/>
      <c r="M1806" s="271"/>
      <c r="N1806" s="6"/>
      <c r="O1806" s="10"/>
      <c r="P1806" s="6"/>
      <c r="Q1806" s="77" t="str">
        <f t="shared" si="205"/>
        <v/>
      </c>
      <c r="R1806" s="333"/>
      <c r="S1806" s="23"/>
      <c r="T1806" s="271"/>
      <c r="U1806" s="5"/>
      <c r="V1806" s="5"/>
      <c r="W1806" s="61"/>
      <c r="X1806" s="61"/>
    </row>
    <row r="1807" spans="1:24" ht="18.75" customHeight="1" x14ac:dyDescent="0.25">
      <c r="A1807" s="61"/>
      <c r="B1807" s="303">
        <f>IF(P1807="",0,COUNTIF($P$7:P1807,P1807))</f>
        <v>0</v>
      </c>
      <c r="C1807" s="303" t="str">
        <f t="shared" si="199"/>
        <v>0</v>
      </c>
      <c r="D1807" s="303">
        <f>IF(S1807="",0,COUNTIF($S$7:S1807,S1807))</f>
        <v>0</v>
      </c>
      <c r="E1807" s="303" t="str">
        <f t="shared" si="200"/>
        <v>0</v>
      </c>
      <c r="F1807" s="303">
        <f>IF(T1807="",0,COUNTIF($T$7:T1807,T1807))</f>
        <v>0</v>
      </c>
      <c r="G1807" s="303" t="str">
        <f t="shared" si="201"/>
        <v>0</v>
      </c>
      <c r="H1807" s="303">
        <f>IF(R1807="",0,COUNTIF($R$7:R1807,R1807))</f>
        <v>0</v>
      </c>
      <c r="I1807" s="303" t="str">
        <f t="shared" si="202"/>
        <v>0</v>
      </c>
      <c r="J1807" s="306">
        <f t="shared" si="203"/>
        <v>44216</v>
      </c>
      <c r="K1807" s="303" t="str">
        <f t="shared" si="204"/>
        <v>KK 097</v>
      </c>
      <c r="L1807" s="61"/>
      <c r="M1807" s="271"/>
      <c r="N1807" s="6"/>
      <c r="O1807" s="10"/>
      <c r="P1807" s="6"/>
      <c r="Q1807" s="77" t="str">
        <f t="shared" si="205"/>
        <v/>
      </c>
      <c r="R1807" s="333"/>
      <c r="S1807" s="23"/>
      <c r="T1807" s="271"/>
      <c r="U1807" s="5"/>
      <c r="V1807" s="5"/>
      <c r="W1807" s="61"/>
      <c r="X1807" s="61"/>
    </row>
    <row r="1808" spans="1:24" ht="18.75" customHeight="1" x14ac:dyDescent="0.25">
      <c r="A1808" s="61"/>
      <c r="B1808" s="303">
        <f>IF(P1808="",0,COUNTIF($P$7:P1808,P1808))</f>
        <v>0</v>
      </c>
      <c r="C1808" s="303" t="str">
        <f t="shared" si="199"/>
        <v>0</v>
      </c>
      <c r="D1808" s="303">
        <f>IF(S1808="",0,COUNTIF($S$7:S1808,S1808))</f>
        <v>0</v>
      </c>
      <c r="E1808" s="303" t="str">
        <f t="shared" si="200"/>
        <v>0</v>
      </c>
      <c r="F1808" s="303">
        <f>IF(T1808="",0,COUNTIF($T$7:T1808,T1808))</f>
        <v>0</v>
      </c>
      <c r="G1808" s="303" t="str">
        <f t="shared" si="201"/>
        <v>0</v>
      </c>
      <c r="H1808" s="303">
        <f>IF(R1808="",0,COUNTIF($R$7:R1808,R1808))</f>
        <v>0</v>
      </c>
      <c r="I1808" s="303" t="str">
        <f t="shared" si="202"/>
        <v>0</v>
      </c>
      <c r="J1808" s="306">
        <f t="shared" si="203"/>
        <v>44216</v>
      </c>
      <c r="K1808" s="303" t="str">
        <f t="shared" si="204"/>
        <v>KK 097</v>
      </c>
      <c r="L1808" s="61"/>
      <c r="M1808" s="271"/>
      <c r="N1808" s="6"/>
      <c r="O1808" s="10"/>
      <c r="P1808" s="6"/>
      <c r="Q1808" s="77" t="str">
        <f t="shared" si="205"/>
        <v/>
      </c>
      <c r="R1808" s="333"/>
      <c r="S1808" s="23"/>
      <c r="T1808" s="271"/>
      <c r="U1808" s="5"/>
      <c r="V1808" s="5"/>
      <c r="W1808" s="61"/>
      <c r="X1808" s="61"/>
    </row>
    <row r="1809" spans="1:24" ht="18.75" customHeight="1" x14ac:dyDescent="0.25">
      <c r="A1809" s="61"/>
      <c r="B1809" s="303">
        <f>IF(P1809="",0,COUNTIF($P$7:P1809,P1809))</f>
        <v>0</v>
      </c>
      <c r="C1809" s="303" t="str">
        <f t="shared" si="199"/>
        <v>0</v>
      </c>
      <c r="D1809" s="303">
        <f>IF(S1809="",0,COUNTIF($S$7:S1809,S1809))</f>
        <v>0</v>
      </c>
      <c r="E1809" s="303" t="str">
        <f t="shared" si="200"/>
        <v>0</v>
      </c>
      <c r="F1809" s="303">
        <f>IF(T1809="",0,COUNTIF($T$7:T1809,T1809))</f>
        <v>0</v>
      </c>
      <c r="G1809" s="303" t="str">
        <f t="shared" si="201"/>
        <v>0</v>
      </c>
      <c r="H1809" s="303">
        <f>IF(R1809="",0,COUNTIF($R$7:R1809,R1809))</f>
        <v>0</v>
      </c>
      <c r="I1809" s="303" t="str">
        <f t="shared" si="202"/>
        <v>0</v>
      </c>
      <c r="J1809" s="306">
        <f t="shared" si="203"/>
        <v>44216</v>
      </c>
      <c r="K1809" s="303" t="str">
        <f t="shared" si="204"/>
        <v>KK 097</v>
      </c>
      <c r="L1809" s="61"/>
      <c r="M1809" s="271"/>
      <c r="N1809" s="6"/>
      <c r="O1809" s="10"/>
      <c r="P1809" s="6"/>
      <c r="Q1809" s="77" t="str">
        <f t="shared" si="205"/>
        <v/>
      </c>
      <c r="R1809" s="333"/>
      <c r="S1809" s="23"/>
      <c r="T1809" s="271"/>
      <c r="U1809" s="5"/>
      <c r="V1809" s="5"/>
      <c r="W1809" s="61"/>
      <c r="X1809" s="61"/>
    </row>
    <row r="1810" spans="1:24" ht="18.75" customHeight="1" x14ac:dyDescent="0.25">
      <c r="A1810" s="61"/>
      <c r="B1810" s="303">
        <f>IF(P1810="",0,COUNTIF($P$7:P1810,P1810))</f>
        <v>0</v>
      </c>
      <c r="C1810" s="303" t="str">
        <f t="shared" si="199"/>
        <v>0</v>
      </c>
      <c r="D1810" s="303">
        <f>IF(S1810="",0,COUNTIF($S$7:S1810,S1810))</f>
        <v>0</v>
      </c>
      <c r="E1810" s="303" t="str">
        <f t="shared" si="200"/>
        <v>0</v>
      </c>
      <c r="F1810" s="303">
        <f>IF(T1810="",0,COUNTIF($T$7:T1810,T1810))</f>
        <v>0</v>
      </c>
      <c r="G1810" s="303" t="str">
        <f t="shared" si="201"/>
        <v>0</v>
      </c>
      <c r="H1810" s="303">
        <f>IF(R1810="",0,COUNTIF($R$7:R1810,R1810))</f>
        <v>0</v>
      </c>
      <c r="I1810" s="303" t="str">
        <f t="shared" si="202"/>
        <v>0</v>
      </c>
      <c r="J1810" s="306">
        <f t="shared" si="203"/>
        <v>44216</v>
      </c>
      <c r="K1810" s="303" t="str">
        <f t="shared" si="204"/>
        <v>KK 097</v>
      </c>
      <c r="L1810" s="61"/>
      <c r="M1810" s="271"/>
      <c r="N1810" s="6"/>
      <c r="O1810" s="10"/>
      <c r="P1810" s="6"/>
      <c r="Q1810" s="77" t="str">
        <f t="shared" si="205"/>
        <v/>
      </c>
      <c r="R1810" s="333"/>
      <c r="S1810" s="23"/>
      <c r="T1810" s="271"/>
      <c r="U1810" s="5"/>
      <c r="V1810" s="5"/>
      <c r="W1810" s="61"/>
      <c r="X1810" s="61"/>
    </row>
    <row r="1811" spans="1:24" ht="18.75" customHeight="1" x14ac:dyDescent="0.25">
      <c r="A1811" s="61"/>
      <c r="B1811" s="303">
        <f>IF(P1811="",0,COUNTIF($P$7:P1811,P1811))</f>
        <v>0</v>
      </c>
      <c r="C1811" s="303" t="str">
        <f t="shared" si="199"/>
        <v>0</v>
      </c>
      <c r="D1811" s="303">
        <f>IF(S1811="",0,COUNTIF($S$7:S1811,S1811))</f>
        <v>0</v>
      </c>
      <c r="E1811" s="303" t="str">
        <f t="shared" si="200"/>
        <v>0</v>
      </c>
      <c r="F1811" s="303">
        <f>IF(T1811="",0,COUNTIF($T$7:T1811,T1811))</f>
        <v>0</v>
      </c>
      <c r="G1811" s="303" t="str">
        <f t="shared" si="201"/>
        <v>0</v>
      </c>
      <c r="H1811" s="303">
        <f>IF(R1811="",0,COUNTIF($R$7:R1811,R1811))</f>
        <v>0</v>
      </c>
      <c r="I1811" s="303" t="str">
        <f t="shared" si="202"/>
        <v>0</v>
      </c>
      <c r="J1811" s="306">
        <f t="shared" si="203"/>
        <v>44216</v>
      </c>
      <c r="K1811" s="303" t="str">
        <f t="shared" si="204"/>
        <v>KK 097</v>
      </c>
      <c r="L1811" s="61"/>
      <c r="M1811" s="271"/>
      <c r="N1811" s="6"/>
      <c r="O1811" s="10"/>
      <c r="P1811" s="6"/>
      <c r="Q1811" s="77" t="str">
        <f t="shared" si="205"/>
        <v/>
      </c>
      <c r="R1811" s="333"/>
      <c r="S1811" s="23"/>
      <c r="T1811" s="271"/>
      <c r="U1811" s="5"/>
      <c r="V1811" s="5"/>
      <c r="W1811" s="61"/>
      <c r="X1811" s="61"/>
    </row>
    <row r="1812" spans="1:24" ht="18.75" customHeight="1" x14ac:dyDescent="0.25">
      <c r="A1812" s="61"/>
      <c r="B1812" s="303">
        <f>IF(P1812="",0,COUNTIF($P$7:P1812,P1812))</f>
        <v>0</v>
      </c>
      <c r="C1812" s="303" t="str">
        <f t="shared" si="199"/>
        <v>0</v>
      </c>
      <c r="D1812" s="303">
        <f>IF(S1812="",0,COUNTIF($S$7:S1812,S1812))</f>
        <v>0</v>
      </c>
      <c r="E1812" s="303" t="str">
        <f t="shared" si="200"/>
        <v>0</v>
      </c>
      <c r="F1812" s="303">
        <f>IF(T1812="",0,COUNTIF($T$7:T1812,T1812))</f>
        <v>0</v>
      </c>
      <c r="G1812" s="303" t="str">
        <f t="shared" si="201"/>
        <v>0</v>
      </c>
      <c r="H1812" s="303">
        <f>IF(R1812="",0,COUNTIF($R$7:R1812,R1812))</f>
        <v>0</v>
      </c>
      <c r="I1812" s="303" t="str">
        <f t="shared" si="202"/>
        <v>0</v>
      </c>
      <c r="J1812" s="306">
        <f t="shared" si="203"/>
        <v>44216</v>
      </c>
      <c r="K1812" s="303" t="str">
        <f t="shared" si="204"/>
        <v>KK 097</v>
      </c>
      <c r="L1812" s="61"/>
      <c r="M1812" s="271"/>
      <c r="N1812" s="6"/>
      <c r="O1812" s="10"/>
      <c r="P1812" s="6"/>
      <c r="Q1812" s="77" t="str">
        <f t="shared" si="205"/>
        <v/>
      </c>
      <c r="R1812" s="333"/>
      <c r="S1812" s="23"/>
      <c r="T1812" s="271"/>
      <c r="U1812" s="5"/>
      <c r="V1812" s="5"/>
      <c r="W1812" s="61"/>
      <c r="X1812" s="61"/>
    </row>
    <row r="1813" spans="1:24" ht="18.75" customHeight="1" x14ac:dyDescent="0.25">
      <c r="A1813" s="61"/>
      <c r="B1813" s="303">
        <f>IF(P1813="",0,COUNTIF($P$7:P1813,P1813))</f>
        <v>0</v>
      </c>
      <c r="C1813" s="303" t="str">
        <f t="shared" si="199"/>
        <v>0</v>
      </c>
      <c r="D1813" s="303">
        <f>IF(S1813="",0,COUNTIF($S$7:S1813,S1813))</f>
        <v>0</v>
      </c>
      <c r="E1813" s="303" t="str">
        <f t="shared" si="200"/>
        <v>0</v>
      </c>
      <c r="F1813" s="303">
        <f>IF(T1813="",0,COUNTIF($T$7:T1813,T1813))</f>
        <v>0</v>
      </c>
      <c r="G1813" s="303" t="str">
        <f t="shared" si="201"/>
        <v>0</v>
      </c>
      <c r="H1813" s="303">
        <f>IF(R1813="",0,COUNTIF($R$7:R1813,R1813))</f>
        <v>0</v>
      </c>
      <c r="I1813" s="303" t="str">
        <f t="shared" si="202"/>
        <v>0</v>
      </c>
      <c r="J1813" s="306">
        <f t="shared" si="203"/>
        <v>44216</v>
      </c>
      <c r="K1813" s="303" t="str">
        <f t="shared" si="204"/>
        <v>KK 097</v>
      </c>
      <c r="L1813" s="61"/>
      <c r="M1813" s="271"/>
      <c r="N1813" s="6"/>
      <c r="O1813" s="10"/>
      <c r="P1813" s="6"/>
      <c r="Q1813" s="77" t="str">
        <f t="shared" si="205"/>
        <v/>
      </c>
      <c r="R1813" s="333"/>
      <c r="S1813" s="23"/>
      <c r="T1813" s="271"/>
      <c r="U1813" s="5"/>
      <c r="V1813" s="5"/>
      <c r="W1813" s="61"/>
      <c r="X1813" s="61"/>
    </row>
    <row r="1814" spans="1:24" ht="18.75" customHeight="1" x14ac:dyDescent="0.25">
      <c r="A1814" s="61"/>
      <c r="B1814" s="303">
        <f>IF(P1814="",0,COUNTIF($P$7:P1814,P1814))</f>
        <v>0</v>
      </c>
      <c r="C1814" s="303" t="str">
        <f t="shared" si="199"/>
        <v>0</v>
      </c>
      <c r="D1814" s="303">
        <f>IF(S1814="",0,COUNTIF($S$7:S1814,S1814))</f>
        <v>0</v>
      </c>
      <c r="E1814" s="303" t="str">
        <f t="shared" si="200"/>
        <v>0</v>
      </c>
      <c r="F1814" s="303">
        <f>IF(T1814="",0,COUNTIF($T$7:T1814,T1814))</f>
        <v>0</v>
      </c>
      <c r="G1814" s="303" t="str">
        <f t="shared" si="201"/>
        <v>0</v>
      </c>
      <c r="H1814" s="303">
        <f>IF(R1814="",0,COUNTIF($R$7:R1814,R1814))</f>
        <v>0</v>
      </c>
      <c r="I1814" s="303" t="str">
        <f t="shared" si="202"/>
        <v>0</v>
      </c>
      <c r="J1814" s="306">
        <f t="shared" si="203"/>
        <v>44216</v>
      </c>
      <c r="K1814" s="303" t="str">
        <f t="shared" si="204"/>
        <v>KK 097</v>
      </c>
      <c r="L1814" s="61"/>
      <c r="M1814" s="271"/>
      <c r="N1814" s="6"/>
      <c r="O1814" s="10"/>
      <c r="P1814" s="6"/>
      <c r="Q1814" s="77" t="str">
        <f t="shared" si="205"/>
        <v/>
      </c>
      <c r="R1814" s="333"/>
      <c r="S1814" s="23"/>
      <c r="T1814" s="271"/>
      <c r="U1814" s="5"/>
      <c r="V1814" s="5"/>
      <c r="W1814" s="61"/>
      <c r="X1814" s="61"/>
    </row>
    <row r="1815" spans="1:24" ht="18.75" customHeight="1" x14ac:dyDescent="0.25">
      <c r="A1815" s="61"/>
      <c r="B1815" s="303">
        <f>IF(P1815="",0,COUNTIF($P$7:P1815,P1815))</f>
        <v>0</v>
      </c>
      <c r="C1815" s="303" t="str">
        <f t="shared" si="199"/>
        <v>0</v>
      </c>
      <c r="D1815" s="303">
        <f>IF(S1815="",0,COUNTIF($S$7:S1815,S1815))</f>
        <v>0</v>
      </c>
      <c r="E1815" s="303" t="str">
        <f t="shared" si="200"/>
        <v>0</v>
      </c>
      <c r="F1815" s="303">
        <f>IF(T1815="",0,COUNTIF($T$7:T1815,T1815))</f>
        <v>0</v>
      </c>
      <c r="G1815" s="303" t="str">
        <f t="shared" si="201"/>
        <v>0</v>
      </c>
      <c r="H1815" s="303">
        <f>IF(R1815="",0,COUNTIF($R$7:R1815,R1815))</f>
        <v>0</v>
      </c>
      <c r="I1815" s="303" t="str">
        <f t="shared" si="202"/>
        <v>0</v>
      </c>
      <c r="J1815" s="306">
        <f t="shared" si="203"/>
        <v>44216</v>
      </c>
      <c r="K1815" s="303" t="str">
        <f t="shared" si="204"/>
        <v>KK 097</v>
      </c>
      <c r="L1815" s="61"/>
      <c r="M1815" s="271"/>
      <c r="N1815" s="6"/>
      <c r="O1815" s="10"/>
      <c r="P1815" s="6"/>
      <c r="Q1815" s="77" t="str">
        <f t="shared" si="205"/>
        <v/>
      </c>
      <c r="R1815" s="333"/>
      <c r="S1815" s="23"/>
      <c r="T1815" s="271"/>
      <c r="U1815" s="5"/>
      <c r="V1815" s="5"/>
      <c r="W1815" s="61"/>
      <c r="X1815" s="61"/>
    </row>
    <row r="1816" spans="1:24" ht="18.75" customHeight="1" x14ac:dyDescent="0.25">
      <c r="A1816" s="61"/>
      <c r="B1816" s="303">
        <f>IF(P1816="",0,COUNTIF($P$7:P1816,P1816))</f>
        <v>0</v>
      </c>
      <c r="C1816" s="303" t="str">
        <f t="shared" si="199"/>
        <v>0</v>
      </c>
      <c r="D1816" s="303">
        <f>IF(S1816="",0,COUNTIF($S$7:S1816,S1816))</f>
        <v>0</v>
      </c>
      <c r="E1816" s="303" t="str">
        <f t="shared" si="200"/>
        <v>0</v>
      </c>
      <c r="F1816" s="303">
        <f>IF(T1816="",0,COUNTIF($T$7:T1816,T1816))</f>
        <v>0</v>
      </c>
      <c r="G1816" s="303" t="str">
        <f t="shared" si="201"/>
        <v>0</v>
      </c>
      <c r="H1816" s="303">
        <f>IF(R1816="",0,COUNTIF($R$7:R1816,R1816))</f>
        <v>0</v>
      </c>
      <c r="I1816" s="303" t="str">
        <f t="shared" si="202"/>
        <v>0</v>
      </c>
      <c r="J1816" s="306">
        <f t="shared" si="203"/>
        <v>44216</v>
      </c>
      <c r="K1816" s="303" t="str">
        <f t="shared" si="204"/>
        <v>KK 097</v>
      </c>
      <c r="L1816" s="61"/>
      <c r="M1816" s="271"/>
      <c r="N1816" s="6"/>
      <c r="O1816" s="10"/>
      <c r="P1816" s="6"/>
      <c r="Q1816" s="77" t="str">
        <f t="shared" si="205"/>
        <v/>
      </c>
      <c r="R1816" s="333"/>
      <c r="S1816" s="23"/>
      <c r="T1816" s="271"/>
      <c r="U1816" s="5"/>
      <c r="V1816" s="5"/>
      <c r="W1816" s="61"/>
      <c r="X1816" s="61"/>
    </row>
    <row r="1817" spans="1:24" ht="18.75" customHeight="1" x14ac:dyDescent="0.25">
      <c r="A1817" s="61"/>
      <c r="B1817" s="303">
        <f>IF(P1817="",0,COUNTIF($P$7:P1817,P1817))</f>
        <v>0</v>
      </c>
      <c r="C1817" s="303" t="str">
        <f t="shared" si="199"/>
        <v>0</v>
      </c>
      <c r="D1817" s="303">
        <f>IF(S1817="",0,COUNTIF($S$7:S1817,S1817))</f>
        <v>0</v>
      </c>
      <c r="E1817" s="303" t="str">
        <f t="shared" si="200"/>
        <v>0</v>
      </c>
      <c r="F1817" s="303">
        <f>IF(T1817="",0,COUNTIF($T$7:T1817,T1817))</f>
        <v>0</v>
      </c>
      <c r="G1817" s="303" t="str">
        <f t="shared" si="201"/>
        <v>0</v>
      </c>
      <c r="H1817" s="303">
        <f>IF(R1817="",0,COUNTIF($R$7:R1817,R1817))</f>
        <v>0</v>
      </c>
      <c r="I1817" s="303" t="str">
        <f t="shared" si="202"/>
        <v>0</v>
      </c>
      <c r="J1817" s="306">
        <f t="shared" si="203"/>
        <v>44216</v>
      </c>
      <c r="K1817" s="303" t="str">
        <f t="shared" si="204"/>
        <v>KK 097</v>
      </c>
      <c r="L1817" s="61"/>
      <c r="M1817" s="271"/>
      <c r="N1817" s="6"/>
      <c r="O1817" s="10"/>
      <c r="P1817" s="6"/>
      <c r="Q1817" s="77" t="str">
        <f t="shared" si="205"/>
        <v/>
      </c>
      <c r="R1817" s="333"/>
      <c r="S1817" s="23"/>
      <c r="T1817" s="271"/>
      <c r="U1817" s="5"/>
      <c r="V1817" s="5"/>
      <c r="W1817" s="61"/>
      <c r="X1817" s="61"/>
    </row>
    <row r="1818" spans="1:24" ht="18.75" customHeight="1" x14ac:dyDescent="0.25">
      <c r="A1818" s="61"/>
      <c r="B1818" s="303">
        <f>IF(P1818="",0,COUNTIF($P$7:P1818,P1818))</f>
        <v>0</v>
      </c>
      <c r="C1818" s="303" t="str">
        <f t="shared" si="199"/>
        <v>0</v>
      </c>
      <c r="D1818" s="303">
        <f>IF(S1818="",0,COUNTIF($S$7:S1818,S1818))</f>
        <v>0</v>
      </c>
      <c r="E1818" s="303" t="str">
        <f t="shared" si="200"/>
        <v>0</v>
      </c>
      <c r="F1818" s="303">
        <f>IF(T1818="",0,COUNTIF($T$7:T1818,T1818))</f>
        <v>0</v>
      </c>
      <c r="G1818" s="303" t="str">
        <f t="shared" si="201"/>
        <v>0</v>
      </c>
      <c r="H1818" s="303">
        <f>IF(R1818="",0,COUNTIF($R$7:R1818,R1818))</f>
        <v>0</v>
      </c>
      <c r="I1818" s="303" t="str">
        <f t="shared" si="202"/>
        <v>0</v>
      </c>
      <c r="J1818" s="306">
        <f t="shared" si="203"/>
        <v>44216</v>
      </c>
      <c r="K1818" s="303" t="str">
        <f t="shared" si="204"/>
        <v>KK 097</v>
      </c>
      <c r="L1818" s="61"/>
      <c r="M1818" s="271"/>
      <c r="N1818" s="6"/>
      <c r="O1818" s="10"/>
      <c r="P1818" s="6"/>
      <c r="Q1818" s="77" t="str">
        <f t="shared" si="205"/>
        <v/>
      </c>
      <c r="R1818" s="333"/>
      <c r="S1818" s="23"/>
      <c r="T1818" s="271"/>
      <c r="U1818" s="5"/>
      <c r="V1818" s="5"/>
      <c r="W1818" s="61"/>
      <c r="X1818" s="61"/>
    </row>
    <row r="1819" spans="1:24" ht="18.75" customHeight="1" x14ac:dyDescent="0.25">
      <c r="A1819" s="61"/>
      <c r="B1819" s="303">
        <f>IF(P1819="",0,COUNTIF($P$7:P1819,P1819))</f>
        <v>0</v>
      </c>
      <c r="C1819" s="303" t="str">
        <f t="shared" si="199"/>
        <v>0</v>
      </c>
      <c r="D1819" s="303">
        <f>IF(S1819="",0,COUNTIF($S$7:S1819,S1819))</f>
        <v>0</v>
      </c>
      <c r="E1819" s="303" t="str">
        <f t="shared" si="200"/>
        <v>0</v>
      </c>
      <c r="F1819" s="303">
        <f>IF(T1819="",0,COUNTIF($T$7:T1819,T1819))</f>
        <v>0</v>
      </c>
      <c r="G1819" s="303" t="str">
        <f t="shared" si="201"/>
        <v>0</v>
      </c>
      <c r="H1819" s="303">
        <f>IF(R1819="",0,COUNTIF($R$7:R1819,R1819))</f>
        <v>0</v>
      </c>
      <c r="I1819" s="303" t="str">
        <f t="shared" si="202"/>
        <v>0</v>
      </c>
      <c r="J1819" s="306">
        <f t="shared" si="203"/>
        <v>44216</v>
      </c>
      <c r="K1819" s="303" t="str">
        <f t="shared" si="204"/>
        <v>KK 097</v>
      </c>
      <c r="L1819" s="61"/>
      <c r="M1819" s="271"/>
      <c r="N1819" s="6"/>
      <c r="O1819" s="10"/>
      <c r="P1819" s="6"/>
      <c r="Q1819" s="77" t="str">
        <f t="shared" si="205"/>
        <v/>
      </c>
      <c r="R1819" s="333"/>
      <c r="S1819" s="23"/>
      <c r="T1819" s="271"/>
      <c r="U1819" s="5"/>
      <c r="V1819" s="5"/>
      <c r="W1819" s="61"/>
      <c r="X1819" s="61"/>
    </row>
    <row r="1820" spans="1:24" ht="18.75" customHeight="1" x14ac:dyDescent="0.25">
      <c r="A1820" s="61"/>
      <c r="B1820" s="303">
        <f>IF(P1820="",0,COUNTIF($P$7:P1820,P1820))</f>
        <v>0</v>
      </c>
      <c r="C1820" s="303" t="str">
        <f t="shared" si="199"/>
        <v>0</v>
      </c>
      <c r="D1820" s="303">
        <f>IF(S1820="",0,COUNTIF($S$7:S1820,S1820))</f>
        <v>0</v>
      </c>
      <c r="E1820" s="303" t="str">
        <f t="shared" si="200"/>
        <v>0</v>
      </c>
      <c r="F1820" s="303">
        <f>IF(T1820="",0,COUNTIF($T$7:T1820,T1820))</f>
        <v>0</v>
      </c>
      <c r="G1820" s="303" t="str">
        <f t="shared" si="201"/>
        <v>0</v>
      </c>
      <c r="H1820" s="303">
        <f>IF(R1820="",0,COUNTIF($R$7:R1820,R1820))</f>
        <v>0</v>
      </c>
      <c r="I1820" s="303" t="str">
        <f t="shared" si="202"/>
        <v>0</v>
      </c>
      <c r="J1820" s="306">
        <f t="shared" si="203"/>
        <v>44216</v>
      </c>
      <c r="K1820" s="303" t="str">
        <f t="shared" si="204"/>
        <v>KK 097</v>
      </c>
      <c r="L1820" s="61"/>
      <c r="M1820" s="271"/>
      <c r="N1820" s="6"/>
      <c r="O1820" s="10"/>
      <c r="P1820" s="6"/>
      <c r="Q1820" s="77" t="str">
        <f t="shared" si="205"/>
        <v/>
      </c>
      <c r="R1820" s="333"/>
      <c r="S1820" s="23"/>
      <c r="T1820" s="271"/>
      <c r="U1820" s="5"/>
      <c r="V1820" s="5"/>
      <c r="W1820" s="61"/>
      <c r="X1820" s="61"/>
    </row>
    <row r="1821" spans="1:24" ht="18.75" customHeight="1" x14ac:dyDescent="0.25">
      <c r="A1821" s="61"/>
      <c r="B1821" s="303">
        <f>IF(P1821="",0,COUNTIF($P$7:P1821,P1821))</f>
        <v>0</v>
      </c>
      <c r="C1821" s="303" t="str">
        <f t="shared" si="199"/>
        <v>0</v>
      </c>
      <c r="D1821" s="303">
        <f>IF(S1821="",0,COUNTIF($S$7:S1821,S1821))</f>
        <v>0</v>
      </c>
      <c r="E1821" s="303" t="str">
        <f t="shared" si="200"/>
        <v>0</v>
      </c>
      <c r="F1821" s="303">
        <f>IF(T1821="",0,COUNTIF($T$7:T1821,T1821))</f>
        <v>0</v>
      </c>
      <c r="G1821" s="303" t="str">
        <f t="shared" si="201"/>
        <v>0</v>
      </c>
      <c r="H1821" s="303">
        <f>IF(R1821="",0,COUNTIF($R$7:R1821,R1821))</f>
        <v>0</v>
      </c>
      <c r="I1821" s="303" t="str">
        <f t="shared" si="202"/>
        <v>0</v>
      </c>
      <c r="J1821" s="306">
        <f t="shared" si="203"/>
        <v>44216</v>
      </c>
      <c r="K1821" s="303" t="str">
        <f t="shared" si="204"/>
        <v>KK 097</v>
      </c>
      <c r="L1821" s="61"/>
      <c r="M1821" s="271"/>
      <c r="N1821" s="6"/>
      <c r="O1821" s="10"/>
      <c r="P1821" s="6"/>
      <c r="Q1821" s="77" t="str">
        <f t="shared" si="205"/>
        <v/>
      </c>
      <c r="R1821" s="333"/>
      <c r="S1821" s="23"/>
      <c r="T1821" s="271"/>
      <c r="U1821" s="5"/>
      <c r="V1821" s="5"/>
      <c r="W1821" s="61"/>
      <c r="X1821" s="61"/>
    </row>
    <row r="1822" spans="1:24" ht="18.75" customHeight="1" x14ac:dyDescent="0.25">
      <c r="A1822" s="61"/>
      <c r="B1822" s="303">
        <f>IF(P1822="",0,COUNTIF($P$7:P1822,P1822))</f>
        <v>0</v>
      </c>
      <c r="C1822" s="303" t="str">
        <f t="shared" si="199"/>
        <v>0</v>
      </c>
      <c r="D1822" s="303">
        <f>IF(S1822="",0,COUNTIF($S$7:S1822,S1822))</f>
        <v>0</v>
      </c>
      <c r="E1822" s="303" t="str">
        <f t="shared" si="200"/>
        <v>0</v>
      </c>
      <c r="F1822" s="303">
        <f>IF(T1822="",0,COUNTIF($T$7:T1822,T1822))</f>
        <v>0</v>
      </c>
      <c r="G1822" s="303" t="str">
        <f t="shared" si="201"/>
        <v>0</v>
      </c>
      <c r="H1822" s="303">
        <f>IF(R1822="",0,COUNTIF($R$7:R1822,R1822))</f>
        <v>0</v>
      </c>
      <c r="I1822" s="303" t="str">
        <f t="shared" si="202"/>
        <v>0</v>
      </c>
      <c r="J1822" s="306">
        <f t="shared" si="203"/>
        <v>44216</v>
      </c>
      <c r="K1822" s="303" t="str">
        <f t="shared" si="204"/>
        <v>KK 097</v>
      </c>
      <c r="L1822" s="61"/>
      <c r="M1822" s="271"/>
      <c r="N1822" s="6"/>
      <c r="O1822" s="10"/>
      <c r="P1822" s="6"/>
      <c r="Q1822" s="77" t="str">
        <f t="shared" si="205"/>
        <v/>
      </c>
      <c r="R1822" s="333"/>
      <c r="S1822" s="23"/>
      <c r="T1822" s="271"/>
      <c r="U1822" s="5"/>
      <c r="V1822" s="5"/>
      <c r="W1822" s="61"/>
      <c r="X1822" s="61"/>
    </row>
    <row r="1823" spans="1:24" ht="18.75" customHeight="1" x14ac:dyDescent="0.25">
      <c r="A1823" s="61"/>
      <c r="B1823" s="303">
        <f>IF(P1823="",0,COUNTIF($P$7:P1823,P1823))</f>
        <v>0</v>
      </c>
      <c r="C1823" s="303" t="str">
        <f t="shared" si="199"/>
        <v>0</v>
      </c>
      <c r="D1823" s="303">
        <f>IF(S1823="",0,COUNTIF($S$7:S1823,S1823))</f>
        <v>0</v>
      </c>
      <c r="E1823" s="303" t="str">
        <f t="shared" si="200"/>
        <v>0</v>
      </c>
      <c r="F1823" s="303">
        <f>IF(T1823="",0,COUNTIF($T$7:T1823,T1823))</f>
        <v>0</v>
      </c>
      <c r="G1823" s="303" t="str">
        <f t="shared" si="201"/>
        <v>0</v>
      </c>
      <c r="H1823" s="303">
        <f>IF(R1823="",0,COUNTIF($R$7:R1823,R1823))</f>
        <v>0</v>
      </c>
      <c r="I1823" s="303" t="str">
        <f t="shared" si="202"/>
        <v>0</v>
      </c>
      <c r="J1823" s="306">
        <f t="shared" si="203"/>
        <v>44216</v>
      </c>
      <c r="K1823" s="303" t="str">
        <f t="shared" si="204"/>
        <v>KK 097</v>
      </c>
      <c r="L1823" s="61"/>
      <c r="M1823" s="271"/>
      <c r="N1823" s="6"/>
      <c r="O1823" s="10"/>
      <c r="P1823" s="6"/>
      <c r="Q1823" s="77" t="str">
        <f t="shared" si="205"/>
        <v/>
      </c>
      <c r="R1823" s="333"/>
      <c r="S1823" s="23"/>
      <c r="T1823" s="271"/>
      <c r="U1823" s="5"/>
      <c r="V1823" s="5"/>
      <c r="W1823" s="61"/>
      <c r="X1823" s="61"/>
    </row>
    <row r="1824" spans="1:24" ht="18.75" customHeight="1" x14ac:dyDescent="0.25">
      <c r="A1824" s="61"/>
      <c r="B1824" s="303">
        <f>IF(P1824="",0,COUNTIF($P$7:P1824,P1824))</f>
        <v>0</v>
      </c>
      <c r="C1824" s="303" t="str">
        <f t="shared" si="199"/>
        <v>0</v>
      </c>
      <c r="D1824" s="303">
        <f>IF(S1824="",0,COUNTIF($S$7:S1824,S1824))</f>
        <v>0</v>
      </c>
      <c r="E1824" s="303" t="str">
        <f t="shared" si="200"/>
        <v>0</v>
      </c>
      <c r="F1824" s="303">
        <f>IF(T1824="",0,COUNTIF($T$7:T1824,T1824))</f>
        <v>0</v>
      </c>
      <c r="G1824" s="303" t="str">
        <f t="shared" si="201"/>
        <v>0</v>
      </c>
      <c r="H1824" s="303">
        <f>IF(R1824="",0,COUNTIF($R$7:R1824,R1824))</f>
        <v>0</v>
      </c>
      <c r="I1824" s="303" t="str">
        <f t="shared" si="202"/>
        <v>0</v>
      </c>
      <c r="J1824" s="306">
        <f t="shared" si="203"/>
        <v>44216</v>
      </c>
      <c r="K1824" s="303" t="str">
        <f t="shared" si="204"/>
        <v>KK 097</v>
      </c>
      <c r="L1824" s="61"/>
      <c r="M1824" s="271"/>
      <c r="N1824" s="6"/>
      <c r="O1824" s="10"/>
      <c r="P1824" s="6"/>
      <c r="Q1824" s="77" t="str">
        <f t="shared" si="205"/>
        <v/>
      </c>
      <c r="R1824" s="333"/>
      <c r="S1824" s="23"/>
      <c r="T1824" s="271"/>
      <c r="U1824" s="5"/>
      <c r="V1824" s="5"/>
      <c r="W1824" s="61"/>
      <c r="X1824" s="61"/>
    </row>
    <row r="1825" spans="1:24" ht="18.75" customHeight="1" x14ac:dyDescent="0.25">
      <c r="A1825" s="61"/>
      <c r="B1825" s="303">
        <f>IF(P1825="",0,COUNTIF($P$7:P1825,P1825))</f>
        <v>0</v>
      </c>
      <c r="C1825" s="303" t="str">
        <f t="shared" si="199"/>
        <v>0</v>
      </c>
      <c r="D1825" s="303">
        <f>IF(S1825="",0,COUNTIF($S$7:S1825,S1825))</f>
        <v>0</v>
      </c>
      <c r="E1825" s="303" t="str">
        <f t="shared" si="200"/>
        <v>0</v>
      </c>
      <c r="F1825" s="303">
        <f>IF(T1825="",0,COUNTIF($T$7:T1825,T1825))</f>
        <v>0</v>
      </c>
      <c r="G1825" s="303" t="str">
        <f t="shared" si="201"/>
        <v>0</v>
      </c>
      <c r="H1825" s="303">
        <f>IF(R1825="",0,COUNTIF($R$7:R1825,R1825))</f>
        <v>0</v>
      </c>
      <c r="I1825" s="303" t="str">
        <f t="shared" si="202"/>
        <v>0</v>
      </c>
      <c r="J1825" s="306">
        <f t="shared" si="203"/>
        <v>44216</v>
      </c>
      <c r="K1825" s="303" t="str">
        <f t="shared" si="204"/>
        <v>KK 097</v>
      </c>
      <c r="L1825" s="61"/>
      <c r="M1825" s="271"/>
      <c r="N1825" s="6"/>
      <c r="O1825" s="10"/>
      <c r="P1825" s="6"/>
      <c r="Q1825" s="77" t="str">
        <f t="shared" si="205"/>
        <v/>
      </c>
      <c r="R1825" s="333"/>
      <c r="S1825" s="23"/>
      <c r="T1825" s="271"/>
      <c r="U1825" s="5"/>
      <c r="V1825" s="5"/>
      <c r="W1825" s="61"/>
      <c r="X1825" s="61"/>
    </row>
    <row r="1826" spans="1:24" ht="18.75" customHeight="1" x14ac:dyDescent="0.25">
      <c r="A1826" s="61"/>
      <c r="B1826" s="303">
        <f>IF(P1826="",0,COUNTIF($P$7:P1826,P1826))</f>
        <v>0</v>
      </c>
      <c r="C1826" s="303" t="str">
        <f t="shared" si="199"/>
        <v>0</v>
      </c>
      <c r="D1826" s="303">
        <f>IF(S1826="",0,COUNTIF($S$7:S1826,S1826))</f>
        <v>0</v>
      </c>
      <c r="E1826" s="303" t="str">
        <f t="shared" si="200"/>
        <v>0</v>
      </c>
      <c r="F1826" s="303">
        <f>IF(T1826="",0,COUNTIF($T$7:T1826,T1826))</f>
        <v>0</v>
      </c>
      <c r="G1826" s="303" t="str">
        <f t="shared" si="201"/>
        <v>0</v>
      </c>
      <c r="H1826" s="303">
        <f>IF(R1826="",0,COUNTIF($R$7:R1826,R1826))</f>
        <v>0</v>
      </c>
      <c r="I1826" s="303" t="str">
        <f t="shared" si="202"/>
        <v>0</v>
      </c>
      <c r="J1826" s="306">
        <f t="shared" si="203"/>
        <v>44216</v>
      </c>
      <c r="K1826" s="303" t="str">
        <f t="shared" si="204"/>
        <v>KK 097</v>
      </c>
      <c r="L1826" s="61"/>
      <c r="M1826" s="271"/>
      <c r="N1826" s="6"/>
      <c r="O1826" s="10"/>
      <c r="P1826" s="6"/>
      <c r="Q1826" s="77" t="str">
        <f t="shared" si="205"/>
        <v/>
      </c>
      <c r="R1826" s="333"/>
      <c r="S1826" s="23"/>
      <c r="T1826" s="271"/>
      <c r="U1826" s="5"/>
      <c r="V1826" s="5"/>
      <c r="W1826" s="61"/>
      <c r="X1826" s="61"/>
    </row>
    <row r="1827" spans="1:24" ht="18.75" customHeight="1" x14ac:dyDescent="0.25">
      <c r="A1827" s="61"/>
      <c r="B1827" s="303">
        <f>IF(P1827="",0,COUNTIF($P$7:P1827,P1827))</f>
        <v>0</v>
      </c>
      <c r="C1827" s="303" t="str">
        <f t="shared" si="199"/>
        <v>0</v>
      </c>
      <c r="D1827" s="303">
        <f>IF(S1827="",0,COUNTIF($S$7:S1827,S1827))</f>
        <v>0</v>
      </c>
      <c r="E1827" s="303" t="str">
        <f t="shared" si="200"/>
        <v>0</v>
      </c>
      <c r="F1827" s="303">
        <f>IF(T1827="",0,COUNTIF($T$7:T1827,T1827))</f>
        <v>0</v>
      </c>
      <c r="G1827" s="303" t="str">
        <f t="shared" si="201"/>
        <v>0</v>
      </c>
      <c r="H1827" s="303">
        <f>IF(R1827="",0,COUNTIF($R$7:R1827,R1827))</f>
        <v>0</v>
      </c>
      <c r="I1827" s="303" t="str">
        <f t="shared" si="202"/>
        <v>0</v>
      </c>
      <c r="J1827" s="306">
        <f t="shared" si="203"/>
        <v>44216</v>
      </c>
      <c r="K1827" s="303" t="str">
        <f t="shared" si="204"/>
        <v>KK 097</v>
      </c>
      <c r="L1827" s="61"/>
      <c r="M1827" s="271"/>
      <c r="N1827" s="6"/>
      <c r="O1827" s="10"/>
      <c r="P1827" s="6"/>
      <c r="Q1827" s="77" t="str">
        <f t="shared" si="205"/>
        <v/>
      </c>
      <c r="R1827" s="333"/>
      <c r="S1827" s="23"/>
      <c r="T1827" s="271"/>
      <c r="U1827" s="5"/>
      <c r="V1827" s="5"/>
      <c r="W1827" s="61"/>
      <c r="X1827" s="61"/>
    </row>
    <row r="1828" spans="1:24" ht="18.75" customHeight="1" x14ac:dyDescent="0.25">
      <c r="A1828" s="61"/>
      <c r="B1828" s="303">
        <f>IF(P1828="",0,COUNTIF($P$7:P1828,P1828))</f>
        <v>0</v>
      </c>
      <c r="C1828" s="303" t="str">
        <f t="shared" si="199"/>
        <v>0</v>
      </c>
      <c r="D1828" s="303">
        <f>IF(S1828="",0,COUNTIF($S$7:S1828,S1828))</f>
        <v>0</v>
      </c>
      <c r="E1828" s="303" t="str">
        <f t="shared" si="200"/>
        <v>0</v>
      </c>
      <c r="F1828" s="303">
        <f>IF(T1828="",0,COUNTIF($T$7:T1828,T1828))</f>
        <v>0</v>
      </c>
      <c r="G1828" s="303" t="str">
        <f t="shared" si="201"/>
        <v>0</v>
      </c>
      <c r="H1828" s="303">
        <f>IF(R1828="",0,COUNTIF($R$7:R1828,R1828))</f>
        <v>0</v>
      </c>
      <c r="I1828" s="303" t="str">
        <f t="shared" si="202"/>
        <v>0</v>
      </c>
      <c r="J1828" s="306">
        <f t="shared" si="203"/>
        <v>44216</v>
      </c>
      <c r="K1828" s="303" t="str">
        <f t="shared" si="204"/>
        <v>KK 097</v>
      </c>
      <c r="L1828" s="61"/>
      <c r="M1828" s="271"/>
      <c r="N1828" s="6"/>
      <c r="O1828" s="10"/>
      <c r="P1828" s="6"/>
      <c r="Q1828" s="77" t="str">
        <f t="shared" si="205"/>
        <v/>
      </c>
      <c r="R1828" s="333"/>
      <c r="S1828" s="23"/>
      <c r="T1828" s="271"/>
      <c r="U1828" s="5"/>
      <c r="V1828" s="5"/>
      <c r="W1828" s="61"/>
      <c r="X1828" s="61"/>
    </row>
    <row r="1829" spans="1:24" ht="18.75" customHeight="1" x14ac:dyDescent="0.25">
      <c r="A1829" s="61"/>
      <c r="B1829" s="303">
        <f>IF(P1829="",0,COUNTIF($P$7:P1829,P1829))</f>
        <v>0</v>
      </c>
      <c r="C1829" s="303" t="str">
        <f t="shared" si="199"/>
        <v>0</v>
      </c>
      <c r="D1829" s="303">
        <f>IF(S1829="",0,COUNTIF($S$7:S1829,S1829))</f>
        <v>0</v>
      </c>
      <c r="E1829" s="303" t="str">
        <f t="shared" si="200"/>
        <v>0</v>
      </c>
      <c r="F1829" s="303">
        <f>IF(T1829="",0,COUNTIF($T$7:T1829,T1829))</f>
        <v>0</v>
      </c>
      <c r="G1829" s="303" t="str">
        <f t="shared" si="201"/>
        <v>0</v>
      </c>
      <c r="H1829" s="303">
        <f>IF(R1829="",0,COUNTIF($R$7:R1829,R1829))</f>
        <v>0</v>
      </c>
      <c r="I1829" s="303" t="str">
        <f t="shared" si="202"/>
        <v>0</v>
      </c>
      <c r="J1829" s="306">
        <f t="shared" si="203"/>
        <v>44216</v>
      </c>
      <c r="K1829" s="303" t="str">
        <f t="shared" si="204"/>
        <v>KK 097</v>
      </c>
      <c r="L1829" s="61"/>
      <c r="M1829" s="271"/>
      <c r="N1829" s="6"/>
      <c r="O1829" s="10"/>
      <c r="P1829" s="6"/>
      <c r="Q1829" s="77" t="str">
        <f t="shared" si="205"/>
        <v/>
      </c>
      <c r="R1829" s="333"/>
      <c r="S1829" s="23"/>
      <c r="T1829" s="271"/>
      <c r="U1829" s="5"/>
      <c r="V1829" s="5"/>
      <c r="W1829" s="61"/>
      <c r="X1829" s="61"/>
    </row>
    <row r="1830" spans="1:24" ht="18.75" customHeight="1" x14ac:dyDescent="0.25">
      <c r="A1830" s="61"/>
      <c r="B1830" s="303">
        <f>IF(P1830="",0,COUNTIF($P$7:P1830,P1830))</f>
        <v>0</v>
      </c>
      <c r="C1830" s="303" t="str">
        <f t="shared" si="199"/>
        <v>0</v>
      </c>
      <c r="D1830" s="303">
        <f>IF(S1830="",0,COUNTIF($S$7:S1830,S1830))</f>
        <v>0</v>
      </c>
      <c r="E1830" s="303" t="str">
        <f t="shared" si="200"/>
        <v>0</v>
      </c>
      <c r="F1830" s="303">
        <f>IF(T1830="",0,COUNTIF($T$7:T1830,T1830))</f>
        <v>0</v>
      </c>
      <c r="G1830" s="303" t="str">
        <f t="shared" si="201"/>
        <v>0</v>
      </c>
      <c r="H1830" s="303">
        <f>IF(R1830="",0,COUNTIF($R$7:R1830,R1830))</f>
        <v>0</v>
      </c>
      <c r="I1830" s="303" t="str">
        <f t="shared" si="202"/>
        <v>0</v>
      </c>
      <c r="J1830" s="306">
        <f t="shared" si="203"/>
        <v>44216</v>
      </c>
      <c r="K1830" s="303" t="str">
        <f t="shared" si="204"/>
        <v>KK 097</v>
      </c>
      <c r="L1830" s="61"/>
      <c r="M1830" s="271"/>
      <c r="N1830" s="6"/>
      <c r="O1830" s="10"/>
      <c r="P1830" s="6"/>
      <c r="Q1830" s="77" t="str">
        <f t="shared" si="205"/>
        <v/>
      </c>
      <c r="R1830" s="333"/>
      <c r="S1830" s="23"/>
      <c r="T1830" s="271"/>
      <c r="U1830" s="5"/>
      <c r="V1830" s="5"/>
      <c r="W1830" s="61"/>
      <c r="X1830" s="61"/>
    </row>
    <row r="1831" spans="1:24" ht="18.75" customHeight="1" x14ac:dyDescent="0.25">
      <c r="A1831" s="61"/>
      <c r="B1831" s="303">
        <f>IF(P1831="",0,COUNTIF($P$7:P1831,P1831))</f>
        <v>0</v>
      </c>
      <c r="C1831" s="303" t="str">
        <f t="shared" si="199"/>
        <v>0</v>
      </c>
      <c r="D1831" s="303">
        <f>IF(S1831="",0,COUNTIF($S$7:S1831,S1831))</f>
        <v>0</v>
      </c>
      <c r="E1831" s="303" t="str">
        <f t="shared" si="200"/>
        <v>0</v>
      </c>
      <c r="F1831" s="303">
        <f>IF(T1831="",0,COUNTIF($T$7:T1831,T1831))</f>
        <v>0</v>
      </c>
      <c r="G1831" s="303" t="str">
        <f t="shared" si="201"/>
        <v>0</v>
      </c>
      <c r="H1831" s="303">
        <f>IF(R1831="",0,COUNTIF($R$7:R1831,R1831))</f>
        <v>0</v>
      </c>
      <c r="I1831" s="303" t="str">
        <f t="shared" si="202"/>
        <v>0</v>
      </c>
      <c r="J1831" s="306">
        <f t="shared" si="203"/>
        <v>44216</v>
      </c>
      <c r="K1831" s="303" t="str">
        <f t="shared" si="204"/>
        <v>KK 097</v>
      </c>
      <c r="L1831" s="61"/>
      <c r="M1831" s="271"/>
      <c r="N1831" s="6"/>
      <c r="O1831" s="10"/>
      <c r="P1831" s="6"/>
      <c r="Q1831" s="77" t="str">
        <f t="shared" si="205"/>
        <v/>
      </c>
      <c r="R1831" s="333"/>
      <c r="S1831" s="23"/>
      <c r="T1831" s="271"/>
      <c r="U1831" s="5"/>
      <c r="V1831" s="5"/>
      <c r="W1831" s="61"/>
      <c r="X1831" s="61"/>
    </row>
    <row r="1832" spans="1:24" ht="18.75" customHeight="1" x14ac:dyDescent="0.25">
      <c r="A1832" s="61"/>
      <c r="B1832" s="303">
        <f>IF(P1832="",0,COUNTIF($P$7:P1832,P1832))</f>
        <v>0</v>
      </c>
      <c r="C1832" s="303" t="str">
        <f t="shared" si="199"/>
        <v>0</v>
      </c>
      <c r="D1832" s="303">
        <f>IF(S1832="",0,COUNTIF($S$7:S1832,S1832))</f>
        <v>0</v>
      </c>
      <c r="E1832" s="303" t="str">
        <f t="shared" si="200"/>
        <v>0</v>
      </c>
      <c r="F1832" s="303">
        <f>IF(T1832="",0,COUNTIF($T$7:T1832,T1832))</f>
        <v>0</v>
      </c>
      <c r="G1832" s="303" t="str">
        <f t="shared" si="201"/>
        <v>0</v>
      </c>
      <c r="H1832" s="303">
        <f>IF(R1832="",0,COUNTIF($R$7:R1832,R1832))</f>
        <v>0</v>
      </c>
      <c r="I1832" s="303" t="str">
        <f t="shared" si="202"/>
        <v>0</v>
      </c>
      <c r="J1832" s="306">
        <f t="shared" si="203"/>
        <v>44216</v>
      </c>
      <c r="K1832" s="303" t="str">
        <f t="shared" si="204"/>
        <v>KK 097</v>
      </c>
      <c r="L1832" s="61"/>
      <c r="M1832" s="271"/>
      <c r="N1832" s="6"/>
      <c r="O1832" s="10"/>
      <c r="P1832" s="6"/>
      <c r="Q1832" s="77" t="str">
        <f t="shared" si="205"/>
        <v/>
      </c>
      <c r="R1832" s="333"/>
      <c r="S1832" s="23"/>
      <c r="T1832" s="271"/>
      <c r="U1832" s="5"/>
      <c r="V1832" s="5"/>
      <c r="W1832" s="61"/>
      <c r="X1832" s="61"/>
    </row>
    <row r="1833" spans="1:24" ht="18.75" customHeight="1" x14ac:dyDescent="0.25">
      <c r="A1833" s="61"/>
      <c r="B1833" s="303">
        <f>IF(P1833="",0,COUNTIF($P$7:P1833,P1833))</f>
        <v>0</v>
      </c>
      <c r="C1833" s="303" t="str">
        <f t="shared" si="199"/>
        <v>0</v>
      </c>
      <c r="D1833" s="303">
        <f>IF(S1833="",0,COUNTIF($S$7:S1833,S1833))</f>
        <v>0</v>
      </c>
      <c r="E1833" s="303" t="str">
        <f t="shared" si="200"/>
        <v>0</v>
      </c>
      <c r="F1833" s="303">
        <f>IF(T1833="",0,COUNTIF($T$7:T1833,T1833))</f>
        <v>0</v>
      </c>
      <c r="G1833" s="303" t="str">
        <f t="shared" si="201"/>
        <v>0</v>
      </c>
      <c r="H1833" s="303">
        <f>IF(R1833="",0,COUNTIF($R$7:R1833,R1833))</f>
        <v>0</v>
      </c>
      <c r="I1833" s="303" t="str">
        <f t="shared" si="202"/>
        <v>0</v>
      </c>
      <c r="J1833" s="306">
        <f t="shared" si="203"/>
        <v>44216</v>
      </c>
      <c r="K1833" s="303" t="str">
        <f t="shared" si="204"/>
        <v>KK 097</v>
      </c>
      <c r="L1833" s="61"/>
      <c r="M1833" s="271"/>
      <c r="N1833" s="6"/>
      <c r="O1833" s="10"/>
      <c r="P1833" s="6"/>
      <c r="Q1833" s="77" t="str">
        <f t="shared" si="205"/>
        <v/>
      </c>
      <c r="R1833" s="333"/>
      <c r="S1833" s="23"/>
      <c r="T1833" s="271"/>
      <c r="U1833" s="5"/>
      <c r="V1833" s="5"/>
      <c r="W1833" s="61"/>
      <c r="X1833" s="61"/>
    </row>
    <row r="1834" spans="1:24" ht="18.75" customHeight="1" x14ac:dyDescent="0.25">
      <c r="A1834" s="61"/>
      <c r="B1834" s="303">
        <f>IF(P1834="",0,COUNTIF($P$7:P1834,P1834))</f>
        <v>0</v>
      </c>
      <c r="C1834" s="303" t="str">
        <f t="shared" si="199"/>
        <v>0</v>
      </c>
      <c r="D1834" s="303">
        <f>IF(S1834="",0,COUNTIF($S$7:S1834,S1834))</f>
        <v>0</v>
      </c>
      <c r="E1834" s="303" t="str">
        <f t="shared" si="200"/>
        <v>0</v>
      </c>
      <c r="F1834" s="303">
        <f>IF(T1834="",0,COUNTIF($T$7:T1834,T1834))</f>
        <v>0</v>
      </c>
      <c r="G1834" s="303" t="str">
        <f t="shared" si="201"/>
        <v>0</v>
      </c>
      <c r="H1834" s="303">
        <f>IF(R1834="",0,COUNTIF($R$7:R1834,R1834))</f>
        <v>0</v>
      </c>
      <c r="I1834" s="303" t="str">
        <f t="shared" si="202"/>
        <v>0</v>
      </c>
      <c r="J1834" s="306">
        <f t="shared" si="203"/>
        <v>44216</v>
      </c>
      <c r="K1834" s="303" t="str">
        <f t="shared" si="204"/>
        <v>KK 097</v>
      </c>
      <c r="L1834" s="61"/>
      <c r="M1834" s="271"/>
      <c r="N1834" s="6"/>
      <c r="O1834" s="10"/>
      <c r="P1834" s="6"/>
      <c r="Q1834" s="77" t="str">
        <f t="shared" si="205"/>
        <v/>
      </c>
      <c r="R1834" s="333"/>
      <c r="S1834" s="23"/>
      <c r="T1834" s="271"/>
      <c r="U1834" s="5"/>
      <c r="V1834" s="5"/>
      <c r="W1834" s="61"/>
      <c r="X1834" s="61"/>
    </row>
    <row r="1835" spans="1:24" ht="18.75" customHeight="1" x14ac:dyDescent="0.25">
      <c r="A1835" s="61"/>
      <c r="B1835" s="303">
        <f>IF(P1835="",0,COUNTIF($P$7:P1835,P1835))</f>
        <v>0</v>
      </c>
      <c r="C1835" s="303" t="str">
        <f t="shared" si="199"/>
        <v>0</v>
      </c>
      <c r="D1835" s="303">
        <f>IF(S1835="",0,COUNTIF($S$7:S1835,S1835))</f>
        <v>0</v>
      </c>
      <c r="E1835" s="303" t="str">
        <f t="shared" si="200"/>
        <v>0</v>
      </c>
      <c r="F1835" s="303">
        <f>IF(T1835="",0,COUNTIF($T$7:T1835,T1835))</f>
        <v>0</v>
      </c>
      <c r="G1835" s="303" t="str">
        <f t="shared" si="201"/>
        <v>0</v>
      </c>
      <c r="H1835" s="303">
        <f>IF(R1835="",0,COUNTIF($R$7:R1835,R1835))</f>
        <v>0</v>
      </c>
      <c r="I1835" s="303" t="str">
        <f t="shared" si="202"/>
        <v>0</v>
      </c>
      <c r="J1835" s="306">
        <f t="shared" si="203"/>
        <v>44216</v>
      </c>
      <c r="K1835" s="303" t="str">
        <f t="shared" si="204"/>
        <v>KK 097</v>
      </c>
      <c r="L1835" s="61"/>
      <c r="M1835" s="271"/>
      <c r="N1835" s="6"/>
      <c r="O1835" s="10"/>
      <c r="P1835" s="6"/>
      <c r="Q1835" s="77" t="str">
        <f t="shared" si="205"/>
        <v/>
      </c>
      <c r="R1835" s="333"/>
      <c r="S1835" s="23"/>
      <c r="T1835" s="271"/>
      <c r="U1835" s="5"/>
      <c r="V1835" s="5"/>
      <c r="W1835" s="61"/>
      <c r="X1835" s="61"/>
    </row>
    <row r="1836" spans="1:24" ht="18.75" customHeight="1" x14ac:dyDescent="0.25">
      <c r="A1836" s="61"/>
      <c r="B1836" s="303">
        <f>IF(P1836="",0,COUNTIF($P$7:P1836,P1836))</f>
        <v>0</v>
      </c>
      <c r="C1836" s="303" t="str">
        <f t="shared" si="199"/>
        <v>0</v>
      </c>
      <c r="D1836" s="303">
        <f>IF(S1836="",0,COUNTIF($S$7:S1836,S1836))</f>
        <v>0</v>
      </c>
      <c r="E1836" s="303" t="str">
        <f t="shared" si="200"/>
        <v>0</v>
      </c>
      <c r="F1836" s="303">
        <f>IF(T1836="",0,COUNTIF($T$7:T1836,T1836))</f>
        <v>0</v>
      </c>
      <c r="G1836" s="303" t="str">
        <f t="shared" si="201"/>
        <v>0</v>
      </c>
      <c r="H1836" s="303">
        <f>IF(R1836="",0,COUNTIF($R$7:R1836,R1836))</f>
        <v>0</v>
      </c>
      <c r="I1836" s="303" t="str">
        <f t="shared" si="202"/>
        <v>0</v>
      </c>
      <c r="J1836" s="306">
        <f t="shared" si="203"/>
        <v>44216</v>
      </c>
      <c r="K1836" s="303" t="str">
        <f t="shared" si="204"/>
        <v>KK 097</v>
      </c>
      <c r="L1836" s="61"/>
      <c r="M1836" s="271"/>
      <c r="N1836" s="6"/>
      <c r="O1836" s="10"/>
      <c r="P1836" s="6"/>
      <c r="Q1836" s="77" t="str">
        <f t="shared" si="205"/>
        <v/>
      </c>
      <c r="R1836" s="333"/>
      <c r="S1836" s="23"/>
      <c r="T1836" s="271"/>
      <c r="U1836" s="5"/>
      <c r="V1836" s="5"/>
      <c r="W1836" s="61"/>
      <c r="X1836" s="61"/>
    </row>
    <row r="1837" spans="1:24" ht="18.75" customHeight="1" x14ac:dyDescent="0.25">
      <c r="A1837" s="61"/>
      <c r="B1837" s="303">
        <f>IF(P1837="",0,COUNTIF($P$7:P1837,P1837))</f>
        <v>0</v>
      </c>
      <c r="C1837" s="303" t="str">
        <f t="shared" si="199"/>
        <v>0</v>
      </c>
      <c r="D1837" s="303">
        <f>IF(S1837="",0,COUNTIF($S$7:S1837,S1837))</f>
        <v>0</v>
      </c>
      <c r="E1837" s="303" t="str">
        <f t="shared" si="200"/>
        <v>0</v>
      </c>
      <c r="F1837" s="303">
        <f>IF(T1837="",0,COUNTIF($T$7:T1837,T1837))</f>
        <v>0</v>
      </c>
      <c r="G1837" s="303" t="str">
        <f t="shared" si="201"/>
        <v>0</v>
      </c>
      <c r="H1837" s="303">
        <f>IF(R1837="",0,COUNTIF($R$7:R1837,R1837))</f>
        <v>0</v>
      </c>
      <c r="I1837" s="303" t="str">
        <f t="shared" si="202"/>
        <v>0</v>
      </c>
      <c r="J1837" s="306">
        <f t="shared" si="203"/>
        <v>44216</v>
      </c>
      <c r="K1837" s="303" t="str">
        <f t="shared" si="204"/>
        <v>KK 097</v>
      </c>
      <c r="L1837" s="61"/>
      <c r="M1837" s="271"/>
      <c r="N1837" s="6"/>
      <c r="O1837" s="10"/>
      <c r="P1837" s="6"/>
      <c r="Q1837" s="77" t="str">
        <f t="shared" si="205"/>
        <v/>
      </c>
      <c r="R1837" s="333"/>
      <c r="S1837" s="23"/>
      <c r="T1837" s="271"/>
      <c r="U1837" s="5"/>
      <c r="V1837" s="5"/>
      <c r="W1837" s="61"/>
      <c r="X1837" s="61"/>
    </row>
    <row r="1838" spans="1:24" ht="18.75" customHeight="1" x14ac:dyDescent="0.25">
      <c r="A1838" s="61"/>
      <c r="B1838" s="303">
        <f>IF(P1838="",0,COUNTIF($P$7:P1838,P1838))</f>
        <v>0</v>
      </c>
      <c r="C1838" s="303" t="str">
        <f t="shared" si="199"/>
        <v>0</v>
      </c>
      <c r="D1838" s="303">
        <f>IF(S1838="",0,COUNTIF($S$7:S1838,S1838))</f>
        <v>0</v>
      </c>
      <c r="E1838" s="303" t="str">
        <f t="shared" si="200"/>
        <v>0</v>
      </c>
      <c r="F1838" s="303">
        <f>IF(T1838="",0,COUNTIF($T$7:T1838,T1838))</f>
        <v>0</v>
      </c>
      <c r="G1838" s="303" t="str">
        <f t="shared" si="201"/>
        <v>0</v>
      </c>
      <c r="H1838" s="303">
        <f>IF(R1838="",0,COUNTIF($R$7:R1838,R1838))</f>
        <v>0</v>
      </c>
      <c r="I1838" s="303" t="str">
        <f t="shared" si="202"/>
        <v>0</v>
      </c>
      <c r="J1838" s="306">
        <f t="shared" si="203"/>
        <v>44216</v>
      </c>
      <c r="K1838" s="303" t="str">
        <f t="shared" si="204"/>
        <v>KK 097</v>
      </c>
      <c r="L1838" s="61"/>
      <c r="M1838" s="271"/>
      <c r="N1838" s="6"/>
      <c r="O1838" s="10"/>
      <c r="P1838" s="6"/>
      <c r="Q1838" s="77" t="str">
        <f t="shared" si="205"/>
        <v/>
      </c>
      <c r="R1838" s="333"/>
      <c r="S1838" s="23"/>
      <c r="T1838" s="271"/>
      <c r="U1838" s="5"/>
      <c r="V1838" s="5"/>
      <c r="W1838" s="61"/>
      <c r="X1838" s="61"/>
    </row>
    <row r="1839" spans="1:24" ht="18.75" customHeight="1" x14ac:dyDescent="0.25">
      <c r="A1839" s="61"/>
      <c r="B1839" s="303">
        <f>IF(P1839="",0,COUNTIF($P$7:P1839,P1839))</f>
        <v>0</v>
      </c>
      <c r="C1839" s="303" t="str">
        <f t="shared" si="199"/>
        <v>0</v>
      </c>
      <c r="D1839" s="303">
        <f>IF(S1839="",0,COUNTIF($S$7:S1839,S1839))</f>
        <v>0</v>
      </c>
      <c r="E1839" s="303" t="str">
        <f t="shared" si="200"/>
        <v>0</v>
      </c>
      <c r="F1839" s="303">
        <f>IF(T1839="",0,COUNTIF($T$7:T1839,T1839))</f>
        <v>0</v>
      </c>
      <c r="G1839" s="303" t="str">
        <f t="shared" si="201"/>
        <v>0</v>
      </c>
      <c r="H1839" s="303">
        <f>IF(R1839="",0,COUNTIF($R$7:R1839,R1839))</f>
        <v>0</v>
      </c>
      <c r="I1839" s="303" t="str">
        <f t="shared" si="202"/>
        <v>0</v>
      </c>
      <c r="J1839" s="306">
        <f t="shared" si="203"/>
        <v>44216</v>
      </c>
      <c r="K1839" s="303" t="str">
        <f t="shared" si="204"/>
        <v>KK 097</v>
      </c>
      <c r="L1839" s="61"/>
      <c r="M1839" s="271"/>
      <c r="N1839" s="6"/>
      <c r="O1839" s="10"/>
      <c r="P1839" s="6"/>
      <c r="Q1839" s="77" t="str">
        <f t="shared" si="205"/>
        <v/>
      </c>
      <c r="R1839" s="333"/>
      <c r="S1839" s="23"/>
      <c r="T1839" s="271"/>
      <c r="U1839" s="5"/>
      <c r="V1839" s="5"/>
      <c r="W1839" s="61"/>
      <c r="X1839" s="61"/>
    </row>
    <row r="1840" spans="1:24" ht="18.75" customHeight="1" x14ac:dyDescent="0.25">
      <c r="A1840" s="61"/>
      <c r="B1840" s="303">
        <f>IF(P1840="",0,COUNTIF($P$7:P1840,P1840))</f>
        <v>0</v>
      </c>
      <c r="C1840" s="303" t="str">
        <f t="shared" si="199"/>
        <v>0</v>
      </c>
      <c r="D1840" s="303">
        <f>IF(S1840="",0,COUNTIF($S$7:S1840,S1840))</f>
        <v>0</v>
      </c>
      <c r="E1840" s="303" t="str">
        <f t="shared" si="200"/>
        <v>0</v>
      </c>
      <c r="F1840" s="303">
        <f>IF(T1840="",0,COUNTIF($T$7:T1840,T1840))</f>
        <v>0</v>
      </c>
      <c r="G1840" s="303" t="str">
        <f t="shared" si="201"/>
        <v>0</v>
      </c>
      <c r="H1840" s="303">
        <f>IF(R1840="",0,COUNTIF($R$7:R1840,R1840))</f>
        <v>0</v>
      </c>
      <c r="I1840" s="303" t="str">
        <f t="shared" si="202"/>
        <v>0</v>
      </c>
      <c r="J1840" s="306">
        <f t="shared" si="203"/>
        <v>44216</v>
      </c>
      <c r="K1840" s="303" t="str">
        <f t="shared" si="204"/>
        <v>KK 097</v>
      </c>
      <c r="L1840" s="61"/>
      <c r="M1840" s="271"/>
      <c r="N1840" s="6"/>
      <c r="O1840" s="10"/>
      <c r="P1840" s="6"/>
      <c r="Q1840" s="77" t="str">
        <f t="shared" si="205"/>
        <v/>
      </c>
      <c r="R1840" s="333"/>
      <c r="S1840" s="23"/>
      <c r="T1840" s="271"/>
      <c r="U1840" s="5"/>
      <c r="V1840" s="5"/>
      <c r="W1840" s="61"/>
      <c r="X1840" s="61"/>
    </row>
    <row r="1841" spans="1:24" ht="18.75" customHeight="1" x14ac:dyDescent="0.25">
      <c r="A1841" s="61"/>
      <c r="B1841" s="303">
        <f>IF(P1841="",0,COUNTIF($P$7:P1841,P1841))</f>
        <v>0</v>
      </c>
      <c r="C1841" s="303" t="str">
        <f t="shared" ref="C1841:C1904" si="206">B1841&amp;P1841</f>
        <v>0</v>
      </c>
      <c r="D1841" s="303">
        <f>IF(S1841="",0,COUNTIF($S$7:S1841,S1841))</f>
        <v>0</v>
      </c>
      <c r="E1841" s="303" t="str">
        <f t="shared" ref="E1841:E1904" si="207">D1841&amp;S1841</f>
        <v>0</v>
      </c>
      <c r="F1841" s="303">
        <f>IF(T1841="",0,COUNTIF($T$7:T1841,T1841))</f>
        <v>0</v>
      </c>
      <c r="G1841" s="303" t="str">
        <f t="shared" ref="G1841:G1904" si="208">F1841&amp;T1841</f>
        <v>0</v>
      </c>
      <c r="H1841" s="303">
        <f>IF(R1841="",0,COUNTIF($R$7:R1841,R1841))</f>
        <v>0</v>
      </c>
      <c r="I1841" s="303" t="str">
        <f t="shared" ref="I1841:I1904" si="209">H1841&amp;R1841</f>
        <v>0</v>
      </c>
      <c r="J1841" s="306">
        <f t="shared" ref="J1841:J1904" si="210">IF(M1841&lt;&gt;"",M1841,J1840)</f>
        <v>44216</v>
      </c>
      <c r="K1841" s="303" t="str">
        <f t="shared" ref="K1841:K1904" si="211">IF(N1841&lt;&gt;"",N1841,K1840)</f>
        <v>KK 097</v>
      </c>
      <c r="L1841" s="61"/>
      <c r="M1841" s="271"/>
      <c r="N1841" s="6"/>
      <c r="O1841" s="10"/>
      <c r="P1841" s="6"/>
      <c r="Q1841" s="77" t="str">
        <f t="shared" ref="Q1841:Q1904" si="212">IF(P1841&lt;&gt;"",VLOOKUP(P1841,DA,2,FALSE),"")</f>
        <v/>
      </c>
      <c r="R1841" s="333"/>
      <c r="S1841" s="23"/>
      <c r="T1841" s="271"/>
      <c r="U1841" s="5"/>
      <c r="V1841" s="5"/>
      <c r="W1841" s="61"/>
      <c r="X1841" s="61"/>
    </row>
    <row r="1842" spans="1:24" ht="18.75" customHeight="1" x14ac:dyDescent="0.25">
      <c r="A1842" s="61"/>
      <c r="B1842" s="303">
        <f>IF(P1842="",0,COUNTIF($P$7:P1842,P1842))</f>
        <v>0</v>
      </c>
      <c r="C1842" s="303" t="str">
        <f t="shared" si="206"/>
        <v>0</v>
      </c>
      <c r="D1842" s="303">
        <f>IF(S1842="",0,COUNTIF($S$7:S1842,S1842))</f>
        <v>0</v>
      </c>
      <c r="E1842" s="303" t="str">
        <f t="shared" si="207"/>
        <v>0</v>
      </c>
      <c r="F1842" s="303">
        <f>IF(T1842="",0,COUNTIF($T$7:T1842,T1842))</f>
        <v>0</v>
      </c>
      <c r="G1842" s="303" t="str">
        <f t="shared" si="208"/>
        <v>0</v>
      </c>
      <c r="H1842" s="303">
        <f>IF(R1842="",0,COUNTIF($R$7:R1842,R1842))</f>
        <v>0</v>
      </c>
      <c r="I1842" s="303" t="str">
        <f t="shared" si="209"/>
        <v>0</v>
      </c>
      <c r="J1842" s="306">
        <f t="shared" si="210"/>
        <v>44216</v>
      </c>
      <c r="K1842" s="303" t="str">
        <f t="shared" si="211"/>
        <v>KK 097</v>
      </c>
      <c r="L1842" s="61"/>
      <c r="M1842" s="271"/>
      <c r="N1842" s="6"/>
      <c r="O1842" s="10"/>
      <c r="P1842" s="6"/>
      <c r="Q1842" s="77" t="str">
        <f t="shared" si="212"/>
        <v/>
      </c>
      <c r="R1842" s="333"/>
      <c r="S1842" s="23"/>
      <c r="T1842" s="271"/>
      <c r="U1842" s="5"/>
      <c r="V1842" s="5"/>
      <c r="W1842" s="61"/>
      <c r="X1842" s="61"/>
    </row>
    <row r="1843" spans="1:24" ht="18.75" customHeight="1" x14ac:dyDescent="0.25">
      <c r="A1843" s="61"/>
      <c r="B1843" s="303">
        <f>IF(P1843="",0,COUNTIF($P$7:P1843,P1843))</f>
        <v>0</v>
      </c>
      <c r="C1843" s="303" t="str">
        <f t="shared" si="206"/>
        <v>0</v>
      </c>
      <c r="D1843" s="303">
        <f>IF(S1843="",0,COUNTIF($S$7:S1843,S1843))</f>
        <v>0</v>
      </c>
      <c r="E1843" s="303" t="str">
        <f t="shared" si="207"/>
        <v>0</v>
      </c>
      <c r="F1843" s="303">
        <f>IF(T1843="",0,COUNTIF($T$7:T1843,T1843))</f>
        <v>0</v>
      </c>
      <c r="G1843" s="303" t="str">
        <f t="shared" si="208"/>
        <v>0</v>
      </c>
      <c r="H1843" s="303">
        <f>IF(R1843="",0,COUNTIF($R$7:R1843,R1843))</f>
        <v>0</v>
      </c>
      <c r="I1843" s="303" t="str">
        <f t="shared" si="209"/>
        <v>0</v>
      </c>
      <c r="J1843" s="306">
        <f t="shared" si="210"/>
        <v>44216</v>
      </c>
      <c r="K1843" s="303" t="str">
        <f t="shared" si="211"/>
        <v>KK 097</v>
      </c>
      <c r="L1843" s="61"/>
      <c r="M1843" s="271"/>
      <c r="N1843" s="6"/>
      <c r="O1843" s="10"/>
      <c r="P1843" s="6"/>
      <c r="Q1843" s="77" t="str">
        <f t="shared" si="212"/>
        <v/>
      </c>
      <c r="R1843" s="333"/>
      <c r="S1843" s="23"/>
      <c r="T1843" s="271"/>
      <c r="U1843" s="5"/>
      <c r="V1843" s="5"/>
      <c r="W1843" s="61"/>
      <c r="X1843" s="61"/>
    </row>
    <row r="1844" spans="1:24" ht="18.75" customHeight="1" x14ac:dyDescent="0.25">
      <c r="A1844" s="61"/>
      <c r="B1844" s="303">
        <f>IF(P1844="",0,COUNTIF($P$7:P1844,P1844))</f>
        <v>0</v>
      </c>
      <c r="C1844" s="303" t="str">
        <f t="shared" si="206"/>
        <v>0</v>
      </c>
      <c r="D1844" s="303">
        <f>IF(S1844="",0,COUNTIF($S$7:S1844,S1844))</f>
        <v>0</v>
      </c>
      <c r="E1844" s="303" t="str">
        <f t="shared" si="207"/>
        <v>0</v>
      </c>
      <c r="F1844" s="303">
        <f>IF(T1844="",0,COUNTIF($T$7:T1844,T1844))</f>
        <v>0</v>
      </c>
      <c r="G1844" s="303" t="str">
        <f t="shared" si="208"/>
        <v>0</v>
      </c>
      <c r="H1844" s="303">
        <f>IF(R1844="",0,COUNTIF($R$7:R1844,R1844))</f>
        <v>0</v>
      </c>
      <c r="I1844" s="303" t="str">
        <f t="shared" si="209"/>
        <v>0</v>
      </c>
      <c r="J1844" s="306">
        <f t="shared" si="210"/>
        <v>44216</v>
      </c>
      <c r="K1844" s="303" t="str">
        <f t="shared" si="211"/>
        <v>KK 097</v>
      </c>
      <c r="L1844" s="61"/>
      <c r="M1844" s="271"/>
      <c r="N1844" s="6"/>
      <c r="O1844" s="10"/>
      <c r="P1844" s="6"/>
      <c r="Q1844" s="77" t="str">
        <f t="shared" si="212"/>
        <v/>
      </c>
      <c r="R1844" s="333"/>
      <c r="S1844" s="23"/>
      <c r="T1844" s="271"/>
      <c r="U1844" s="5"/>
      <c r="V1844" s="5"/>
      <c r="W1844" s="61"/>
      <c r="X1844" s="61"/>
    </row>
    <row r="1845" spans="1:24" ht="18.75" customHeight="1" x14ac:dyDescent="0.25">
      <c r="A1845" s="61"/>
      <c r="B1845" s="303">
        <f>IF(P1845="",0,COUNTIF($P$7:P1845,P1845))</f>
        <v>0</v>
      </c>
      <c r="C1845" s="303" t="str">
        <f t="shared" si="206"/>
        <v>0</v>
      </c>
      <c r="D1845" s="303">
        <f>IF(S1845="",0,COUNTIF($S$7:S1845,S1845))</f>
        <v>0</v>
      </c>
      <c r="E1845" s="303" t="str">
        <f t="shared" si="207"/>
        <v>0</v>
      </c>
      <c r="F1845" s="303">
        <f>IF(T1845="",0,COUNTIF($T$7:T1845,T1845))</f>
        <v>0</v>
      </c>
      <c r="G1845" s="303" t="str">
        <f t="shared" si="208"/>
        <v>0</v>
      </c>
      <c r="H1845" s="303">
        <f>IF(R1845="",0,COUNTIF($R$7:R1845,R1845))</f>
        <v>0</v>
      </c>
      <c r="I1845" s="303" t="str">
        <f t="shared" si="209"/>
        <v>0</v>
      </c>
      <c r="J1845" s="306">
        <f t="shared" si="210"/>
        <v>44216</v>
      </c>
      <c r="K1845" s="303" t="str">
        <f t="shared" si="211"/>
        <v>KK 097</v>
      </c>
      <c r="L1845" s="61"/>
      <c r="M1845" s="271"/>
      <c r="N1845" s="6"/>
      <c r="O1845" s="10"/>
      <c r="P1845" s="6"/>
      <c r="Q1845" s="77" t="str">
        <f t="shared" si="212"/>
        <v/>
      </c>
      <c r="R1845" s="333"/>
      <c r="S1845" s="23"/>
      <c r="T1845" s="271"/>
      <c r="U1845" s="5"/>
      <c r="V1845" s="5"/>
      <c r="W1845" s="61"/>
      <c r="X1845" s="61"/>
    </row>
    <row r="1846" spans="1:24" ht="18.75" customHeight="1" x14ac:dyDescent="0.25">
      <c r="A1846" s="61"/>
      <c r="B1846" s="303">
        <f>IF(P1846="",0,COUNTIF($P$7:P1846,P1846))</f>
        <v>0</v>
      </c>
      <c r="C1846" s="303" t="str">
        <f t="shared" si="206"/>
        <v>0</v>
      </c>
      <c r="D1846" s="303">
        <f>IF(S1846="",0,COUNTIF($S$7:S1846,S1846))</f>
        <v>0</v>
      </c>
      <c r="E1846" s="303" t="str">
        <f t="shared" si="207"/>
        <v>0</v>
      </c>
      <c r="F1846" s="303">
        <f>IF(T1846="",0,COUNTIF($T$7:T1846,T1846))</f>
        <v>0</v>
      </c>
      <c r="G1846" s="303" t="str">
        <f t="shared" si="208"/>
        <v>0</v>
      </c>
      <c r="H1846" s="303">
        <f>IF(R1846="",0,COUNTIF($R$7:R1846,R1846))</f>
        <v>0</v>
      </c>
      <c r="I1846" s="303" t="str">
        <f t="shared" si="209"/>
        <v>0</v>
      </c>
      <c r="J1846" s="306">
        <f t="shared" si="210"/>
        <v>44216</v>
      </c>
      <c r="K1846" s="303" t="str">
        <f t="shared" si="211"/>
        <v>KK 097</v>
      </c>
      <c r="L1846" s="61"/>
      <c r="M1846" s="271"/>
      <c r="N1846" s="6"/>
      <c r="O1846" s="10"/>
      <c r="P1846" s="6"/>
      <c r="Q1846" s="77" t="str">
        <f t="shared" si="212"/>
        <v/>
      </c>
      <c r="R1846" s="333"/>
      <c r="S1846" s="23"/>
      <c r="T1846" s="271"/>
      <c r="U1846" s="5"/>
      <c r="V1846" s="5"/>
      <c r="W1846" s="61"/>
      <c r="X1846" s="61"/>
    </row>
    <row r="1847" spans="1:24" ht="18.75" customHeight="1" x14ac:dyDescent="0.25">
      <c r="A1847" s="61"/>
      <c r="B1847" s="303">
        <f>IF(P1847="",0,COUNTIF($P$7:P1847,P1847))</f>
        <v>0</v>
      </c>
      <c r="C1847" s="303" t="str">
        <f t="shared" si="206"/>
        <v>0</v>
      </c>
      <c r="D1847" s="303">
        <f>IF(S1847="",0,COUNTIF($S$7:S1847,S1847))</f>
        <v>0</v>
      </c>
      <c r="E1847" s="303" t="str">
        <f t="shared" si="207"/>
        <v>0</v>
      </c>
      <c r="F1847" s="303">
        <f>IF(T1847="",0,COUNTIF($T$7:T1847,T1847))</f>
        <v>0</v>
      </c>
      <c r="G1847" s="303" t="str">
        <f t="shared" si="208"/>
        <v>0</v>
      </c>
      <c r="H1847" s="303">
        <f>IF(R1847="",0,COUNTIF($R$7:R1847,R1847))</f>
        <v>0</v>
      </c>
      <c r="I1847" s="303" t="str">
        <f t="shared" si="209"/>
        <v>0</v>
      </c>
      <c r="J1847" s="306">
        <f t="shared" si="210"/>
        <v>44216</v>
      </c>
      <c r="K1847" s="303" t="str">
        <f t="shared" si="211"/>
        <v>KK 097</v>
      </c>
      <c r="L1847" s="61"/>
      <c r="M1847" s="271"/>
      <c r="N1847" s="6"/>
      <c r="O1847" s="10"/>
      <c r="P1847" s="6"/>
      <c r="Q1847" s="77" t="str">
        <f t="shared" si="212"/>
        <v/>
      </c>
      <c r="R1847" s="333"/>
      <c r="S1847" s="23"/>
      <c r="T1847" s="271"/>
      <c r="U1847" s="5"/>
      <c r="V1847" s="5"/>
      <c r="W1847" s="61"/>
      <c r="X1847" s="61"/>
    </row>
    <row r="1848" spans="1:24" ht="18.75" customHeight="1" x14ac:dyDescent="0.25">
      <c r="A1848" s="61"/>
      <c r="B1848" s="303">
        <f>IF(P1848="",0,COUNTIF($P$7:P1848,P1848))</f>
        <v>0</v>
      </c>
      <c r="C1848" s="303" t="str">
        <f t="shared" si="206"/>
        <v>0</v>
      </c>
      <c r="D1848" s="303">
        <f>IF(S1848="",0,COUNTIF($S$7:S1848,S1848))</f>
        <v>0</v>
      </c>
      <c r="E1848" s="303" t="str">
        <f t="shared" si="207"/>
        <v>0</v>
      </c>
      <c r="F1848" s="303">
        <f>IF(T1848="",0,COUNTIF($T$7:T1848,T1848))</f>
        <v>0</v>
      </c>
      <c r="G1848" s="303" t="str">
        <f t="shared" si="208"/>
        <v>0</v>
      </c>
      <c r="H1848" s="303">
        <f>IF(R1848="",0,COUNTIF($R$7:R1848,R1848))</f>
        <v>0</v>
      </c>
      <c r="I1848" s="303" t="str">
        <f t="shared" si="209"/>
        <v>0</v>
      </c>
      <c r="J1848" s="306">
        <f t="shared" si="210"/>
        <v>44216</v>
      </c>
      <c r="K1848" s="303" t="str">
        <f t="shared" si="211"/>
        <v>KK 097</v>
      </c>
      <c r="L1848" s="61"/>
      <c r="M1848" s="271"/>
      <c r="N1848" s="6"/>
      <c r="O1848" s="10"/>
      <c r="P1848" s="6"/>
      <c r="Q1848" s="77" t="str">
        <f t="shared" si="212"/>
        <v/>
      </c>
      <c r="R1848" s="333"/>
      <c r="S1848" s="23"/>
      <c r="T1848" s="271"/>
      <c r="U1848" s="5"/>
      <c r="V1848" s="5"/>
      <c r="W1848" s="61"/>
      <c r="X1848" s="61"/>
    </row>
    <row r="1849" spans="1:24" ht="18.75" customHeight="1" x14ac:dyDescent="0.25">
      <c r="A1849" s="61"/>
      <c r="B1849" s="303">
        <f>IF(P1849="",0,COUNTIF($P$7:P1849,P1849))</f>
        <v>0</v>
      </c>
      <c r="C1849" s="303" t="str">
        <f t="shared" si="206"/>
        <v>0</v>
      </c>
      <c r="D1849" s="303">
        <f>IF(S1849="",0,COUNTIF($S$7:S1849,S1849))</f>
        <v>0</v>
      </c>
      <c r="E1849" s="303" t="str">
        <f t="shared" si="207"/>
        <v>0</v>
      </c>
      <c r="F1849" s="303">
        <f>IF(T1849="",0,COUNTIF($T$7:T1849,T1849))</f>
        <v>0</v>
      </c>
      <c r="G1849" s="303" t="str">
        <f t="shared" si="208"/>
        <v>0</v>
      </c>
      <c r="H1849" s="303">
        <f>IF(R1849="",0,COUNTIF($R$7:R1849,R1849))</f>
        <v>0</v>
      </c>
      <c r="I1849" s="303" t="str">
        <f t="shared" si="209"/>
        <v>0</v>
      </c>
      <c r="J1849" s="306">
        <f t="shared" si="210"/>
        <v>44216</v>
      </c>
      <c r="K1849" s="303" t="str">
        <f t="shared" si="211"/>
        <v>KK 097</v>
      </c>
      <c r="L1849" s="61"/>
      <c r="M1849" s="271"/>
      <c r="N1849" s="6"/>
      <c r="O1849" s="10"/>
      <c r="P1849" s="6"/>
      <c r="Q1849" s="77" t="str">
        <f t="shared" si="212"/>
        <v/>
      </c>
      <c r="R1849" s="333"/>
      <c r="S1849" s="23"/>
      <c r="T1849" s="271"/>
      <c r="U1849" s="5"/>
      <c r="V1849" s="5"/>
      <c r="W1849" s="61"/>
      <c r="X1849" s="61"/>
    </row>
    <row r="1850" spans="1:24" ht="18.75" customHeight="1" x14ac:dyDescent="0.25">
      <c r="A1850" s="61"/>
      <c r="B1850" s="303">
        <f>IF(P1850="",0,COUNTIF($P$7:P1850,P1850))</f>
        <v>0</v>
      </c>
      <c r="C1850" s="303" t="str">
        <f t="shared" si="206"/>
        <v>0</v>
      </c>
      <c r="D1850" s="303">
        <f>IF(S1850="",0,COUNTIF($S$7:S1850,S1850))</f>
        <v>0</v>
      </c>
      <c r="E1850" s="303" t="str">
        <f t="shared" si="207"/>
        <v>0</v>
      </c>
      <c r="F1850" s="303">
        <f>IF(T1850="",0,COUNTIF($T$7:T1850,T1850))</f>
        <v>0</v>
      </c>
      <c r="G1850" s="303" t="str">
        <f t="shared" si="208"/>
        <v>0</v>
      </c>
      <c r="H1850" s="303">
        <f>IF(R1850="",0,COUNTIF($R$7:R1850,R1850))</f>
        <v>0</v>
      </c>
      <c r="I1850" s="303" t="str">
        <f t="shared" si="209"/>
        <v>0</v>
      </c>
      <c r="J1850" s="306">
        <f t="shared" si="210"/>
        <v>44216</v>
      </c>
      <c r="K1850" s="303" t="str">
        <f t="shared" si="211"/>
        <v>KK 097</v>
      </c>
      <c r="L1850" s="61"/>
      <c r="M1850" s="271"/>
      <c r="N1850" s="6"/>
      <c r="O1850" s="10"/>
      <c r="P1850" s="6"/>
      <c r="Q1850" s="77" t="str">
        <f t="shared" si="212"/>
        <v/>
      </c>
      <c r="R1850" s="333"/>
      <c r="S1850" s="23"/>
      <c r="T1850" s="271"/>
      <c r="U1850" s="5"/>
      <c r="V1850" s="5"/>
      <c r="W1850" s="61"/>
      <c r="X1850" s="61"/>
    </row>
    <row r="1851" spans="1:24" ht="18.75" customHeight="1" x14ac:dyDescent="0.25">
      <c r="A1851" s="61"/>
      <c r="B1851" s="303">
        <f>IF(P1851="",0,COUNTIF($P$7:P1851,P1851))</f>
        <v>0</v>
      </c>
      <c r="C1851" s="303" t="str">
        <f t="shared" si="206"/>
        <v>0</v>
      </c>
      <c r="D1851" s="303">
        <f>IF(S1851="",0,COUNTIF($S$7:S1851,S1851))</f>
        <v>0</v>
      </c>
      <c r="E1851" s="303" t="str">
        <f t="shared" si="207"/>
        <v>0</v>
      </c>
      <c r="F1851" s="303">
        <f>IF(T1851="",0,COUNTIF($T$7:T1851,T1851))</f>
        <v>0</v>
      </c>
      <c r="G1851" s="303" t="str">
        <f t="shared" si="208"/>
        <v>0</v>
      </c>
      <c r="H1851" s="303">
        <f>IF(R1851="",0,COUNTIF($R$7:R1851,R1851))</f>
        <v>0</v>
      </c>
      <c r="I1851" s="303" t="str">
        <f t="shared" si="209"/>
        <v>0</v>
      </c>
      <c r="J1851" s="306">
        <f t="shared" si="210"/>
        <v>44216</v>
      </c>
      <c r="K1851" s="303" t="str">
        <f t="shared" si="211"/>
        <v>KK 097</v>
      </c>
      <c r="L1851" s="61"/>
      <c r="M1851" s="271"/>
      <c r="N1851" s="6"/>
      <c r="O1851" s="10"/>
      <c r="P1851" s="6"/>
      <c r="Q1851" s="77" t="str">
        <f t="shared" si="212"/>
        <v/>
      </c>
      <c r="R1851" s="333"/>
      <c r="S1851" s="23"/>
      <c r="T1851" s="271"/>
      <c r="U1851" s="5"/>
      <c r="V1851" s="5"/>
      <c r="W1851" s="61"/>
      <c r="X1851" s="61"/>
    </row>
    <row r="1852" spans="1:24" ht="18.75" customHeight="1" x14ac:dyDescent="0.25">
      <c r="A1852" s="61"/>
      <c r="B1852" s="303">
        <f>IF(P1852="",0,COUNTIF($P$7:P1852,P1852))</f>
        <v>0</v>
      </c>
      <c r="C1852" s="303" t="str">
        <f t="shared" si="206"/>
        <v>0</v>
      </c>
      <c r="D1852" s="303">
        <f>IF(S1852="",0,COUNTIF($S$7:S1852,S1852))</f>
        <v>0</v>
      </c>
      <c r="E1852" s="303" t="str">
        <f t="shared" si="207"/>
        <v>0</v>
      </c>
      <c r="F1852" s="303">
        <f>IF(T1852="",0,COUNTIF($T$7:T1852,T1852))</f>
        <v>0</v>
      </c>
      <c r="G1852" s="303" t="str">
        <f t="shared" si="208"/>
        <v>0</v>
      </c>
      <c r="H1852" s="303">
        <f>IF(R1852="",0,COUNTIF($R$7:R1852,R1852))</f>
        <v>0</v>
      </c>
      <c r="I1852" s="303" t="str">
        <f t="shared" si="209"/>
        <v>0</v>
      </c>
      <c r="J1852" s="306">
        <f t="shared" si="210"/>
        <v>44216</v>
      </c>
      <c r="K1852" s="303" t="str">
        <f t="shared" si="211"/>
        <v>KK 097</v>
      </c>
      <c r="L1852" s="61"/>
      <c r="M1852" s="271"/>
      <c r="N1852" s="6"/>
      <c r="O1852" s="10"/>
      <c r="P1852" s="6"/>
      <c r="Q1852" s="77" t="str">
        <f t="shared" si="212"/>
        <v/>
      </c>
      <c r="R1852" s="333"/>
      <c r="S1852" s="23"/>
      <c r="T1852" s="271"/>
      <c r="U1852" s="5"/>
      <c r="V1852" s="5"/>
      <c r="W1852" s="61"/>
      <c r="X1852" s="61"/>
    </row>
    <row r="1853" spans="1:24" ht="18.75" customHeight="1" x14ac:dyDescent="0.25">
      <c r="A1853" s="61"/>
      <c r="B1853" s="303">
        <f>IF(P1853="",0,COUNTIF($P$7:P1853,P1853))</f>
        <v>0</v>
      </c>
      <c r="C1853" s="303" t="str">
        <f t="shared" si="206"/>
        <v>0</v>
      </c>
      <c r="D1853" s="303">
        <f>IF(S1853="",0,COUNTIF($S$7:S1853,S1853))</f>
        <v>0</v>
      </c>
      <c r="E1853" s="303" t="str">
        <f t="shared" si="207"/>
        <v>0</v>
      </c>
      <c r="F1853" s="303">
        <f>IF(T1853="",0,COUNTIF($T$7:T1853,T1853))</f>
        <v>0</v>
      </c>
      <c r="G1853" s="303" t="str">
        <f t="shared" si="208"/>
        <v>0</v>
      </c>
      <c r="H1853" s="303">
        <f>IF(R1853="",0,COUNTIF($R$7:R1853,R1853))</f>
        <v>0</v>
      </c>
      <c r="I1853" s="303" t="str">
        <f t="shared" si="209"/>
        <v>0</v>
      </c>
      <c r="J1853" s="306">
        <f t="shared" si="210"/>
        <v>44216</v>
      </c>
      <c r="K1853" s="303" t="str">
        <f t="shared" si="211"/>
        <v>KK 097</v>
      </c>
      <c r="L1853" s="61"/>
      <c r="M1853" s="271"/>
      <c r="N1853" s="6"/>
      <c r="O1853" s="10"/>
      <c r="P1853" s="6"/>
      <c r="Q1853" s="77" t="str">
        <f t="shared" si="212"/>
        <v/>
      </c>
      <c r="R1853" s="333"/>
      <c r="S1853" s="23"/>
      <c r="T1853" s="271"/>
      <c r="U1853" s="5"/>
      <c r="V1853" s="5"/>
      <c r="W1853" s="61"/>
      <c r="X1853" s="61"/>
    </row>
    <row r="1854" spans="1:24" ht="18.75" customHeight="1" x14ac:dyDescent="0.25">
      <c r="A1854" s="61"/>
      <c r="B1854" s="303">
        <f>IF(P1854="",0,COUNTIF($P$7:P1854,P1854))</f>
        <v>0</v>
      </c>
      <c r="C1854" s="303" t="str">
        <f t="shared" si="206"/>
        <v>0</v>
      </c>
      <c r="D1854" s="303">
        <f>IF(S1854="",0,COUNTIF($S$7:S1854,S1854))</f>
        <v>0</v>
      </c>
      <c r="E1854" s="303" t="str">
        <f t="shared" si="207"/>
        <v>0</v>
      </c>
      <c r="F1854" s="303">
        <f>IF(T1854="",0,COUNTIF($T$7:T1854,T1854))</f>
        <v>0</v>
      </c>
      <c r="G1854" s="303" t="str">
        <f t="shared" si="208"/>
        <v>0</v>
      </c>
      <c r="H1854" s="303">
        <f>IF(R1854="",0,COUNTIF($R$7:R1854,R1854))</f>
        <v>0</v>
      </c>
      <c r="I1854" s="303" t="str">
        <f t="shared" si="209"/>
        <v>0</v>
      </c>
      <c r="J1854" s="306">
        <f t="shared" si="210"/>
        <v>44216</v>
      </c>
      <c r="K1854" s="303" t="str">
        <f t="shared" si="211"/>
        <v>KK 097</v>
      </c>
      <c r="L1854" s="61"/>
      <c r="M1854" s="271"/>
      <c r="N1854" s="6"/>
      <c r="O1854" s="10"/>
      <c r="P1854" s="6"/>
      <c r="Q1854" s="77" t="str">
        <f t="shared" si="212"/>
        <v/>
      </c>
      <c r="R1854" s="333"/>
      <c r="S1854" s="23"/>
      <c r="T1854" s="271"/>
      <c r="U1854" s="5"/>
      <c r="V1854" s="5"/>
      <c r="W1854" s="61"/>
      <c r="X1854" s="61"/>
    </row>
    <row r="1855" spans="1:24" ht="18.75" customHeight="1" x14ac:dyDescent="0.25">
      <c r="A1855" s="61"/>
      <c r="B1855" s="303">
        <f>IF(P1855="",0,COUNTIF($P$7:P1855,P1855))</f>
        <v>0</v>
      </c>
      <c r="C1855" s="303" t="str">
        <f t="shared" si="206"/>
        <v>0</v>
      </c>
      <c r="D1855" s="303">
        <f>IF(S1855="",0,COUNTIF($S$7:S1855,S1855))</f>
        <v>0</v>
      </c>
      <c r="E1855" s="303" t="str">
        <f t="shared" si="207"/>
        <v>0</v>
      </c>
      <c r="F1855" s="303">
        <f>IF(T1855="",0,COUNTIF($T$7:T1855,T1855))</f>
        <v>0</v>
      </c>
      <c r="G1855" s="303" t="str">
        <f t="shared" si="208"/>
        <v>0</v>
      </c>
      <c r="H1855" s="303">
        <f>IF(R1855="",0,COUNTIF($R$7:R1855,R1855))</f>
        <v>0</v>
      </c>
      <c r="I1855" s="303" t="str">
        <f t="shared" si="209"/>
        <v>0</v>
      </c>
      <c r="J1855" s="306">
        <f t="shared" si="210"/>
        <v>44216</v>
      </c>
      <c r="K1855" s="303" t="str">
        <f t="shared" si="211"/>
        <v>KK 097</v>
      </c>
      <c r="L1855" s="61"/>
      <c r="M1855" s="271"/>
      <c r="N1855" s="6"/>
      <c r="O1855" s="10"/>
      <c r="P1855" s="6"/>
      <c r="Q1855" s="77" t="str">
        <f t="shared" si="212"/>
        <v/>
      </c>
      <c r="R1855" s="333"/>
      <c r="S1855" s="23"/>
      <c r="T1855" s="271"/>
      <c r="U1855" s="5"/>
      <c r="V1855" s="5"/>
      <c r="W1855" s="61"/>
      <c r="X1855" s="61"/>
    </row>
    <row r="1856" spans="1:24" ht="18.75" customHeight="1" x14ac:dyDescent="0.25">
      <c r="A1856" s="61"/>
      <c r="B1856" s="303">
        <f>IF(P1856="",0,COUNTIF($P$7:P1856,P1856))</f>
        <v>0</v>
      </c>
      <c r="C1856" s="303" t="str">
        <f t="shared" si="206"/>
        <v>0</v>
      </c>
      <c r="D1856" s="303">
        <f>IF(S1856="",0,COUNTIF($S$7:S1856,S1856))</f>
        <v>0</v>
      </c>
      <c r="E1856" s="303" t="str">
        <f t="shared" si="207"/>
        <v>0</v>
      </c>
      <c r="F1856" s="303">
        <f>IF(T1856="",0,COUNTIF($T$7:T1856,T1856))</f>
        <v>0</v>
      </c>
      <c r="G1856" s="303" t="str">
        <f t="shared" si="208"/>
        <v>0</v>
      </c>
      <c r="H1856" s="303">
        <f>IF(R1856="",0,COUNTIF($R$7:R1856,R1856))</f>
        <v>0</v>
      </c>
      <c r="I1856" s="303" t="str">
        <f t="shared" si="209"/>
        <v>0</v>
      </c>
      <c r="J1856" s="306">
        <f t="shared" si="210"/>
        <v>44216</v>
      </c>
      <c r="K1856" s="303" t="str">
        <f t="shared" si="211"/>
        <v>KK 097</v>
      </c>
      <c r="L1856" s="61"/>
      <c r="M1856" s="271"/>
      <c r="N1856" s="6"/>
      <c r="O1856" s="10"/>
      <c r="P1856" s="6"/>
      <c r="Q1856" s="77" t="str">
        <f t="shared" si="212"/>
        <v/>
      </c>
      <c r="R1856" s="333"/>
      <c r="S1856" s="23"/>
      <c r="T1856" s="271"/>
      <c r="U1856" s="5"/>
      <c r="V1856" s="5"/>
      <c r="W1856" s="61"/>
      <c r="X1856" s="61"/>
    </row>
    <row r="1857" spans="1:24" ht="18.75" customHeight="1" x14ac:dyDescent="0.25">
      <c r="A1857" s="61"/>
      <c r="B1857" s="303">
        <f>IF(P1857="",0,COUNTIF($P$7:P1857,P1857))</f>
        <v>0</v>
      </c>
      <c r="C1857" s="303" t="str">
        <f t="shared" si="206"/>
        <v>0</v>
      </c>
      <c r="D1857" s="303">
        <f>IF(S1857="",0,COUNTIF($S$7:S1857,S1857))</f>
        <v>0</v>
      </c>
      <c r="E1857" s="303" t="str">
        <f t="shared" si="207"/>
        <v>0</v>
      </c>
      <c r="F1857" s="303">
        <f>IF(T1857="",0,COUNTIF($T$7:T1857,T1857))</f>
        <v>0</v>
      </c>
      <c r="G1857" s="303" t="str">
        <f t="shared" si="208"/>
        <v>0</v>
      </c>
      <c r="H1857" s="303">
        <f>IF(R1857="",0,COUNTIF($R$7:R1857,R1857))</f>
        <v>0</v>
      </c>
      <c r="I1857" s="303" t="str">
        <f t="shared" si="209"/>
        <v>0</v>
      </c>
      <c r="J1857" s="306">
        <f t="shared" si="210"/>
        <v>44216</v>
      </c>
      <c r="K1857" s="303" t="str">
        <f t="shared" si="211"/>
        <v>KK 097</v>
      </c>
      <c r="L1857" s="61"/>
      <c r="M1857" s="271"/>
      <c r="N1857" s="6"/>
      <c r="O1857" s="10"/>
      <c r="P1857" s="6"/>
      <c r="Q1857" s="77" t="str">
        <f t="shared" si="212"/>
        <v/>
      </c>
      <c r="R1857" s="333"/>
      <c r="S1857" s="23"/>
      <c r="T1857" s="271"/>
      <c r="U1857" s="5"/>
      <c r="V1857" s="5"/>
      <c r="W1857" s="61"/>
      <c r="X1857" s="61"/>
    </row>
    <row r="1858" spans="1:24" ht="18.75" customHeight="1" x14ac:dyDescent="0.25">
      <c r="A1858" s="61"/>
      <c r="B1858" s="303">
        <f>IF(P1858="",0,COUNTIF($P$7:P1858,P1858))</f>
        <v>0</v>
      </c>
      <c r="C1858" s="303" t="str">
        <f t="shared" si="206"/>
        <v>0</v>
      </c>
      <c r="D1858" s="303">
        <f>IF(S1858="",0,COUNTIF($S$7:S1858,S1858))</f>
        <v>0</v>
      </c>
      <c r="E1858" s="303" t="str">
        <f t="shared" si="207"/>
        <v>0</v>
      </c>
      <c r="F1858" s="303">
        <f>IF(T1858="",0,COUNTIF($T$7:T1858,T1858))</f>
        <v>0</v>
      </c>
      <c r="G1858" s="303" t="str">
        <f t="shared" si="208"/>
        <v>0</v>
      </c>
      <c r="H1858" s="303">
        <f>IF(R1858="",0,COUNTIF($R$7:R1858,R1858))</f>
        <v>0</v>
      </c>
      <c r="I1858" s="303" t="str">
        <f t="shared" si="209"/>
        <v>0</v>
      </c>
      <c r="J1858" s="306">
        <f t="shared" si="210"/>
        <v>44216</v>
      </c>
      <c r="K1858" s="303" t="str">
        <f t="shared" si="211"/>
        <v>KK 097</v>
      </c>
      <c r="L1858" s="61"/>
      <c r="M1858" s="271"/>
      <c r="N1858" s="6"/>
      <c r="O1858" s="10"/>
      <c r="P1858" s="6"/>
      <c r="Q1858" s="77" t="str">
        <f t="shared" si="212"/>
        <v/>
      </c>
      <c r="R1858" s="333"/>
      <c r="S1858" s="23"/>
      <c r="T1858" s="271"/>
      <c r="U1858" s="5"/>
      <c r="V1858" s="5"/>
      <c r="W1858" s="61"/>
      <c r="X1858" s="61"/>
    </row>
    <row r="1859" spans="1:24" ht="18.75" customHeight="1" x14ac:dyDescent="0.25">
      <c r="A1859" s="61"/>
      <c r="B1859" s="303">
        <f>IF(P1859="",0,COUNTIF($P$7:P1859,P1859))</f>
        <v>0</v>
      </c>
      <c r="C1859" s="303" t="str">
        <f t="shared" si="206"/>
        <v>0</v>
      </c>
      <c r="D1859" s="303">
        <f>IF(S1859="",0,COUNTIF($S$7:S1859,S1859))</f>
        <v>0</v>
      </c>
      <c r="E1859" s="303" t="str">
        <f t="shared" si="207"/>
        <v>0</v>
      </c>
      <c r="F1859" s="303">
        <f>IF(T1859="",0,COUNTIF($T$7:T1859,T1859))</f>
        <v>0</v>
      </c>
      <c r="G1859" s="303" t="str">
        <f t="shared" si="208"/>
        <v>0</v>
      </c>
      <c r="H1859" s="303">
        <f>IF(R1859="",0,COUNTIF($R$7:R1859,R1859))</f>
        <v>0</v>
      </c>
      <c r="I1859" s="303" t="str">
        <f t="shared" si="209"/>
        <v>0</v>
      </c>
      <c r="J1859" s="306">
        <f t="shared" si="210"/>
        <v>44216</v>
      </c>
      <c r="K1859" s="303" t="str">
        <f t="shared" si="211"/>
        <v>KK 097</v>
      </c>
      <c r="L1859" s="61"/>
      <c r="M1859" s="271"/>
      <c r="N1859" s="6"/>
      <c r="O1859" s="10"/>
      <c r="P1859" s="6"/>
      <c r="Q1859" s="77" t="str">
        <f t="shared" si="212"/>
        <v/>
      </c>
      <c r="R1859" s="333"/>
      <c r="S1859" s="23"/>
      <c r="T1859" s="271"/>
      <c r="U1859" s="5"/>
      <c r="V1859" s="5"/>
      <c r="W1859" s="61"/>
      <c r="X1859" s="61"/>
    </row>
    <row r="1860" spans="1:24" ht="18.75" customHeight="1" x14ac:dyDescent="0.25">
      <c r="A1860" s="61"/>
      <c r="B1860" s="303">
        <f>IF(P1860="",0,COUNTIF($P$7:P1860,P1860))</f>
        <v>0</v>
      </c>
      <c r="C1860" s="303" t="str">
        <f t="shared" si="206"/>
        <v>0</v>
      </c>
      <c r="D1860" s="303">
        <f>IF(S1860="",0,COUNTIF($S$7:S1860,S1860))</f>
        <v>0</v>
      </c>
      <c r="E1860" s="303" t="str">
        <f t="shared" si="207"/>
        <v>0</v>
      </c>
      <c r="F1860" s="303">
        <f>IF(T1860="",0,COUNTIF($T$7:T1860,T1860))</f>
        <v>0</v>
      </c>
      <c r="G1860" s="303" t="str">
        <f t="shared" si="208"/>
        <v>0</v>
      </c>
      <c r="H1860" s="303">
        <f>IF(R1860="",0,COUNTIF($R$7:R1860,R1860))</f>
        <v>0</v>
      </c>
      <c r="I1860" s="303" t="str">
        <f t="shared" si="209"/>
        <v>0</v>
      </c>
      <c r="J1860" s="306">
        <f t="shared" si="210"/>
        <v>44216</v>
      </c>
      <c r="K1860" s="303" t="str">
        <f t="shared" si="211"/>
        <v>KK 097</v>
      </c>
      <c r="L1860" s="61"/>
      <c r="M1860" s="271"/>
      <c r="N1860" s="6"/>
      <c r="O1860" s="10"/>
      <c r="P1860" s="6"/>
      <c r="Q1860" s="77" t="str">
        <f t="shared" si="212"/>
        <v/>
      </c>
      <c r="R1860" s="333"/>
      <c r="S1860" s="23"/>
      <c r="T1860" s="271"/>
      <c r="U1860" s="5"/>
      <c r="V1860" s="5"/>
      <c r="W1860" s="61"/>
      <c r="X1860" s="61"/>
    </row>
    <row r="1861" spans="1:24" ht="18.75" customHeight="1" x14ac:dyDescent="0.25">
      <c r="A1861" s="61"/>
      <c r="B1861" s="303">
        <f>IF(P1861="",0,COUNTIF($P$7:P1861,P1861))</f>
        <v>0</v>
      </c>
      <c r="C1861" s="303" t="str">
        <f t="shared" si="206"/>
        <v>0</v>
      </c>
      <c r="D1861" s="303">
        <f>IF(S1861="",0,COUNTIF($S$7:S1861,S1861))</f>
        <v>0</v>
      </c>
      <c r="E1861" s="303" t="str">
        <f t="shared" si="207"/>
        <v>0</v>
      </c>
      <c r="F1861" s="303">
        <f>IF(T1861="",0,COUNTIF($T$7:T1861,T1861))</f>
        <v>0</v>
      </c>
      <c r="G1861" s="303" t="str">
        <f t="shared" si="208"/>
        <v>0</v>
      </c>
      <c r="H1861" s="303">
        <f>IF(R1861="",0,COUNTIF($R$7:R1861,R1861))</f>
        <v>0</v>
      </c>
      <c r="I1861" s="303" t="str">
        <f t="shared" si="209"/>
        <v>0</v>
      </c>
      <c r="J1861" s="306">
        <f t="shared" si="210"/>
        <v>44216</v>
      </c>
      <c r="K1861" s="303" t="str">
        <f t="shared" si="211"/>
        <v>KK 097</v>
      </c>
      <c r="L1861" s="61"/>
      <c r="M1861" s="271"/>
      <c r="N1861" s="6"/>
      <c r="O1861" s="10"/>
      <c r="P1861" s="6"/>
      <c r="Q1861" s="77" t="str">
        <f t="shared" si="212"/>
        <v/>
      </c>
      <c r="R1861" s="333"/>
      <c r="S1861" s="23"/>
      <c r="T1861" s="271"/>
      <c r="U1861" s="5"/>
      <c r="V1861" s="5"/>
      <c r="W1861" s="61"/>
      <c r="X1861" s="61"/>
    </row>
    <row r="1862" spans="1:24" ht="18.75" customHeight="1" x14ac:dyDescent="0.25">
      <c r="A1862" s="61"/>
      <c r="B1862" s="303">
        <f>IF(P1862="",0,COUNTIF($P$7:P1862,P1862))</f>
        <v>0</v>
      </c>
      <c r="C1862" s="303" t="str">
        <f t="shared" si="206"/>
        <v>0</v>
      </c>
      <c r="D1862" s="303">
        <f>IF(S1862="",0,COUNTIF($S$7:S1862,S1862))</f>
        <v>0</v>
      </c>
      <c r="E1862" s="303" t="str">
        <f t="shared" si="207"/>
        <v>0</v>
      </c>
      <c r="F1862" s="303">
        <f>IF(T1862="",0,COUNTIF($T$7:T1862,T1862))</f>
        <v>0</v>
      </c>
      <c r="G1862" s="303" t="str">
        <f t="shared" si="208"/>
        <v>0</v>
      </c>
      <c r="H1862" s="303">
        <f>IF(R1862="",0,COUNTIF($R$7:R1862,R1862))</f>
        <v>0</v>
      </c>
      <c r="I1862" s="303" t="str">
        <f t="shared" si="209"/>
        <v>0</v>
      </c>
      <c r="J1862" s="306">
        <f t="shared" si="210"/>
        <v>44216</v>
      </c>
      <c r="K1862" s="303" t="str">
        <f t="shared" si="211"/>
        <v>KK 097</v>
      </c>
      <c r="L1862" s="61"/>
      <c r="M1862" s="271"/>
      <c r="N1862" s="6"/>
      <c r="O1862" s="10"/>
      <c r="P1862" s="6"/>
      <c r="Q1862" s="77" t="str">
        <f t="shared" si="212"/>
        <v/>
      </c>
      <c r="R1862" s="333"/>
      <c r="S1862" s="23"/>
      <c r="T1862" s="271"/>
      <c r="U1862" s="5"/>
      <c r="V1862" s="5"/>
      <c r="W1862" s="61"/>
      <c r="X1862" s="61"/>
    </row>
    <row r="1863" spans="1:24" ht="18.75" customHeight="1" x14ac:dyDescent="0.25">
      <c r="A1863" s="61"/>
      <c r="B1863" s="303">
        <f>IF(P1863="",0,COUNTIF($P$7:P1863,P1863))</f>
        <v>0</v>
      </c>
      <c r="C1863" s="303" t="str">
        <f t="shared" si="206"/>
        <v>0</v>
      </c>
      <c r="D1863" s="303">
        <f>IF(S1863="",0,COUNTIF($S$7:S1863,S1863))</f>
        <v>0</v>
      </c>
      <c r="E1863" s="303" t="str">
        <f t="shared" si="207"/>
        <v>0</v>
      </c>
      <c r="F1863" s="303">
        <f>IF(T1863="",0,COUNTIF($T$7:T1863,T1863))</f>
        <v>0</v>
      </c>
      <c r="G1863" s="303" t="str">
        <f t="shared" si="208"/>
        <v>0</v>
      </c>
      <c r="H1863" s="303">
        <f>IF(R1863="",0,COUNTIF($R$7:R1863,R1863))</f>
        <v>0</v>
      </c>
      <c r="I1863" s="303" t="str">
        <f t="shared" si="209"/>
        <v>0</v>
      </c>
      <c r="J1863" s="306">
        <f t="shared" si="210"/>
        <v>44216</v>
      </c>
      <c r="K1863" s="303" t="str">
        <f t="shared" si="211"/>
        <v>KK 097</v>
      </c>
      <c r="L1863" s="61"/>
      <c r="M1863" s="271"/>
      <c r="N1863" s="6"/>
      <c r="O1863" s="10"/>
      <c r="P1863" s="6"/>
      <c r="Q1863" s="77" t="str">
        <f t="shared" si="212"/>
        <v/>
      </c>
      <c r="R1863" s="333"/>
      <c r="S1863" s="23"/>
      <c r="T1863" s="271"/>
      <c r="U1863" s="5"/>
      <c r="V1863" s="5"/>
      <c r="W1863" s="61"/>
      <c r="X1863" s="61"/>
    </row>
    <row r="1864" spans="1:24" ht="18.75" customHeight="1" x14ac:dyDescent="0.25">
      <c r="A1864" s="61"/>
      <c r="B1864" s="303">
        <f>IF(P1864="",0,COUNTIF($P$7:P1864,P1864))</f>
        <v>0</v>
      </c>
      <c r="C1864" s="303" t="str">
        <f t="shared" si="206"/>
        <v>0</v>
      </c>
      <c r="D1864" s="303">
        <f>IF(S1864="",0,COUNTIF($S$7:S1864,S1864))</f>
        <v>0</v>
      </c>
      <c r="E1864" s="303" t="str">
        <f t="shared" si="207"/>
        <v>0</v>
      </c>
      <c r="F1864" s="303">
        <f>IF(T1864="",0,COUNTIF($T$7:T1864,T1864))</f>
        <v>0</v>
      </c>
      <c r="G1864" s="303" t="str">
        <f t="shared" si="208"/>
        <v>0</v>
      </c>
      <c r="H1864" s="303">
        <f>IF(R1864="",0,COUNTIF($R$7:R1864,R1864))</f>
        <v>0</v>
      </c>
      <c r="I1864" s="303" t="str">
        <f t="shared" si="209"/>
        <v>0</v>
      </c>
      <c r="J1864" s="306">
        <f t="shared" si="210"/>
        <v>44216</v>
      </c>
      <c r="K1864" s="303" t="str">
        <f t="shared" si="211"/>
        <v>KK 097</v>
      </c>
      <c r="L1864" s="61"/>
      <c r="M1864" s="271"/>
      <c r="N1864" s="6"/>
      <c r="O1864" s="10"/>
      <c r="P1864" s="6"/>
      <c r="Q1864" s="77" t="str">
        <f t="shared" si="212"/>
        <v/>
      </c>
      <c r="R1864" s="333"/>
      <c r="S1864" s="23"/>
      <c r="T1864" s="271"/>
      <c r="U1864" s="5"/>
      <c r="V1864" s="5"/>
      <c r="W1864" s="61"/>
      <c r="X1864" s="61"/>
    </row>
    <row r="1865" spans="1:24" ht="18.75" customHeight="1" x14ac:dyDescent="0.25">
      <c r="A1865" s="61"/>
      <c r="B1865" s="303">
        <f>IF(P1865="",0,COUNTIF($P$7:P1865,P1865))</f>
        <v>0</v>
      </c>
      <c r="C1865" s="303" t="str">
        <f t="shared" si="206"/>
        <v>0</v>
      </c>
      <c r="D1865" s="303">
        <f>IF(S1865="",0,COUNTIF($S$7:S1865,S1865))</f>
        <v>0</v>
      </c>
      <c r="E1865" s="303" t="str">
        <f t="shared" si="207"/>
        <v>0</v>
      </c>
      <c r="F1865" s="303">
        <f>IF(T1865="",0,COUNTIF($T$7:T1865,T1865))</f>
        <v>0</v>
      </c>
      <c r="G1865" s="303" t="str">
        <f t="shared" si="208"/>
        <v>0</v>
      </c>
      <c r="H1865" s="303">
        <f>IF(R1865="",0,COUNTIF($R$7:R1865,R1865))</f>
        <v>0</v>
      </c>
      <c r="I1865" s="303" t="str">
        <f t="shared" si="209"/>
        <v>0</v>
      </c>
      <c r="J1865" s="306">
        <f t="shared" si="210"/>
        <v>44216</v>
      </c>
      <c r="K1865" s="303" t="str">
        <f t="shared" si="211"/>
        <v>KK 097</v>
      </c>
      <c r="L1865" s="61"/>
      <c r="M1865" s="271"/>
      <c r="N1865" s="6"/>
      <c r="O1865" s="10"/>
      <c r="P1865" s="6"/>
      <c r="Q1865" s="77" t="str">
        <f t="shared" si="212"/>
        <v/>
      </c>
      <c r="R1865" s="333"/>
      <c r="S1865" s="23"/>
      <c r="T1865" s="271"/>
      <c r="U1865" s="5"/>
      <c r="V1865" s="5"/>
      <c r="W1865" s="61"/>
      <c r="X1865" s="61"/>
    </row>
    <row r="1866" spans="1:24" ht="18.75" customHeight="1" x14ac:dyDescent="0.25">
      <c r="A1866" s="61"/>
      <c r="B1866" s="303">
        <f>IF(P1866="",0,COUNTIF($P$7:P1866,P1866))</f>
        <v>0</v>
      </c>
      <c r="C1866" s="303" t="str">
        <f t="shared" si="206"/>
        <v>0</v>
      </c>
      <c r="D1866" s="303">
        <f>IF(S1866="",0,COUNTIF($S$7:S1866,S1866))</f>
        <v>0</v>
      </c>
      <c r="E1866" s="303" t="str">
        <f t="shared" si="207"/>
        <v>0</v>
      </c>
      <c r="F1866" s="303">
        <f>IF(T1866="",0,COUNTIF($T$7:T1866,T1866))</f>
        <v>0</v>
      </c>
      <c r="G1866" s="303" t="str">
        <f t="shared" si="208"/>
        <v>0</v>
      </c>
      <c r="H1866" s="303">
        <f>IF(R1866="",0,COUNTIF($R$7:R1866,R1866))</f>
        <v>0</v>
      </c>
      <c r="I1866" s="303" t="str">
        <f t="shared" si="209"/>
        <v>0</v>
      </c>
      <c r="J1866" s="306">
        <f t="shared" si="210"/>
        <v>44216</v>
      </c>
      <c r="K1866" s="303" t="str">
        <f t="shared" si="211"/>
        <v>KK 097</v>
      </c>
      <c r="L1866" s="61"/>
      <c r="M1866" s="271"/>
      <c r="N1866" s="6"/>
      <c r="O1866" s="10"/>
      <c r="P1866" s="6"/>
      <c r="Q1866" s="77" t="str">
        <f t="shared" si="212"/>
        <v/>
      </c>
      <c r="R1866" s="333"/>
      <c r="S1866" s="23"/>
      <c r="T1866" s="271"/>
      <c r="U1866" s="5"/>
      <c r="V1866" s="5"/>
      <c r="W1866" s="61"/>
      <c r="X1866" s="61"/>
    </row>
    <row r="1867" spans="1:24" ht="18.75" customHeight="1" x14ac:dyDescent="0.25">
      <c r="A1867" s="61"/>
      <c r="B1867" s="303">
        <f>IF(P1867="",0,COUNTIF($P$7:P1867,P1867))</f>
        <v>0</v>
      </c>
      <c r="C1867" s="303" t="str">
        <f t="shared" si="206"/>
        <v>0</v>
      </c>
      <c r="D1867" s="303">
        <f>IF(S1867="",0,COUNTIF($S$7:S1867,S1867))</f>
        <v>0</v>
      </c>
      <c r="E1867" s="303" t="str">
        <f t="shared" si="207"/>
        <v>0</v>
      </c>
      <c r="F1867" s="303">
        <f>IF(T1867="",0,COUNTIF($T$7:T1867,T1867))</f>
        <v>0</v>
      </c>
      <c r="G1867" s="303" t="str">
        <f t="shared" si="208"/>
        <v>0</v>
      </c>
      <c r="H1867" s="303">
        <f>IF(R1867="",0,COUNTIF($R$7:R1867,R1867))</f>
        <v>0</v>
      </c>
      <c r="I1867" s="303" t="str">
        <f t="shared" si="209"/>
        <v>0</v>
      </c>
      <c r="J1867" s="306">
        <f t="shared" si="210"/>
        <v>44216</v>
      </c>
      <c r="K1867" s="303" t="str">
        <f t="shared" si="211"/>
        <v>KK 097</v>
      </c>
      <c r="L1867" s="61"/>
      <c r="M1867" s="271"/>
      <c r="N1867" s="6"/>
      <c r="O1867" s="10"/>
      <c r="P1867" s="6"/>
      <c r="Q1867" s="77" t="str">
        <f t="shared" si="212"/>
        <v/>
      </c>
      <c r="R1867" s="333"/>
      <c r="S1867" s="23"/>
      <c r="T1867" s="271"/>
      <c r="U1867" s="5"/>
      <c r="V1867" s="5"/>
      <c r="W1867" s="61"/>
      <c r="X1867" s="61"/>
    </row>
    <row r="1868" spans="1:24" ht="18.75" customHeight="1" x14ac:dyDescent="0.25">
      <c r="A1868" s="61"/>
      <c r="B1868" s="303">
        <f>IF(P1868="",0,COUNTIF($P$7:P1868,P1868))</f>
        <v>0</v>
      </c>
      <c r="C1868" s="303" t="str">
        <f t="shared" si="206"/>
        <v>0</v>
      </c>
      <c r="D1868" s="303">
        <f>IF(S1868="",0,COUNTIF($S$7:S1868,S1868))</f>
        <v>0</v>
      </c>
      <c r="E1868" s="303" t="str">
        <f t="shared" si="207"/>
        <v>0</v>
      </c>
      <c r="F1868" s="303">
        <f>IF(T1868="",0,COUNTIF($T$7:T1868,T1868))</f>
        <v>0</v>
      </c>
      <c r="G1868" s="303" t="str">
        <f t="shared" si="208"/>
        <v>0</v>
      </c>
      <c r="H1868" s="303">
        <f>IF(R1868="",0,COUNTIF($R$7:R1868,R1868))</f>
        <v>0</v>
      </c>
      <c r="I1868" s="303" t="str">
        <f t="shared" si="209"/>
        <v>0</v>
      </c>
      <c r="J1868" s="306">
        <f t="shared" si="210"/>
        <v>44216</v>
      </c>
      <c r="K1868" s="303" t="str">
        <f t="shared" si="211"/>
        <v>KK 097</v>
      </c>
      <c r="L1868" s="61"/>
      <c r="M1868" s="271"/>
      <c r="N1868" s="6"/>
      <c r="O1868" s="10"/>
      <c r="P1868" s="6"/>
      <c r="Q1868" s="77" t="str">
        <f t="shared" si="212"/>
        <v/>
      </c>
      <c r="R1868" s="333"/>
      <c r="S1868" s="23"/>
      <c r="T1868" s="271"/>
      <c r="U1868" s="5"/>
      <c r="V1868" s="5"/>
      <c r="W1868" s="61"/>
      <c r="X1868" s="61"/>
    </row>
    <row r="1869" spans="1:24" ht="18.75" customHeight="1" x14ac:dyDescent="0.25">
      <c r="A1869" s="61"/>
      <c r="B1869" s="303">
        <f>IF(P1869="",0,COUNTIF($P$7:P1869,P1869))</f>
        <v>0</v>
      </c>
      <c r="C1869" s="303" t="str">
        <f t="shared" si="206"/>
        <v>0</v>
      </c>
      <c r="D1869" s="303">
        <f>IF(S1869="",0,COUNTIF($S$7:S1869,S1869))</f>
        <v>0</v>
      </c>
      <c r="E1869" s="303" t="str">
        <f t="shared" si="207"/>
        <v>0</v>
      </c>
      <c r="F1869" s="303">
        <f>IF(T1869="",0,COUNTIF($T$7:T1869,T1869))</f>
        <v>0</v>
      </c>
      <c r="G1869" s="303" t="str">
        <f t="shared" si="208"/>
        <v>0</v>
      </c>
      <c r="H1869" s="303">
        <f>IF(R1869="",0,COUNTIF($R$7:R1869,R1869))</f>
        <v>0</v>
      </c>
      <c r="I1869" s="303" t="str">
        <f t="shared" si="209"/>
        <v>0</v>
      </c>
      <c r="J1869" s="306">
        <f t="shared" si="210"/>
        <v>44216</v>
      </c>
      <c r="K1869" s="303" t="str">
        <f t="shared" si="211"/>
        <v>KK 097</v>
      </c>
      <c r="L1869" s="61"/>
      <c r="M1869" s="271"/>
      <c r="N1869" s="6"/>
      <c r="O1869" s="10"/>
      <c r="P1869" s="6"/>
      <c r="Q1869" s="77" t="str">
        <f t="shared" si="212"/>
        <v/>
      </c>
      <c r="R1869" s="333"/>
      <c r="S1869" s="23"/>
      <c r="T1869" s="271"/>
      <c r="U1869" s="5"/>
      <c r="V1869" s="5"/>
      <c r="W1869" s="61"/>
      <c r="X1869" s="61"/>
    </row>
    <row r="1870" spans="1:24" ht="18.75" customHeight="1" x14ac:dyDescent="0.25">
      <c r="A1870" s="61"/>
      <c r="B1870" s="303">
        <f>IF(P1870="",0,COUNTIF($P$7:P1870,P1870))</f>
        <v>0</v>
      </c>
      <c r="C1870" s="303" t="str">
        <f t="shared" si="206"/>
        <v>0</v>
      </c>
      <c r="D1870" s="303">
        <f>IF(S1870="",0,COUNTIF($S$7:S1870,S1870))</f>
        <v>0</v>
      </c>
      <c r="E1870" s="303" t="str">
        <f t="shared" si="207"/>
        <v>0</v>
      </c>
      <c r="F1870" s="303">
        <f>IF(T1870="",0,COUNTIF($T$7:T1870,T1870))</f>
        <v>0</v>
      </c>
      <c r="G1870" s="303" t="str">
        <f t="shared" si="208"/>
        <v>0</v>
      </c>
      <c r="H1870" s="303">
        <f>IF(R1870="",0,COUNTIF($R$7:R1870,R1870))</f>
        <v>0</v>
      </c>
      <c r="I1870" s="303" t="str">
        <f t="shared" si="209"/>
        <v>0</v>
      </c>
      <c r="J1870" s="306">
        <f t="shared" si="210"/>
        <v>44216</v>
      </c>
      <c r="K1870" s="303" t="str">
        <f t="shared" si="211"/>
        <v>KK 097</v>
      </c>
      <c r="L1870" s="61"/>
      <c r="M1870" s="271"/>
      <c r="N1870" s="6"/>
      <c r="O1870" s="10"/>
      <c r="P1870" s="6"/>
      <c r="Q1870" s="77" t="str">
        <f t="shared" si="212"/>
        <v/>
      </c>
      <c r="R1870" s="333"/>
      <c r="S1870" s="23"/>
      <c r="T1870" s="271"/>
      <c r="U1870" s="5"/>
      <c r="V1870" s="5"/>
      <c r="W1870" s="61"/>
      <c r="X1870" s="61"/>
    </row>
    <row r="1871" spans="1:24" ht="18.75" customHeight="1" x14ac:dyDescent="0.25">
      <c r="A1871" s="61"/>
      <c r="B1871" s="303">
        <f>IF(P1871="",0,COUNTIF($P$7:P1871,P1871))</f>
        <v>0</v>
      </c>
      <c r="C1871" s="303" t="str">
        <f t="shared" si="206"/>
        <v>0</v>
      </c>
      <c r="D1871" s="303">
        <f>IF(S1871="",0,COUNTIF($S$7:S1871,S1871))</f>
        <v>0</v>
      </c>
      <c r="E1871" s="303" t="str">
        <f t="shared" si="207"/>
        <v>0</v>
      </c>
      <c r="F1871" s="303">
        <f>IF(T1871="",0,COUNTIF($T$7:T1871,T1871))</f>
        <v>0</v>
      </c>
      <c r="G1871" s="303" t="str">
        <f t="shared" si="208"/>
        <v>0</v>
      </c>
      <c r="H1871" s="303">
        <f>IF(R1871="",0,COUNTIF($R$7:R1871,R1871))</f>
        <v>0</v>
      </c>
      <c r="I1871" s="303" t="str">
        <f t="shared" si="209"/>
        <v>0</v>
      </c>
      <c r="J1871" s="306">
        <f t="shared" si="210"/>
        <v>44216</v>
      </c>
      <c r="K1871" s="303" t="str">
        <f t="shared" si="211"/>
        <v>KK 097</v>
      </c>
      <c r="L1871" s="61"/>
      <c r="M1871" s="271"/>
      <c r="N1871" s="6"/>
      <c r="O1871" s="10"/>
      <c r="P1871" s="6"/>
      <c r="Q1871" s="77" t="str">
        <f t="shared" si="212"/>
        <v/>
      </c>
      <c r="R1871" s="333"/>
      <c r="S1871" s="23"/>
      <c r="T1871" s="271"/>
      <c r="U1871" s="5"/>
      <c r="V1871" s="5"/>
      <c r="W1871" s="61"/>
      <c r="X1871" s="61"/>
    </row>
    <row r="1872" spans="1:24" ht="18.75" customHeight="1" x14ac:dyDescent="0.25">
      <c r="A1872" s="61"/>
      <c r="B1872" s="303">
        <f>IF(P1872="",0,COUNTIF($P$7:P1872,P1872))</f>
        <v>0</v>
      </c>
      <c r="C1872" s="303" t="str">
        <f t="shared" si="206"/>
        <v>0</v>
      </c>
      <c r="D1872" s="303">
        <f>IF(S1872="",0,COUNTIF($S$7:S1872,S1872))</f>
        <v>0</v>
      </c>
      <c r="E1872" s="303" t="str">
        <f t="shared" si="207"/>
        <v>0</v>
      </c>
      <c r="F1872" s="303">
        <f>IF(T1872="",0,COUNTIF($T$7:T1872,T1872))</f>
        <v>0</v>
      </c>
      <c r="G1872" s="303" t="str">
        <f t="shared" si="208"/>
        <v>0</v>
      </c>
      <c r="H1872" s="303">
        <f>IF(R1872="",0,COUNTIF($R$7:R1872,R1872))</f>
        <v>0</v>
      </c>
      <c r="I1872" s="303" t="str">
        <f t="shared" si="209"/>
        <v>0</v>
      </c>
      <c r="J1872" s="306">
        <f t="shared" si="210"/>
        <v>44216</v>
      </c>
      <c r="K1872" s="303" t="str">
        <f t="shared" si="211"/>
        <v>KK 097</v>
      </c>
      <c r="L1872" s="61"/>
      <c r="M1872" s="271"/>
      <c r="N1872" s="6"/>
      <c r="O1872" s="10"/>
      <c r="P1872" s="6"/>
      <c r="Q1872" s="77" t="str">
        <f t="shared" si="212"/>
        <v/>
      </c>
      <c r="R1872" s="333"/>
      <c r="S1872" s="23"/>
      <c r="T1872" s="271"/>
      <c r="U1872" s="5"/>
      <c r="V1872" s="5"/>
      <c r="W1872" s="61"/>
      <c r="X1872" s="61"/>
    </row>
    <row r="1873" spans="1:24" ht="18.75" customHeight="1" x14ac:dyDescent="0.25">
      <c r="A1873" s="61"/>
      <c r="B1873" s="303">
        <f>IF(P1873="",0,COUNTIF($P$7:P1873,P1873))</f>
        <v>0</v>
      </c>
      <c r="C1873" s="303" t="str">
        <f t="shared" si="206"/>
        <v>0</v>
      </c>
      <c r="D1873" s="303">
        <f>IF(S1873="",0,COUNTIF($S$7:S1873,S1873))</f>
        <v>0</v>
      </c>
      <c r="E1873" s="303" t="str">
        <f t="shared" si="207"/>
        <v>0</v>
      </c>
      <c r="F1873" s="303">
        <f>IF(T1873="",0,COUNTIF($T$7:T1873,T1873))</f>
        <v>0</v>
      </c>
      <c r="G1873" s="303" t="str">
        <f t="shared" si="208"/>
        <v>0</v>
      </c>
      <c r="H1873" s="303">
        <f>IF(R1873="",0,COUNTIF($R$7:R1873,R1873))</f>
        <v>0</v>
      </c>
      <c r="I1873" s="303" t="str">
        <f t="shared" si="209"/>
        <v>0</v>
      </c>
      <c r="J1873" s="306">
        <f t="shared" si="210"/>
        <v>44216</v>
      </c>
      <c r="K1873" s="303" t="str">
        <f t="shared" si="211"/>
        <v>KK 097</v>
      </c>
      <c r="L1873" s="61"/>
      <c r="M1873" s="271"/>
      <c r="N1873" s="6"/>
      <c r="O1873" s="10"/>
      <c r="P1873" s="6"/>
      <c r="Q1873" s="77" t="str">
        <f t="shared" si="212"/>
        <v/>
      </c>
      <c r="R1873" s="333"/>
      <c r="S1873" s="23"/>
      <c r="T1873" s="271"/>
      <c r="U1873" s="5"/>
      <c r="V1873" s="5"/>
      <c r="W1873" s="61"/>
      <c r="X1873" s="61"/>
    </row>
    <row r="1874" spans="1:24" ht="18.75" customHeight="1" x14ac:dyDescent="0.25">
      <c r="A1874" s="61"/>
      <c r="B1874" s="303">
        <f>IF(P1874="",0,COUNTIF($P$7:P1874,P1874))</f>
        <v>0</v>
      </c>
      <c r="C1874" s="303" t="str">
        <f t="shared" si="206"/>
        <v>0</v>
      </c>
      <c r="D1874" s="303">
        <f>IF(S1874="",0,COUNTIF($S$7:S1874,S1874))</f>
        <v>0</v>
      </c>
      <c r="E1874" s="303" t="str">
        <f t="shared" si="207"/>
        <v>0</v>
      </c>
      <c r="F1874" s="303">
        <f>IF(T1874="",0,COUNTIF($T$7:T1874,T1874))</f>
        <v>0</v>
      </c>
      <c r="G1874" s="303" t="str">
        <f t="shared" si="208"/>
        <v>0</v>
      </c>
      <c r="H1874" s="303">
        <f>IF(R1874="",0,COUNTIF($R$7:R1874,R1874))</f>
        <v>0</v>
      </c>
      <c r="I1874" s="303" t="str">
        <f t="shared" si="209"/>
        <v>0</v>
      </c>
      <c r="J1874" s="306">
        <f t="shared" si="210"/>
        <v>44216</v>
      </c>
      <c r="K1874" s="303" t="str">
        <f t="shared" si="211"/>
        <v>KK 097</v>
      </c>
      <c r="L1874" s="61"/>
      <c r="M1874" s="271"/>
      <c r="N1874" s="6"/>
      <c r="O1874" s="10"/>
      <c r="P1874" s="6"/>
      <c r="Q1874" s="77" t="str">
        <f t="shared" si="212"/>
        <v/>
      </c>
      <c r="R1874" s="333"/>
      <c r="S1874" s="23"/>
      <c r="T1874" s="271"/>
      <c r="U1874" s="5"/>
      <c r="V1874" s="5"/>
      <c r="W1874" s="61"/>
      <c r="X1874" s="61"/>
    </row>
    <row r="1875" spans="1:24" ht="18.75" customHeight="1" x14ac:dyDescent="0.25">
      <c r="A1875" s="61"/>
      <c r="B1875" s="303">
        <f>IF(P1875="",0,COUNTIF($P$7:P1875,P1875))</f>
        <v>0</v>
      </c>
      <c r="C1875" s="303" t="str">
        <f t="shared" si="206"/>
        <v>0</v>
      </c>
      <c r="D1875" s="303">
        <f>IF(S1875="",0,COUNTIF($S$7:S1875,S1875))</f>
        <v>0</v>
      </c>
      <c r="E1875" s="303" t="str">
        <f t="shared" si="207"/>
        <v>0</v>
      </c>
      <c r="F1875" s="303">
        <f>IF(T1875="",0,COUNTIF($T$7:T1875,T1875))</f>
        <v>0</v>
      </c>
      <c r="G1875" s="303" t="str">
        <f t="shared" si="208"/>
        <v>0</v>
      </c>
      <c r="H1875" s="303">
        <f>IF(R1875="",0,COUNTIF($R$7:R1875,R1875))</f>
        <v>0</v>
      </c>
      <c r="I1875" s="303" t="str">
        <f t="shared" si="209"/>
        <v>0</v>
      </c>
      <c r="J1875" s="306">
        <f t="shared" si="210"/>
        <v>44216</v>
      </c>
      <c r="K1875" s="303" t="str">
        <f t="shared" si="211"/>
        <v>KK 097</v>
      </c>
      <c r="L1875" s="61"/>
      <c r="M1875" s="271"/>
      <c r="N1875" s="6"/>
      <c r="O1875" s="10"/>
      <c r="P1875" s="6"/>
      <c r="Q1875" s="77" t="str">
        <f t="shared" si="212"/>
        <v/>
      </c>
      <c r="R1875" s="333"/>
      <c r="S1875" s="23"/>
      <c r="T1875" s="271"/>
      <c r="U1875" s="5"/>
      <c r="V1875" s="5"/>
      <c r="W1875" s="61"/>
      <c r="X1875" s="61"/>
    </row>
    <row r="1876" spans="1:24" ht="18.75" customHeight="1" x14ac:dyDescent="0.25">
      <c r="A1876" s="61"/>
      <c r="B1876" s="303">
        <f>IF(P1876="",0,COUNTIF($P$7:P1876,P1876))</f>
        <v>0</v>
      </c>
      <c r="C1876" s="303" t="str">
        <f t="shared" si="206"/>
        <v>0</v>
      </c>
      <c r="D1876" s="303">
        <f>IF(S1876="",0,COUNTIF($S$7:S1876,S1876))</f>
        <v>0</v>
      </c>
      <c r="E1876" s="303" t="str">
        <f t="shared" si="207"/>
        <v>0</v>
      </c>
      <c r="F1876" s="303">
        <f>IF(T1876="",0,COUNTIF($T$7:T1876,T1876))</f>
        <v>0</v>
      </c>
      <c r="G1876" s="303" t="str">
        <f t="shared" si="208"/>
        <v>0</v>
      </c>
      <c r="H1876" s="303">
        <f>IF(R1876="",0,COUNTIF($R$7:R1876,R1876))</f>
        <v>0</v>
      </c>
      <c r="I1876" s="303" t="str">
        <f t="shared" si="209"/>
        <v>0</v>
      </c>
      <c r="J1876" s="306">
        <f t="shared" si="210"/>
        <v>44216</v>
      </c>
      <c r="K1876" s="303" t="str">
        <f t="shared" si="211"/>
        <v>KK 097</v>
      </c>
      <c r="L1876" s="61"/>
      <c r="M1876" s="271"/>
      <c r="N1876" s="6"/>
      <c r="O1876" s="10"/>
      <c r="P1876" s="6"/>
      <c r="Q1876" s="77" t="str">
        <f t="shared" si="212"/>
        <v/>
      </c>
      <c r="R1876" s="333"/>
      <c r="S1876" s="23"/>
      <c r="T1876" s="271"/>
      <c r="U1876" s="5"/>
      <c r="V1876" s="5"/>
      <c r="W1876" s="61"/>
      <c r="X1876" s="61"/>
    </row>
    <row r="1877" spans="1:24" ht="18.75" customHeight="1" x14ac:dyDescent="0.25">
      <c r="A1877" s="61"/>
      <c r="B1877" s="303">
        <f>IF(P1877="",0,COUNTIF($P$7:P1877,P1877))</f>
        <v>0</v>
      </c>
      <c r="C1877" s="303" t="str">
        <f t="shared" si="206"/>
        <v>0</v>
      </c>
      <c r="D1877" s="303">
        <f>IF(S1877="",0,COUNTIF($S$7:S1877,S1877))</f>
        <v>0</v>
      </c>
      <c r="E1877" s="303" t="str">
        <f t="shared" si="207"/>
        <v>0</v>
      </c>
      <c r="F1877" s="303">
        <f>IF(T1877="",0,COUNTIF($T$7:T1877,T1877))</f>
        <v>0</v>
      </c>
      <c r="G1877" s="303" t="str">
        <f t="shared" si="208"/>
        <v>0</v>
      </c>
      <c r="H1877" s="303">
        <f>IF(R1877="",0,COUNTIF($R$7:R1877,R1877))</f>
        <v>0</v>
      </c>
      <c r="I1877" s="303" t="str">
        <f t="shared" si="209"/>
        <v>0</v>
      </c>
      <c r="J1877" s="306">
        <f t="shared" si="210"/>
        <v>44216</v>
      </c>
      <c r="K1877" s="303" t="str">
        <f t="shared" si="211"/>
        <v>KK 097</v>
      </c>
      <c r="L1877" s="61"/>
      <c r="M1877" s="271"/>
      <c r="N1877" s="6"/>
      <c r="O1877" s="10"/>
      <c r="P1877" s="6"/>
      <c r="Q1877" s="77" t="str">
        <f t="shared" si="212"/>
        <v/>
      </c>
      <c r="R1877" s="333"/>
      <c r="S1877" s="23"/>
      <c r="T1877" s="271"/>
      <c r="U1877" s="5"/>
      <c r="V1877" s="5"/>
      <c r="W1877" s="61"/>
      <c r="X1877" s="61"/>
    </row>
    <row r="1878" spans="1:24" ht="18.75" customHeight="1" x14ac:dyDescent="0.25">
      <c r="A1878" s="61"/>
      <c r="B1878" s="303">
        <f>IF(P1878="",0,COUNTIF($P$7:P1878,P1878))</f>
        <v>0</v>
      </c>
      <c r="C1878" s="303" t="str">
        <f t="shared" si="206"/>
        <v>0</v>
      </c>
      <c r="D1878" s="303">
        <f>IF(S1878="",0,COUNTIF($S$7:S1878,S1878))</f>
        <v>0</v>
      </c>
      <c r="E1878" s="303" t="str">
        <f t="shared" si="207"/>
        <v>0</v>
      </c>
      <c r="F1878" s="303">
        <f>IF(T1878="",0,COUNTIF($T$7:T1878,T1878))</f>
        <v>0</v>
      </c>
      <c r="G1878" s="303" t="str">
        <f t="shared" si="208"/>
        <v>0</v>
      </c>
      <c r="H1878" s="303">
        <f>IF(R1878="",0,COUNTIF($R$7:R1878,R1878))</f>
        <v>0</v>
      </c>
      <c r="I1878" s="303" t="str">
        <f t="shared" si="209"/>
        <v>0</v>
      </c>
      <c r="J1878" s="306">
        <f t="shared" si="210"/>
        <v>44216</v>
      </c>
      <c r="K1878" s="303" t="str">
        <f t="shared" si="211"/>
        <v>KK 097</v>
      </c>
      <c r="L1878" s="61"/>
      <c r="M1878" s="271"/>
      <c r="N1878" s="6"/>
      <c r="O1878" s="10"/>
      <c r="P1878" s="6"/>
      <c r="Q1878" s="77" t="str">
        <f t="shared" si="212"/>
        <v/>
      </c>
      <c r="R1878" s="333"/>
      <c r="S1878" s="23"/>
      <c r="T1878" s="271"/>
      <c r="U1878" s="5"/>
      <c r="V1878" s="5"/>
      <c r="W1878" s="61"/>
      <c r="X1878" s="61"/>
    </row>
    <row r="1879" spans="1:24" ht="18.75" customHeight="1" x14ac:dyDescent="0.25">
      <c r="A1879" s="61"/>
      <c r="B1879" s="303">
        <f>IF(P1879="",0,COUNTIF($P$7:P1879,P1879))</f>
        <v>0</v>
      </c>
      <c r="C1879" s="303" t="str">
        <f t="shared" si="206"/>
        <v>0</v>
      </c>
      <c r="D1879" s="303">
        <f>IF(S1879="",0,COUNTIF($S$7:S1879,S1879))</f>
        <v>0</v>
      </c>
      <c r="E1879" s="303" t="str">
        <f t="shared" si="207"/>
        <v>0</v>
      </c>
      <c r="F1879" s="303">
        <f>IF(T1879="",0,COUNTIF($T$7:T1879,T1879))</f>
        <v>0</v>
      </c>
      <c r="G1879" s="303" t="str">
        <f t="shared" si="208"/>
        <v>0</v>
      </c>
      <c r="H1879" s="303">
        <f>IF(R1879="",0,COUNTIF($R$7:R1879,R1879))</f>
        <v>0</v>
      </c>
      <c r="I1879" s="303" t="str">
        <f t="shared" si="209"/>
        <v>0</v>
      </c>
      <c r="J1879" s="306">
        <f t="shared" si="210"/>
        <v>44216</v>
      </c>
      <c r="K1879" s="303" t="str">
        <f t="shared" si="211"/>
        <v>KK 097</v>
      </c>
      <c r="L1879" s="61"/>
      <c r="M1879" s="271"/>
      <c r="N1879" s="6"/>
      <c r="O1879" s="10"/>
      <c r="P1879" s="6"/>
      <c r="Q1879" s="77" t="str">
        <f t="shared" si="212"/>
        <v/>
      </c>
      <c r="R1879" s="333"/>
      <c r="S1879" s="23"/>
      <c r="T1879" s="271"/>
      <c r="U1879" s="5"/>
      <c r="V1879" s="5"/>
      <c r="W1879" s="61"/>
      <c r="X1879" s="61"/>
    </row>
    <row r="1880" spans="1:24" ht="18.75" customHeight="1" x14ac:dyDescent="0.25">
      <c r="A1880" s="61"/>
      <c r="B1880" s="303">
        <f>IF(P1880="",0,COUNTIF($P$7:P1880,P1880))</f>
        <v>0</v>
      </c>
      <c r="C1880" s="303" t="str">
        <f t="shared" si="206"/>
        <v>0</v>
      </c>
      <c r="D1880" s="303">
        <f>IF(S1880="",0,COUNTIF($S$7:S1880,S1880))</f>
        <v>0</v>
      </c>
      <c r="E1880" s="303" t="str">
        <f t="shared" si="207"/>
        <v>0</v>
      </c>
      <c r="F1880" s="303">
        <f>IF(T1880="",0,COUNTIF($T$7:T1880,T1880))</f>
        <v>0</v>
      </c>
      <c r="G1880" s="303" t="str">
        <f t="shared" si="208"/>
        <v>0</v>
      </c>
      <c r="H1880" s="303">
        <f>IF(R1880="",0,COUNTIF($R$7:R1880,R1880))</f>
        <v>0</v>
      </c>
      <c r="I1880" s="303" t="str">
        <f t="shared" si="209"/>
        <v>0</v>
      </c>
      <c r="J1880" s="306">
        <f t="shared" si="210"/>
        <v>44216</v>
      </c>
      <c r="K1880" s="303" t="str">
        <f t="shared" si="211"/>
        <v>KK 097</v>
      </c>
      <c r="L1880" s="61"/>
      <c r="M1880" s="271"/>
      <c r="N1880" s="6"/>
      <c r="O1880" s="10"/>
      <c r="P1880" s="6"/>
      <c r="Q1880" s="77" t="str">
        <f t="shared" si="212"/>
        <v/>
      </c>
      <c r="R1880" s="333"/>
      <c r="S1880" s="23"/>
      <c r="T1880" s="271"/>
      <c r="U1880" s="5"/>
      <c r="V1880" s="5"/>
      <c r="W1880" s="61"/>
      <c r="X1880" s="61"/>
    </row>
    <row r="1881" spans="1:24" ht="18.75" customHeight="1" x14ac:dyDescent="0.25">
      <c r="A1881" s="61"/>
      <c r="B1881" s="303">
        <f>IF(P1881="",0,COUNTIF($P$7:P1881,P1881))</f>
        <v>0</v>
      </c>
      <c r="C1881" s="303" t="str">
        <f t="shared" si="206"/>
        <v>0</v>
      </c>
      <c r="D1881" s="303">
        <f>IF(S1881="",0,COUNTIF($S$7:S1881,S1881))</f>
        <v>0</v>
      </c>
      <c r="E1881" s="303" t="str">
        <f t="shared" si="207"/>
        <v>0</v>
      </c>
      <c r="F1881" s="303">
        <f>IF(T1881="",0,COUNTIF($T$7:T1881,T1881))</f>
        <v>0</v>
      </c>
      <c r="G1881" s="303" t="str">
        <f t="shared" si="208"/>
        <v>0</v>
      </c>
      <c r="H1881" s="303">
        <f>IF(R1881="",0,COUNTIF($R$7:R1881,R1881))</f>
        <v>0</v>
      </c>
      <c r="I1881" s="303" t="str">
        <f t="shared" si="209"/>
        <v>0</v>
      </c>
      <c r="J1881" s="306">
        <f t="shared" si="210"/>
        <v>44216</v>
      </c>
      <c r="K1881" s="303" t="str">
        <f t="shared" si="211"/>
        <v>KK 097</v>
      </c>
      <c r="L1881" s="61"/>
      <c r="M1881" s="271"/>
      <c r="N1881" s="6"/>
      <c r="O1881" s="10"/>
      <c r="P1881" s="6"/>
      <c r="Q1881" s="77" t="str">
        <f t="shared" si="212"/>
        <v/>
      </c>
      <c r="R1881" s="333"/>
      <c r="S1881" s="23"/>
      <c r="T1881" s="271"/>
      <c r="U1881" s="5"/>
      <c r="V1881" s="5"/>
      <c r="W1881" s="61"/>
      <c r="X1881" s="61"/>
    </row>
    <row r="1882" spans="1:24" ht="18.75" customHeight="1" x14ac:dyDescent="0.25">
      <c r="A1882" s="61"/>
      <c r="B1882" s="303">
        <f>IF(P1882="",0,COUNTIF($P$7:P1882,P1882))</f>
        <v>0</v>
      </c>
      <c r="C1882" s="303" t="str">
        <f t="shared" si="206"/>
        <v>0</v>
      </c>
      <c r="D1882" s="303">
        <f>IF(S1882="",0,COUNTIF($S$7:S1882,S1882))</f>
        <v>0</v>
      </c>
      <c r="E1882" s="303" t="str">
        <f t="shared" si="207"/>
        <v>0</v>
      </c>
      <c r="F1882" s="303">
        <f>IF(T1882="",0,COUNTIF($T$7:T1882,T1882))</f>
        <v>0</v>
      </c>
      <c r="G1882" s="303" t="str">
        <f t="shared" si="208"/>
        <v>0</v>
      </c>
      <c r="H1882" s="303">
        <f>IF(R1882="",0,COUNTIF($R$7:R1882,R1882))</f>
        <v>0</v>
      </c>
      <c r="I1882" s="303" t="str">
        <f t="shared" si="209"/>
        <v>0</v>
      </c>
      <c r="J1882" s="306">
        <f t="shared" si="210"/>
        <v>44216</v>
      </c>
      <c r="K1882" s="303" t="str">
        <f t="shared" si="211"/>
        <v>KK 097</v>
      </c>
      <c r="L1882" s="61"/>
      <c r="M1882" s="271"/>
      <c r="N1882" s="6"/>
      <c r="O1882" s="10"/>
      <c r="P1882" s="6"/>
      <c r="Q1882" s="77" t="str">
        <f t="shared" si="212"/>
        <v/>
      </c>
      <c r="R1882" s="333"/>
      <c r="S1882" s="23"/>
      <c r="T1882" s="271"/>
      <c r="U1882" s="5"/>
      <c r="V1882" s="5"/>
      <c r="W1882" s="61"/>
      <c r="X1882" s="61"/>
    </row>
    <row r="1883" spans="1:24" ht="18.75" customHeight="1" x14ac:dyDescent="0.25">
      <c r="A1883" s="61"/>
      <c r="B1883" s="303">
        <f>IF(P1883="",0,COUNTIF($P$7:P1883,P1883))</f>
        <v>0</v>
      </c>
      <c r="C1883" s="303" t="str">
        <f t="shared" si="206"/>
        <v>0</v>
      </c>
      <c r="D1883" s="303">
        <f>IF(S1883="",0,COUNTIF($S$7:S1883,S1883))</f>
        <v>0</v>
      </c>
      <c r="E1883" s="303" t="str">
        <f t="shared" si="207"/>
        <v>0</v>
      </c>
      <c r="F1883" s="303">
        <f>IF(T1883="",0,COUNTIF($T$7:T1883,T1883))</f>
        <v>0</v>
      </c>
      <c r="G1883" s="303" t="str">
        <f t="shared" si="208"/>
        <v>0</v>
      </c>
      <c r="H1883" s="303">
        <f>IF(R1883="",0,COUNTIF($R$7:R1883,R1883))</f>
        <v>0</v>
      </c>
      <c r="I1883" s="303" t="str">
        <f t="shared" si="209"/>
        <v>0</v>
      </c>
      <c r="J1883" s="306">
        <f t="shared" si="210"/>
        <v>44216</v>
      </c>
      <c r="K1883" s="303" t="str">
        <f t="shared" si="211"/>
        <v>KK 097</v>
      </c>
      <c r="L1883" s="61"/>
      <c r="M1883" s="271"/>
      <c r="N1883" s="6"/>
      <c r="O1883" s="10"/>
      <c r="P1883" s="6"/>
      <c r="Q1883" s="77" t="str">
        <f t="shared" si="212"/>
        <v/>
      </c>
      <c r="R1883" s="333"/>
      <c r="S1883" s="23"/>
      <c r="T1883" s="271"/>
      <c r="U1883" s="5"/>
      <c r="V1883" s="5"/>
      <c r="W1883" s="61"/>
      <c r="X1883" s="61"/>
    </row>
    <row r="1884" spans="1:24" ht="18.75" customHeight="1" x14ac:dyDescent="0.25">
      <c r="A1884" s="61"/>
      <c r="B1884" s="303">
        <f>IF(P1884="",0,COUNTIF($P$7:P1884,P1884))</f>
        <v>0</v>
      </c>
      <c r="C1884" s="303" t="str">
        <f t="shared" si="206"/>
        <v>0</v>
      </c>
      <c r="D1884" s="303">
        <f>IF(S1884="",0,COUNTIF($S$7:S1884,S1884))</f>
        <v>0</v>
      </c>
      <c r="E1884" s="303" t="str">
        <f t="shared" si="207"/>
        <v>0</v>
      </c>
      <c r="F1884" s="303">
        <f>IF(T1884="",0,COUNTIF($T$7:T1884,T1884))</f>
        <v>0</v>
      </c>
      <c r="G1884" s="303" t="str">
        <f t="shared" si="208"/>
        <v>0</v>
      </c>
      <c r="H1884" s="303">
        <f>IF(R1884="",0,COUNTIF($R$7:R1884,R1884))</f>
        <v>0</v>
      </c>
      <c r="I1884" s="303" t="str">
        <f t="shared" si="209"/>
        <v>0</v>
      </c>
      <c r="J1884" s="306">
        <f t="shared" si="210"/>
        <v>44216</v>
      </c>
      <c r="K1884" s="303" t="str">
        <f t="shared" si="211"/>
        <v>KK 097</v>
      </c>
      <c r="L1884" s="61"/>
      <c r="M1884" s="271"/>
      <c r="N1884" s="6"/>
      <c r="O1884" s="10"/>
      <c r="P1884" s="6"/>
      <c r="Q1884" s="77" t="str">
        <f t="shared" si="212"/>
        <v/>
      </c>
      <c r="R1884" s="333"/>
      <c r="S1884" s="23"/>
      <c r="T1884" s="271"/>
      <c r="U1884" s="5"/>
      <c r="V1884" s="5"/>
      <c r="W1884" s="61"/>
      <c r="X1884" s="61"/>
    </row>
    <row r="1885" spans="1:24" ht="18.75" customHeight="1" x14ac:dyDescent="0.25">
      <c r="A1885" s="61"/>
      <c r="B1885" s="303">
        <f>IF(P1885="",0,COUNTIF($P$7:P1885,P1885))</f>
        <v>0</v>
      </c>
      <c r="C1885" s="303" t="str">
        <f t="shared" si="206"/>
        <v>0</v>
      </c>
      <c r="D1885" s="303">
        <f>IF(S1885="",0,COUNTIF($S$7:S1885,S1885))</f>
        <v>0</v>
      </c>
      <c r="E1885" s="303" t="str">
        <f t="shared" si="207"/>
        <v>0</v>
      </c>
      <c r="F1885" s="303">
        <f>IF(T1885="",0,COUNTIF($T$7:T1885,T1885))</f>
        <v>0</v>
      </c>
      <c r="G1885" s="303" t="str">
        <f t="shared" si="208"/>
        <v>0</v>
      </c>
      <c r="H1885" s="303">
        <f>IF(R1885="",0,COUNTIF($R$7:R1885,R1885))</f>
        <v>0</v>
      </c>
      <c r="I1885" s="303" t="str">
        <f t="shared" si="209"/>
        <v>0</v>
      </c>
      <c r="J1885" s="306">
        <f t="shared" si="210"/>
        <v>44216</v>
      </c>
      <c r="K1885" s="303" t="str">
        <f t="shared" si="211"/>
        <v>KK 097</v>
      </c>
      <c r="L1885" s="61"/>
      <c r="M1885" s="271"/>
      <c r="N1885" s="6"/>
      <c r="O1885" s="10"/>
      <c r="P1885" s="6"/>
      <c r="Q1885" s="77" t="str">
        <f t="shared" si="212"/>
        <v/>
      </c>
      <c r="R1885" s="333"/>
      <c r="S1885" s="23"/>
      <c r="T1885" s="271"/>
      <c r="U1885" s="5"/>
      <c r="V1885" s="5"/>
      <c r="W1885" s="61"/>
      <c r="X1885" s="61"/>
    </row>
    <row r="1886" spans="1:24" ht="18.75" customHeight="1" x14ac:dyDescent="0.25">
      <c r="A1886" s="61"/>
      <c r="B1886" s="303">
        <f>IF(P1886="",0,COUNTIF($P$7:P1886,P1886))</f>
        <v>0</v>
      </c>
      <c r="C1886" s="303" t="str">
        <f t="shared" si="206"/>
        <v>0</v>
      </c>
      <c r="D1886" s="303">
        <f>IF(S1886="",0,COUNTIF($S$7:S1886,S1886))</f>
        <v>0</v>
      </c>
      <c r="E1886" s="303" t="str">
        <f t="shared" si="207"/>
        <v>0</v>
      </c>
      <c r="F1886" s="303">
        <f>IF(T1886="",0,COUNTIF($T$7:T1886,T1886))</f>
        <v>0</v>
      </c>
      <c r="G1886" s="303" t="str">
        <f t="shared" si="208"/>
        <v>0</v>
      </c>
      <c r="H1886" s="303">
        <f>IF(R1886="",0,COUNTIF($R$7:R1886,R1886))</f>
        <v>0</v>
      </c>
      <c r="I1886" s="303" t="str">
        <f t="shared" si="209"/>
        <v>0</v>
      </c>
      <c r="J1886" s="306">
        <f t="shared" si="210"/>
        <v>44216</v>
      </c>
      <c r="K1886" s="303" t="str">
        <f t="shared" si="211"/>
        <v>KK 097</v>
      </c>
      <c r="L1886" s="61"/>
      <c r="M1886" s="271"/>
      <c r="N1886" s="6"/>
      <c r="O1886" s="10"/>
      <c r="P1886" s="6"/>
      <c r="Q1886" s="77" t="str">
        <f t="shared" si="212"/>
        <v/>
      </c>
      <c r="R1886" s="333"/>
      <c r="S1886" s="23"/>
      <c r="T1886" s="271"/>
      <c r="U1886" s="5"/>
      <c r="V1886" s="5"/>
      <c r="W1886" s="61"/>
      <c r="X1886" s="61"/>
    </row>
    <row r="1887" spans="1:24" ht="18.75" customHeight="1" x14ac:dyDescent="0.25">
      <c r="A1887" s="61"/>
      <c r="B1887" s="303">
        <f>IF(P1887="",0,COUNTIF($P$7:P1887,P1887))</f>
        <v>0</v>
      </c>
      <c r="C1887" s="303" t="str">
        <f t="shared" si="206"/>
        <v>0</v>
      </c>
      <c r="D1887" s="303">
        <f>IF(S1887="",0,COUNTIF($S$7:S1887,S1887))</f>
        <v>0</v>
      </c>
      <c r="E1887" s="303" t="str">
        <f t="shared" si="207"/>
        <v>0</v>
      </c>
      <c r="F1887" s="303">
        <f>IF(T1887="",0,COUNTIF($T$7:T1887,T1887))</f>
        <v>0</v>
      </c>
      <c r="G1887" s="303" t="str">
        <f t="shared" si="208"/>
        <v>0</v>
      </c>
      <c r="H1887" s="303">
        <f>IF(R1887="",0,COUNTIF($R$7:R1887,R1887))</f>
        <v>0</v>
      </c>
      <c r="I1887" s="303" t="str">
        <f t="shared" si="209"/>
        <v>0</v>
      </c>
      <c r="J1887" s="306">
        <f t="shared" si="210"/>
        <v>44216</v>
      </c>
      <c r="K1887" s="303" t="str">
        <f t="shared" si="211"/>
        <v>KK 097</v>
      </c>
      <c r="L1887" s="61"/>
      <c r="M1887" s="271"/>
      <c r="N1887" s="6"/>
      <c r="O1887" s="10"/>
      <c r="P1887" s="6"/>
      <c r="Q1887" s="77" t="str">
        <f t="shared" si="212"/>
        <v/>
      </c>
      <c r="R1887" s="333"/>
      <c r="S1887" s="23"/>
      <c r="T1887" s="271"/>
      <c r="U1887" s="5"/>
      <c r="V1887" s="5"/>
      <c r="W1887" s="61"/>
      <c r="X1887" s="61"/>
    </row>
    <row r="1888" spans="1:24" ht="18.75" customHeight="1" x14ac:dyDescent="0.25">
      <c r="A1888" s="61"/>
      <c r="B1888" s="303">
        <f>IF(P1888="",0,COUNTIF($P$7:P1888,P1888))</f>
        <v>0</v>
      </c>
      <c r="C1888" s="303" t="str">
        <f t="shared" si="206"/>
        <v>0</v>
      </c>
      <c r="D1888" s="303">
        <f>IF(S1888="",0,COUNTIF($S$7:S1888,S1888))</f>
        <v>0</v>
      </c>
      <c r="E1888" s="303" t="str">
        <f t="shared" si="207"/>
        <v>0</v>
      </c>
      <c r="F1888" s="303">
        <f>IF(T1888="",0,COUNTIF($T$7:T1888,T1888))</f>
        <v>0</v>
      </c>
      <c r="G1888" s="303" t="str">
        <f t="shared" si="208"/>
        <v>0</v>
      </c>
      <c r="H1888" s="303">
        <f>IF(R1888="",0,COUNTIF($R$7:R1888,R1888))</f>
        <v>0</v>
      </c>
      <c r="I1888" s="303" t="str">
        <f t="shared" si="209"/>
        <v>0</v>
      </c>
      <c r="J1888" s="306">
        <f t="shared" si="210"/>
        <v>44216</v>
      </c>
      <c r="K1888" s="303" t="str">
        <f t="shared" si="211"/>
        <v>KK 097</v>
      </c>
      <c r="L1888" s="61"/>
      <c r="M1888" s="271"/>
      <c r="N1888" s="6"/>
      <c r="O1888" s="10"/>
      <c r="P1888" s="6"/>
      <c r="Q1888" s="77" t="str">
        <f t="shared" si="212"/>
        <v/>
      </c>
      <c r="R1888" s="333"/>
      <c r="S1888" s="23"/>
      <c r="T1888" s="271"/>
      <c r="U1888" s="5"/>
      <c r="V1888" s="5"/>
      <c r="W1888" s="61"/>
      <c r="X1888" s="61"/>
    </row>
    <row r="1889" spans="1:24" ht="18.75" customHeight="1" x14ac:dyDescent="0.25">
      <c r="A1889" s="61"/>
      <c r="B1889" s="303">
        <f>IF(P1889="",0,COUNTIF($P$7:P1889,P1889))</f>
        <v>0</v>
      </c>
      <c r="C1889" s="303" t="str">
        <f t="shared" si="206"/>
        <v>0</v>
      </c>
      <c r="D1889" s="303">
        <f>IF(S1889="",0,COUNTIF($S$7:S1889,S1889))</f>
        <v>0</v>
      </c>
      <c r="E1889" s="303" t="str">
        <f t="shared" si="207"/>
        <v>0</v>
      </c>
      <c r="F1889" s="303">
        <f>IF(T1889="",0,COUNTIF($T$7:T1889,T1889))</f>
        <v>0</v>
      </c>
      <c r="G1889" s="303" t="str">
        <f t="shared" si="208"/>
        <v>0</v>
      </c>
      <c r="H1889" s="303">
        <f>IF(R1889="",0,COUNTIF($R$7:R1889,R1889))</f>
        <v>0</v>
      </c>
      <c r="I1889" s="303" t="str">
        <f t="shared" si="209"/>
        <v>0</v>
      </c>
      <c r="J1889" s="306">
        <f t="shared" si="210"/>
        <v>44216</v>
      </c>
      <c r="K1889" s="303" t="str">
        <f t="shared" si="211"/>
        <v>KK 097</v>
      </c>
      <c r="L1889" s="61"/>
      <c r="M1889" s="271"/>
      <c r="N1889" s="6"/>
      <c r="O1889" s="10"/>
      <c r="P1889" s="6"/>
      <c r="Q1889" s="77" t="str">
        <f t="shared" si="212"/>
        <v/>
      </c>
      <c r="R1889" s="333"/>
      <c r="S1889" s="23"/>
      <c r="T1889" s="271"/>
      <c r="U1889" s="5"/>
      <c r="V1889" s="5"/>
      <c r="W1889" s="61"/>
      <c r="X1889" s="61"/>
    </row>
    <row r="1890" spans="1:24" ht="18.75" customHeight="1" x14ac:dyDescent="0.25">
      <c r="A1890" s="61"/>
      <c r="B1890" s="303">
        <f>IF(P1890="",0,COUNTIF($P$7:P1890,P1890))</f>
        <v>0</v>
      </c>
      <c r="C1890" s="303" t="str">
        <f t="shared" si="206"/>
        <v>0</v>
      </c>
      <c r="D1890" s="303">
        <f>IF(S1890="",0,COUNTIF($S$7:S1890,S1890))</f>
        <v>0</v>
      </c>
      <c r="E1890" s="303" t="str">
        <f t="shared" si="207"/>
        <v>0</v>
      </c>
      <c r="F1890" s="303">
        <f>IF(T1890="",0,COUNTIF($T$7:T1890,T1890))</f>
        <v>0</v>
      </c>
      <c r="G1890" s="303" t="str">
        <f t="shared" si="208"/>
        <v>0</v>
      </c>
      <c r="H1890" s="303">
        <f>IF(R1890="",0,COUNTIF($R$7:R1890,R1890))</f>
        <v>0</v>
      </c>
      <c r="I1890" s="303" t="str">
        <f t="shared" si="209"/>
        <v>0</v>
      </c>
      <c r="J1890" s="306">
        <f t="shared" si="210"/>
        <v>44216</v>
      </c>
      <c r="K1890" s="303" t="str">
        <f t="shared" si="211"/>
        <v>KK 097</v>
      </c>
      <c r="L1890" s="61"/>
      <c r="M1890" s="271"/>
      <c r="N1890" s="6"/>
      <c r="O1890" s="10"/>
      <c r="P1890" s="6"/>
      <c r="Q1890" s="77" t="str">
        <f t="shared" si="212"/>
        <v/>
      </c>
      <c r="R1890" s="333"/>
      <c r="S1890" s="23"/>
      <c r="T1890" s="271"/>
      <c r="U1890" s="5"/>
      <c r="V1890" s="5"/>
      <c r="W1890" s="61"/>
      <c r="X1890" s="61"/>
    </row>
    <row r="1891" spans="1:24" ht="18.75" customHeight="1" x14ac:dyDescent="0.25">
      <c r="A1891" s="61"/>
      <c r="B1891" s="303">
        <f>IF(P1891="",0,COUNTIF($P$7:P1891,P1891))</f>
        <v>0</v>
      </c>
      <c r="C1891" s="303" t="str">
        <f t="shared" si="206"/>
        <v>0</v>
      </c>
      <c r="D1891" s="303">
        <f>IF(S1891="",0,COUNTIF($S$7:S1891,S1891))</f>
        <v>0</v>
      </c>
      <c r="E1891" s="303" t="str">
        <f t="shared" si="207"/>
        <v>0</v>
      </c>
      <c r="F1891" s="303">
        <f>IF(T1891="",0,COUNTIF($T$7:T1891,T1891))</f>
        <v>0</v>
      </c>
      <c r="G1891" s="303" t="str">
        <f t="shared" si="208"/>
        <v>0</v>
      </c>
      <c r="H1891" s="303">
        <f>IF(R1891="",0,COUNTIF($R$7:R1891,R1891))</f>
        <v>0</v>
      </c>
      <c r="I1891" s="303" t="str">
        <f t="shared" si="209"/>
        <v>0</v>
      </c>
      <c r="J1891" s="306">
        <f t="shared" si="210"/>
        <v>44216</v>
      </c>
      <c r="K1891" s="303" t="str">
        <f t="shared" si="211"/>
        <v>KK 097</v>
      </c>
      <c r="L1891" s="61"/>
      <c r="M1891" s="271"/>
      <c r="N1891" s="6"/>
      <c r="O1891" s="10"/>
      <c r="P1891" s="6"/>
      <c r="Q1891" s="77" t="str">
        <f t="shared" si="212"/>
        <v/>
      </c>
      <c r="R1891" s="333"/>
      <c r="S1891" s="23"/>
      <c r="T1891" s="271"/>
      <c r="U1891" s="5"/>
      <c r="V1891" s="5"/>
      <c r="W1891" s="61"/>
      <c r="X1891" s="61"/>
    </row>
    <row r="1892" spans="1:24" ht="18.75" customHeight="1" x14ac:dyDescent="0.25">
      <c r="A1892" s="61"/>
      <c r="B1892" s="303">
        <f>IF(P1892="",0,COUNTIF($P$7:P1892,P1892))</f>
        <v>0</v>
      </c>
      <c r="C1892" s="303" t="str">
        <f t="shared" si="206"/>
        <v>0</v>
      </c>
      <c r="D1892" s="303">
        <f>IF(S1892="",0,COUNTIF($S$7:S1892,S1892))</f>
        <v>0</v>
      </c>
      <c r="E1892" s="303" t="str">
        <f t="shared" si="207"/>
        <v>0</v>
      </c>
      <c r="F1892" s="303">
        <f>IF(T1892="",0,COUNTIF($T$7:T1892,T1892))</f>
        <v>0</v>
      </c>
      <c r="G1892" s="303" t="str">
        <f t="shared" si="208"/>
        <v>0</v>
      </c>
      <c r="H1892" s="303">
        <f>IF(R1892="",0,COUNTIF($R$7:R1892,R1892))</f>
        <v>0</v>
      </c>
      <c r="I1892" s="303" t="str">
        <f t="shared" si="209"/>
        <v>0</v>
      </c>
      <c r="J1892" s="306">
        <f t="shared" si="210"/>
        <v>44216</v>
      </c>
      <c r="K1892" s="303" t="str">
        <f t="shared" si="211"/>
        <v>KK 097</v>
      </c>
      <c r="L1892" s="61"/>
      <c r="M1892" s="271"/>
      <c r="N1892" s="6"/>
      <c r="O1892" s="10"/>
      <c r="P1892" s="6"/>
      <c r="Q1892" s="77" t="str">
        <f t="shared" si="212"/>
        <v/>
      </c>
      <c r="R1892" s="333"/>
      <c r="S1892" s="23"/>
      <c r="T1892" s="271"/>
      <c r="U1892" s="5"/>
      <c r="V1892" s="5"/>
      <c r="W1892" s="61"/>
      <c r="X1892" s="61"/>
    </row>
    <row r="1893" spans="1:24" ht="18.75" customHeight="1" x14ac:dyDescent="0.25">
      <c r="A1893" s="61"/>
      <c r="B1893" s="303">
        <f>IF(P1893="",0,COUNTIF($P$7:P1893,P1893))</f>
        <v>0</v>
      </c>
      <c r="C1893" s="303" t="str">
        <f t="shared" si="206"/>
        <v>0</v>
      </c>
      <c r="D1893" s="303">
        <f>IF(S1893="",0,COUNTIF($S$7:S1893,S1893))</f>
        <v>0</v>
      </c>
      <c r="E1893" s="303" t="str">
        <f t="shared" si="207"/>
        <v>0</v>
      </c>
      <c r="F1893" s="303">
        <f>IF(T1893="",0,COUNTIF($T$7:T1893,T1893))</f>
        <v>0</v>
      </c>
      <c r="G1893" s="303" t="str">
        <f t="shared" si="208"/>
        <v>0</v>
      </c>
      <c r="H1893" s="303">
        <f>IF(R1893="",0,COUNTIF($R$7:R1893,R1893))</f>
        <v>0</v>
      </c>
      <c r="I1893" s="303" t="str">
        <f t="shared" si="209"/>
        <v>0</v>
      </c>
      <c r="J1893" s="306">
        <f t="shared" si="210"/>
        <v>44216</v>
      </c>
      <c r="K1893" s="303" t="str">
        <f t="shared" si="211"/>
        <v>KK 097</v>
      </c>
      <c r="L1893" s="61"/>
      <c r="M1893" s="271"/>
      <c r="N1893" s="6"/>
      <c r="O1893" s="10"/>
      <c r="P1893" s="6"/>
      <c r="Q1893" s="77" t="str">
        <f t="shared" si="212"/>
        <v/>
      </c>
      <c r="R1893" s="333"/>
      <c r="S1893" s="23"/>
      <c r="T1893" s="271"/>
      <c r="U1893" s="5"/>
      <c r="V1893" s="5"/>
      <c r="W1893" s="61"/>
      <c r="X1893" s="61"/>
    </row>
    <row r="1894" spans="1:24" ht="18.75" customHeight="1" x14ac:dyDescent="0.25">
      <c r="A1894" s="61"/>
      <c r="B1894" s="303">
        <f>IF(P1894="",0,COUNTIF($P$7:P1894,P1894))</f>
        <v>0</v>
      </c>
      <c r="C1894" s="303" t="str">
        <f t="shared" si="206"/>
        <v>0</v>
      </c>
      <c r="D1894" s="303">
        <f>IF(S1894="",0,COUNTIF($S$7:S1894,S1894))</f>
        <v>0</v>
      </c>
      <c r="E1894" s="303" t="str">
        <f t="shared" si="207"/>
        <v>0</v>
      </c>
      <c r="F1894" s="303">
        <f>IF(T1894="",0,COUNTIF($T$7:T1894,T1894))</f>
        <v>0</v>
      </c>
      <c r="G1894" s="303" t="str">
        <f t="shared" si="208"/>
        <v>0</v>
      </c>
      <c r="H1894" s="303">
        <f>IF(R1894="",0,COUNTIF($R$7:R1894,R1894))</f>
        <v>0</v>
      </c>
      <c r="I1894" s="303" t="str">
        <f t="shared" si="209"/>
        <v>0</v>
      </c>
      <c r="J1894" s="306">
        <f t="shared" si="210"/>
        <v>44216</v>
      </c>
      <c r="K1894" s="303" t="str">
        <f t="shared" si="211"/>
        <v>KK 097</v>
      </c>
      <c r="L1894" s="61"/>
      <c r="M1894" s="271"/>
      <c r="N1894" s="6"/>
      <c r="O1894" s="10"/>
      <c r="P1894" s="6"/>
      <c r="Q1894" s="77" t="str">
        <f t="shared" si="212"/>
        <v/>
      </c>
      <c r="R1894" s="333"/>
      <c r="S1894" s="23"/>
      <c r="T1894" s="271"/>
      <c r="U1894" s="5"/>
      <c r="V1894" s="5"/>
      <c r="W1894" s="61"/>
      <c r="X1894" s="61"/>
    </row>
    <row r="1895" spans="1:24" ht="18.75" customHeight="1" x14ac:dyDescent="0.25">
      <c r="A1895" s="61"/>
      <c r="B1895" s="303">
        <f>IF(P1895="",0,COUNTIF($P$7:P1895,P1895))</f>
        <v>0</v>
      </c>
      <c r="C1895" s="303" t="str">
        <f t="shared" si="206"/>
        <v>0</v>
      </c>
      <c r="D1895" s="303">
        <f>IF(S1895="",0,COUNTIF($S$7:S1895,S1895))</f>
        <v>0</v>
      </c>
      <c r="E1895" s="303" t="str">
        <f t="shared" si="207"/>
        <v>0</v>
      </c>
      <c r="F1895" s="303">
        <f>IF(T1895="",0,COUNTIF($T$7:T1895,T1895))</f>
        <v>0</v>
      </c>
      <c r="G1895" s="303" t="str">
        <f t="shared" si="208"/>
        <v>0</v>
      </c>
      <c r="H1895" s="303">
        <f>IF(R1895="",0,COUNTIF($R$7:R1895,R1895))</f>
        <v>0</v>
      </c>
      <c r="I1895" s="303" t="str">
        <f t="shared" si="209"/>
        <v>0</v>
      </c>
      <c r="J1895" s="306">
        <f t="shared" si="210"/>
        <v>44216</v>
      </c>
      <c r="K1895" s="303" t="str">
        <f t="shared" si="211"/>
        <v>KK 097</v>
      </c>
      <c r="L1895" s="61"/>
      <c r="M1895" s="271"/>
      <c r="N1895" s="6"/>
      <c r="O1895" s="10"/>
      <c r="P1895" s="6"/>
      <c r="Q1895" s="77" t="str">
        <f t="shared" si="212"/>
        <v/>
      </c>
      <c r="R1895" s="333"/>
      <c r="S1895" s="23"/>
      <c r="T1895" s="271"/>
      <c r="U1895" s="5"/>
      <c r="V1895" s="5"/>
      <c r="W1895" s="61"/>
      <c r="X1895" s="61"/>
    </row>
    <row r="1896" spans="1:24" ht="18.75" customHeight="1" x14ac:dyDescent="0.25">
      <c r="A1896" s="61"/>
      <c r="B1896" s="303">
        <f>IF(P1896="",0,COUNTIF($P$7:P1896,P1896))</f>
        <v>0</v>
      </c>
      <c r="C1896" s="303" t="str">
        <f t="shared" si="206"/>
        <v>0</v>
      </c>
      <c r="D1896" s="303">
        <f>IF(S1896="",0,COUNTIF($S$7:S1896,S1896))</f>
        <v>0</v>
      </c>
      <c r="E1896" s="303" t="str">
        <f t="shared" si="207"/>
        <v>0</v>
      </c>
      <c r="F1896" s="303">
        <f>IF(T1896="",0,COUNTIF($T$7:T1896,T1896))</f>
        <v>0</v>
      </c>
      <c r="G1896" s="303" t="str">
        <f t="shared" si="208"/>
        <v>0</v>
      </c>
      <c r="H1896" s="303">
        <f>IF(R1896="",0,COUNTIF($R$7:R1896,R1896))</f>
        <v>0</v>
      </c>
      <c r="I1896" s="303" t="str">
        <f t="shared" si="209"/>
        <v>0</v>
      </c>
      <c r="J1896" s="306">
        <f t="shared" si="210"/>
        <v>44216</v>
      </c>
      <c r="K1896" s="303" t="str">
        <f t="shared" si="211"/>
        <v>KK 097</v>
      </c>
      <c r="L1896" s="61"/>
      <c r="M1896" s="271"/>
      <c r="N1896" s="6"/>
      <c r="O1896" s="10"/>
      <c r="P1896" s="6"/>
      <c r="Q1896" s="77" t="str">
        <f t="shared" si="212"/>
        <v/>
      </c>
      <c r="R1896" s="333"/>
      <c r="S1896" s="23"/>
      <c r="T1896" s="271"/>
      <c r="U1896" s="5"/>
      <c r="V1896" s="5"/>
      <c r="W1896" s="61"/>
      <c r="X1896" s="61"/>
    </row>
    <row r="1897" spans="1:24" ht="18.75" customHeight="1" x14ac:dyDescent="0.25">
      <c r="A1897" s="61"/>
      <c r="B1897" s="303">
        <f>IF(P1897="",0,COUNTIF($P$7:P1897,P1897))</f>
        <v>0</v>
      </c>
      <c r="C1897" s="303" t="str">
        <f t="shared" si="206"/>
        <v>0</v>
      </c>
      <c r="D1897" s="303">
        <f>IF(S1897="",0,COUNTIF($S$7:S1897,S1897))</f>
        <v>0</v>
      </c>
      <c r="E1897" s="303" t="str">
        <f t="shared" si="207"/>
        <v>0</v>
      </c>
      <c r="F1897" s="303">
        <f>IF(T1897="",0,COUNTIF($T$7:T1897,T1897))</f>
        <v>0</v>
      </c>
      <c r="G1897" s="303" t="str">
        <f t="shared" si="208"/>
        <v>0</v>
      </c>
      <c r="H1897" s="303">
        <f>IF(R1897="",0,COUNTIF($R$7:R1897,R1897))</f>
        <v>0</v>
      </c>
      <c r="I1897" s="303" t="str">
        <f t="shared" si="209"/>
        <v>0</v>
      </c>
      <c r="J1897" s="306">
        <f t="shared" si="210"/>
        <v>44216</v>
      </c>
      <c r="K1897" s="303" t="str">
        <f t="shared" si="211"/>
        <v>KK 097</v>
      </c>
      <c r="L1897" s="61"/>
      <c r="M1897" s="271"/>
      <c r="N1897" s="6"/>
      <c r="O1897" s="10"/>
      <c r="P1897" s="6"/>
      <c r="Q1897" s="77" t="str">
        <f t="shared" si="212"/>
        <v/>
      </c>
      <c r="R1897" s="333"/>
      <c r="S1897" s="23"/>
      <c r="T1897" s="271"/>
      <c r="U1897" s="5"/>
      <c r="V1897" s="5"/>
      <c r="W1897" s="61"/>
      <c r="X1897" s="61"/>
    </row>
    <row r="1898" spans="1:24" ht="18.75" customHeight="1" x14ac:dyDescent="0.25">
      <c r="A1898" s="61"/>
      <c r="B1898" s="303">
        <f>IF(P1898="",0,COUNTIF($P$7:P1898,P1898))</f>
        <v>0</v>
      </c>
      <c r="C1898" s="303" t="str">
        <f t="shared" si="206"/>
        <v>0</v>
      </c>
      <c r="D1898" s="303">
        <f>IF(S1898="",0,COUNTIF($S$7:S1898,S1898))</f>
        <v>0</v>
      </c>
      <c r="E1898" s="303" t="str">
        <f t="shared" si="207"/>
        <v>0</v>
      </c>
      <c r="F1898" s="303">
        <f>IF(T1898="",0,COUNTIF($T$7:T1898,T1898))</f>
        <v>0</v>
      </c>
      <c r="G1898" s="303" t="str">
        <f t="shared" si="208"/>
        <v>0</v>
      </c>
      <c r="H1898" s="303">
        <f>IF(R1898="",0,COUNTIF($R$7:R1898,R1898))</f>
        <v>0</v>
      </c>
      <c r="I1898" s="303" t="str">
        <f t="shared" si="209"/>
        <v>0</v>
      </c>
      <c r="J1898" s="306">
        <f t="shared" si="210"/>
        <v>44216</v>
      </c>
      <c r="K1898" s="303" t="str">
        <f t="shared" si="211"/>
        <v>KK 097</v>
      </c>
      <c r="L1898" s="61"/>
      <c r="M1898" s="271"/>
      <c r="N1898" s="6"/>
      <c r="O1898" s="10"/>
      <c r="P1898" s="6"/>
      <c r="Q1898" s="77" t="str">
        <f t="shared" si="212"/>
        <v/>
      </c>
      <c r="R1898" s="333"/>
      <c r="S1898" s="23"/>
      <c r="T1898" s="271"/>
      <c r="U1898" s="5"/>
      <c r="V1898" s="5"/>
      <c r="W1898" s="61"/>
      <c r="X1898" s="61"/>
    </row>
    <row r="1899" spans="1:24" ht="18.75" customHeight="1" x14ac:dyDescent="0.25">
      <c r="A1899" s="61"/>
      <c r="B1899" s="303">
        <f>IF(P1899="",0,COUNTIF($P$7:P1899,P1899))</f>
        <v>0</v>
      </c>
      <c r="C1899" s="303" t="str">
        <f t="shared" si="206"/>
        <v>0</v>
      </c>
      <c r="D1899" s="303">
        <f>IF(S1899="",0,COUNTIF($S$7:S1899,S1899))</f>
        <v>0</v>
      </c>
      <c r="E1899" s="303" t="str">
        <f t="shared" si="207"/>
        <v>0</v>
      </c>
      <c r="F1899" s="303">
        <f>IF(T1899="",0,COUNTIF($T$7:T1899,T1899))</f>
        <v>0</v>
      </c>
      <c r="G1899" s="303" t="str">
        <f t="shared" si="208"/>
        <v>0</v>
      </c>
      <c r="H1899" s="303">
        <f>IF(R1899="",0,COUNTIF($R$7:R1899,R1899))</f>
        <v>0</v>
      </c>
      <c r="I1899" s="303" t="str">
        <f t="shared" si="209"/>
        <v>0</v>
      </c>
      <c r="J1899" s="306">
        <f t="shared" si="210"/>
        <v>44216</v>
      </c>
      <c r="K1899" s="303" t="str">
        <f t="shared" si="211"/>
        <v>KK 097</v>
      </c>
      <c r="L1899" s="61"/>
      <c r="M1899" s="271"/>
      <c r="N1899" s="6"/>
      <c r="O1899" s="10"/>
      <c r="P1899" s="6"/>
      <c r="Q1899" s="77" t="str">
        <f t="shared" si="212"/>
        <v/>
      </c>
      <c r="R1899" s="333"/>
      <c r="S1899" s="23"/>
      <c r="T1899" s="271"/>
      <c r="U1899" s="5"/>
      <c r="V1899" s="5"/>
      <c r="W1899" s="61"/>
      <c r="X1899" s="61"/>
    </row>
    <row r="1900" spans="1:24" ht="18.75" customHeight="1" x14ac:dyDescent="0.25">
      <c r="A1900" s="61"/>
      <c r="B1900" s="303">
        <f>IF(P1900="",0,COUNTIF($P$7:P1900,P1900))</f>
        <v>0</v>
      </c>
      <c r="C1900" s="303" t="str">
        <f t="shared" si="206"/>
        <v>0</v>
      </c>
      <c r="D1900" s="303">
        <f>IF(S1900="",0,COUNTIF($S$7:S1900,S1900))</f>
        <v>0</v>
      </c>
      <c r="E1900" s="303" t="str">
        <f t="shared" si="207"/>
        <v>0</v>
      </c>
      <c r="F1900" s="303">
        <f>IF(T1900="",0,COUNTIF($T$7:T1900,T1900))</f>
        <v>0</v>
      </c>
      <c r="G1900" s="303" t="str">
        <f t="shared" si="208"/>
        <v>0</v>
      </c>
      <c r="H1900" s="303">
        <f>IF(R1900="",0,COUNTIF($R$7:R1900,R1900))</f>
        <v>0</v>
      </c>
      <c r="I1900" s="303" t="str">
        <f t="shared" si="209"/>
        <v>0</v>
      </c>
      <c r="J1900" s="306">
        <f t="shared" si="210"/>
        <v>44216</v>
      </c>
      <c r="K1900" s="303" t="str">
        <f t="shared" si="211"/>
        <v>KK 097</v>
      </c>
      <c r="L1900" s="61"/>
      <c r="M1900" s="271"/>
      <c r="N1900" s="6"/>
      <c r="O1900" s="10"/>
      <c r="P1900" s="6"/>
      <c r="Q1900" s="77" t="str">
        <f t="shared" si="212"/>
        <v/>
      </c>
      <c r="R1900" s="333"/>
      <c r="S1900" s="23"/>
      <c r="T1900" s="271"/>
      <c r="U1900" s="5"/>
      <c r="V1900" s="5"/>
      <c r="W1900" s="61"/>
      <c r="X1900" s="61"/>
    </row>
    <row r="1901" spans="1:24" ht="18.75" customHeight="1" x14ac:dyDescent="0.25">
      <c r="A1901" s="61"/>
      <c r="B1901" s="303">
        <f>IF(P1901="",0,COUNTIF($P$7:P1901,P1901))</f>
        <v>0</v>
      </c>
      <c r="C1901" s="303" t="str">
        <f t="shared" si="206"/>
        <v>0</v>
      </c>
      <c r="D1901" s="303">
        <f>IF(S1901="",0,COUNTIF($S$7:S1901,S1901))</f>
        <v>0</v>
      </c>
      <c r="E1901" s="303" t="str">
        <f t="shared" si="207"/>
        <v>0</v>
      </c>
      <c r="F1901" s="303">
        <f>IF(T1901="",0,COUNTIF($T$7:T1901,T1901))</f>
        <v>0</v>
      </c>
      <c r="G1901" s="303" t="str">
        <f t="shared" si="208"/>
        <v>0</v>
      </c>
      <c r="H1901" s="303">
        <f>IF(R1901="",0,COUNTIF($R$7:R1901,R1901))</f>
        <v>0</v>
      </c>
      <c r="I1901" s="303" t="str">
        <f t="shared" si="209"/>
        <v>0</v>
      </c>
      <c r="J1901" s="306">
        <f t="shared" si="210"/>
        <v>44216</v>
      </c>
      <c r="K1901" s="303" t="str">
        <f t="shared" si="211"/>
        <v>KK 097</v>
      </c>
      <c r="L1901" s="61"/>
      <c r="M1901" s="271"/>
      <c r="N1901" s="6"/>
      <c r="O1901" s="10"/>
      <c r="P1901" s="6"/>
      <c r="Q1901" s="77" t="str">
        <f t="shared" si="212"/>
        <v/>
      </c>
      <c r="R1901" s="333"/>
      <c r="S1901" s="23"/>
      <c r="T1901" s="271"/>
      <c r="U1901" s="5"/>
      <c r="V1901" s="5"/>
      <c r="W1901" s="61"/>
      <c r="X1901" s="61"/>
    </row>
    <row r="1902" spans="1:24" ht="18.75" customHeight="1" x14ac:dyDescent="0.25">
      <c r="A1902" s="61"/>
      <c r="B1902" s="303">
        <f>IF(P1902="",0,COUNTIF($P$7:P1902,P1902))</f>
        <v>0</v>
      </c>
      <c r="C1902" s="303" t="str">
        <f t="shared" si="206"/>
        <v>0</v>
      </c>
      <c r="D1902" s="303">
        <f>IF(S1902="",0,COUNTIF($S$7:S1902,S1902))</f>
        <v>0</v>
      </c>
      <c r="E1902" s="303" t="str">
        <f t="shared" si="207"/>
        <v>0</v>
      </c>
      <c r="F1902" s="303">
        <f>IF(T1902="",0,COUNTIF($T$7:T1902,T1902))</f>
        <v>0</v>
      </c>
      <c r="G1902" s="303" t="str">
        <f t="shared" si="208"/>
        <v>0</v>
      </c>
      <c r="H1902" s="303">
        <f>IF(R1902="",0,COUNTIF($R$7:R1902,R1902))</f>
        <v>0</v>
      </c>
      <c r="I1902" s="303" t="str">
        <f t="shared" si="209"/>
        <v>0</v>
      </c>
      <c r="J1902" s="306">
        <f t="shared" si="210"/>
        <v>44216</v>
      </c>
      <c r="K1902" s="303" t="str">
        <f t="shared" si="211"/>
        <v>KK 097</v>
      </c>
      <c r="L1902" s="61"/>
      <c r="M1902" s="271"/>
      <c r="N1902" s="6"/>
      <c r="O1902" s="10"/>
      <c r="P1902" s="6"/>
      <c r="Q1902" s="77" t="str">
        <f t="shared" si="212"/>
        <v/>
      </c>
      <c r="R1902" s="333"/>
      <c r="S1902" s="23"/>
      <c r="T1902" s="271"/>
      <c r="U1902" s="5"/>
      <c r="V1902" s="5"/>
      <c r="W1902" s="61"/>
      <c r="X1902" s="61"/>
    </row>
    <row r="1903" spans="1:24" ht="18.75" customHeight="1" x14ac:dyDescent="0.25">
      <c r="A1903" s="61"/>
      <c r="B1903" s="303">
        <f>IF(P1903="",0,COUNTIF($P$7:P1903,P1903))</f>
        <v>0</v>
      </c>
      <c r="C1903" s="303" t="str">
        <f t="shared" si="206"/>
        <v>0</v>
      </c>
      <c r="D1903" s="303">
        <f>IF(S1903="",0,COUNTIF($S$7:S1903,S1903))</f>
        <v>0</v>
      </c>
      <c r="E1903" s="303" t="str">
        <f t="shared" si="207"/>
        <v>0</v>
      </c>
      <c r="F1903" s="303">
        <f>IF(T1903="",0,COUNTIF($T$7:T1903,T1903))</f>
        <v>0</v>
      </c>
      <c r="G1903" s="303" t="str">
        <f t="shared" si="208"/>
        <v>0</v>
      </c>
      <c r="H1903" s="303">
        <f>IF(R1903="",0,COUNTIF($R$7:R1903,R1903))</f>
        <v>0</v>
      </c>
      <c r="I1903" s="303" t="str">
        <f t="shared" si="209"/>
        <v>0</v>
      </c>
      <c r="J1903" s="306">
        <f t="shared" si="210"/>
        <v>44216</v>
      </c>
      <c r="K1903" s="303" t="str">
        <f t="shared" si="211"/>
        <v>KK 097</v>
      </c>
      <c r="L1903" s="61"/>
      <c r="M1903" s="271"/>
      <c r="N1903" s="6"/>
      <c r="O1903" s="10"/>
      <c r="P1903" s="6"/>
      <c r="Q1903" s="77" t="str">
        <f t="shared" si="212"/>
        <v/>
      </c>
      <c r="R1903" s="333"/>
      <c r="S1903" s="23"/>
      <c r="T1903" s="271"/>
      <c r="U1903" s="5"/>
      <c r="V1903" s="5"/>
      <c r="W1903" s="61"/>
      <c r="X1903" s="61"/>
    </row>
    <row r="1904" spans="1:24" ht="18.75" customHeight="1" x14ac:dyDescent="0.25">
      <c r="A1904" s="61"/>
      <c r="B1904" s="303">
        <f>IF(P1904="",0,COUNTIF($P$7:P1904,P1904))</f>
        <v>0</v>
      </c>
      <c r="C1904" s="303" t="str">
        <f t="shared" si="206"/>
        <v>0</v>
      </c>
      <c r="D1904" s="303">
        <f>IF(S1904="",0,COUNTIF($S$7:S1904,S1904))</f>
        <v>0</v>
      </c>
      <c r="E1904" s="303" t="str">
        <f t="shared" si="207"/>
        <v>0</v>
      </c>
      <c r="F1904" s="303">
        <f>IF(T1904="",0,COUNTIF($T$7:T1904,T1904))</f>
        <v>0</v>
      </c>
      <c r="G1904" s="303" t="str">
        <f t="shared" si="208"/>
        <v>0</v>
      </c>
      <c r="H1904" s="303">
        <f>IF(R1904="",0,COUNTIF($R$7:R1904,R1904))</f>
        <v>0</v>
      </c>
      <c r="I1904" s="303" t="str">
        <f t="shared" si="209"/>
        <v>0</v>
      </c>
      <c r="J1904" s="306">
        <f t="shared" si="210"/>
        <v>44216</v>
      </c>
      <c r="K1904" s="303" t="str">
        <f t="shared" si="211"/>
        <v>KK 097</v>
      </c>
      <c r="L1904" s="61"/>
      <c r="M1904" s="271"/>
      <c r="N1904" s="6"/>
      <c r="O1904" s="10"/>
      <c r="P1904" s="6"/>
      <c r="Q1904" s="77" t="str">
        <f t="shared" si="212"/>
        <v/>
      </c>
      <c r="R1904" s="333"/>
      <c r="S1904" s="23"/>
      <c r="T1904" s="271"/>
      <c r="U1904" s="5"/>
      <c r="V1904" s="5"/>
      <c r="W1904" s="61"/>
      <c r="X1904" s="61"/>
    </row>
    <row r="1905" spans="1:24" ht="18.75" customHeight="1" x14ac:dyDescent="0.25">
      <c r="A1905" s="61"/>
      <c r="B1905" s="303">
        <f>IF(P1905="",0,COUNTIF($P$7:P1905,P1905))</f>
        <v>0</v>
      </c>
      <c r="C1905" s="303" t="str">
        <f t="shared" ref="C1905:C1968" si="213">B1905&amp;P1905</f>
        <v>0</v>
      </c>
      <c r="D1905" s="303">
        <f>IF(S1905="",0,COUNTIF($S$7:S1905,S1905))</f>
        <v>0</v>
      </c>
      <c r="E1905" s="303" t="str">
        <f t="shared" ref="E1905:E1968" si="214">D1905&amp;S1905</f>
        <v>0</v>
      </c>
      <c r="F1905" s="303">
        <f>IF(T1905="",0,COUNTIF($T$7:T1905,T1905))</f>
        <v>0</v>
      </c>
      <c r="G1905" s="303" t="str">
        <f t="shared" ref="G1905:G1968" si="215">F1905&amp;T1905</f>
        <v>0</v>
      </c>
      <c r="H1905" s="303">
        <f>IF(R1905="",0,COUNTIF($R$7:R1905,R1905))</f>
        <v>0</v>
      </c>
      <c r="I1905" s="303" t="str">
        <f t="shared" ref="I1905:I1968" si="216">H1905&amp;R1905</f>
        <v>0</v>
      </c>
      <c r="J1905" s="306">
        <f t="shared" ref="J1905:J1968" si="217">IF(M1905&lt;&gt;"",M1905,J1904)</f>
        <v>44216</v>
      </c>
      <c r="K1905" s="303" t="str">
        <f t="shared" ref="K1905:K1968" si="218">IF(N1905&lt;&gt;"",N1905,K1904)</f>
        <v>KK 097</v>
      </c>
      <c r="L1905" s="61"/>
      <c r="M1905" s="271"/>
      <c r="N1905" s="6"/>
      <c r="O1905" s="10"/>
      <c r="P1905" s="6"/>
      <c r="Q1905" s="77" t="str">
        <f t="shared" ref="Q1905:Q1968" si="219">IF(P1905&lt;&gt;"",VLOOKUP(P1905,DA,2,FALSE),"")</f>
        <v/>
      </c>
      <c r="R1905" s="333"/>
      <c r="S1905" s="23"/>
      <c r="T1905" s="271"/>
      <c r="U1905" s="5"/>
      <c r="V1905" s="5"/>
      <c r="W1905" s="61"/>
      <c r="X1905" s="61"/>
    </row>
    <row r="1906" spans="1:24" ht="18.75" customHeight="1" x14ac:dyDescent="0.25">
      <c r="A1906" s="61"/>
      <c r="B1906" s="303">
        <f>IF(P1906="",0,COUNTIF($P$7:P1906,P1906))</f>
        <v>0</v>
      </c>
      <c r="C1906" s="303" t="str">
        <f t="shared" si="213"/>
        <v>0</v>
      </c>
      <c r="D1906" s="303">
        <f>IF(S1906="",0,COUNTIF($S$7:S1906,S1906))</f>
        <v>0</v>
      </c>
      <c r="E1906" s="303" t="str">
        <f t="shared" si="214"/>
        <v>0</v>
      </c>
      <c r="F1906" s="303">
        <f>IF(T1906="",0,COUNTIF($T$7:T1906,T1906))</f>
        <v>0</v>
      </c>
      <c r="G1906" s="303" t="str">
        <f t="shared" si="215"/>
        <v>0</v>
      </c>
      <c r="H1906" s="303">
        <f>IF(R1906="",0,COUNTIF($R$7:R1906,R1906))</f>
        <v>0</v>
      </c>
      <c r="I1906" s="303" t="str">
        <f t="shared" si="216"/>
        <v>0</v>
      </c>
      <c r="J1906" s="306">
        <f t="shared" si="217"/>
        <v>44216</v>
      </c>
      <c r="K1906" s="303" t="str">
        <f t="shared" si="218"/>
        <v>KK 097</v>
      </c>
      <c r="L1906" s="61"/>
      <c r="M1906" s="271"/>
      <c r="N1906" s="6"/>
      <c r="O1906" s="10"/>
      <c r="P1906" s="6"/>
      <c r="Q1906" s="77" t="str">
        <f t="shared" si="219"/>
        <v/>
      </c>
      <c r="R1906" s="333"/>
      <c r="S1906" s="23"/>
      <c r="T1906" s="271"/>
      <c r="U1906" s="5"/>
      <c r="V1906" s="5"/>
      <c r="W1906" s="61"/>
      <c r="X1906" s="61"/>
    </row>
    <row r="1907" spans="1:24" ht="18.75" customHeight="1" x14ac:dyDescent="0.25">
      <c r="A1907" s="61"/>
      <c r="B1907" s="303">
        <f>IF(P1907="",0,COUNTIF($P$7:P1907,P1907))</f>
        <v>0</v>
      </c>
      <c r="C1907" s="303" t="str">
        <f t="shared" si="213"/>
        <v>0</v>
      </c>
      <c r="D1907" s="303">
        <f>IF(S1907="",0,COUNTIF($S$7:S1907,S1907))</f>
        <v>0</v>
      </c>
      <c r="E1907" s="303" t="str">
        <f t="shared" si="214"/>
        <v>0</v>
      </c>
      <c r="F1907" s="303">
        <f>IF(T1907="",0,COUNTIF($T$7:T1907,T1907))</f>
        <v>0</v>
      </c>
      <c r="G1907" s="303" t="str">
        <f t="shared" si="215"/>
        <v>0</v>
      </c>
      <c r="H1907" s="303">
        <f>IF(R1907="",0,COUNTIF($R$7:R1907,R1907))</f>
        <v>0</v>
      </c>
      <c r="I1907" s="303" t="str">
        <f t="shared" si="216"/>
        <v>0</v>
      </c>
      <c r="J1907" s="306">
        <f t="shared" si="217"/>
        <v>44216</v>
      </c>
      <c r="K1907" s="303" t="str">
        <f t="shared" si="218"/>
        <v>KK 097</v>
      </c>
      <c r="L1907" s="61"/>
      <c r="M1907" s="271"/>
      <c r="N1907" s="6"/>
      <c r="O1907" s="10"/>
      <c r="P1907" s="6"/>
      <c r="Q1907" s="77" t="str">
        <f t="shared" si="219"/>
        <v/>
      </c>
      <c r="R1907" s="333"/>
      <c r="S1907" s="23"/>
      <c r="T1907" s="271"/>
      <c r="U1907" s="5"/>
      <c r="V1907" s="5"/>
      <c r="W1907" s="61"/>
      <c r="X1907" s="61"/>
    </row>
    <row r="1908" spans="1:24" ht="18.75" customHeight="1" x14ac:dyDescent="0.25">
      <c r="A1908" s="61"/>
      <c r="B1908" s="303">
        <f>IF(P1908="",0,COUNTIF($P$7:P1908,P1908))</f>
        <v>0</v>
      </c>
      <c r="C1908" s="303" t="str">
        <f t="shared" si="213"/>
        <v>0</v>
      </c>
      <c r="D1908" s="303">
        <f>IF(S1908="",0,COUNTIF($S$7:S1908,S1908))</f>
        <v>0</v>
      </c>
      <c r="E1908" s="303" t="str">
        <f t="shared" si="214"/>
        <v>0</v>
      </c>
      <c r="F1908" s="303">
        <f>IF(T1908="",0,COUNTIF($T$7:T1908,T1908))</f>
        <v>0</v>
      </c>
      <c r="G1908" s="303" t="str">
        <f t="shared" si="215"/>
        <v>0</v>
      </c>
      <c r="H1908" s="303">
        <f>IF(R1908="",0,COUNTIF($R$7:R1908,R1908))</f>
        <v>0</v>
      </c>
      <c r="I1908" s="303" t="str">
        <f t="shared" si="216"/>
        <v>0</v>
      </c>
      <c r="J1908" s="306">
        <f t="shared" si="217"/>
        <v>44216</v>
      </c>
      <c r="K1908" s="303" t="str">
        <f t="shared" si="218"/>
        <v>KK 097</v>
      </c>
      <c r="L1908" s="61"/>
      <c r="M1908" s="271"/>
      <c r="N1908" s="6"/>
      <c r="O1908" s="10"/>
      <c r="P1908" s="6"/>
      <c r="Q1908" s="77" t="str">
        <f t="shared" si="219"/>
        <v/>
      </c>
      <c r="R1908" s="333"/>
      <c r="S1908" s="23"/>
      <c r="T1908" s="271"/>
      <c r="U1908" s="5"/>
      <c r="V1908" s="5"/>
      <c r="W1908" s="61"/>
      <c r="X1908" s="61"/>
    </row>
    <row r="1909" spans="1:24" ht="18.75" customHeight="1" x14ac:dyDescent="0.25">
      <c r="A1909" s="61"/>
      <c r="B1909" s="303">
        <f>IF(P1909="",0,COUNTIF($P$7:P1909,P1909))</f>
        <v>0</v>
      </c>
      <c r="C1909" s="303" t="str">
        <f t="shared" si="213"/>
        <v>0</v>
      </c>
      <c r="D1909" s="303">
        <f>IF(S1909="",0,COUNTIF($S$7:S1909,S1909))</f>
        <v>0</v>
      </c>
      <c r="E1909" s="303" t="str">
        <f t="shared" si="214"/>
        <v>0</v>
      </c>
      <c r="F1909" s="303">
        <f>IF(T1909="",0,COUNTIF($T$7:T1909,T1909))</f>
        <v>0</v>
      </c>
      <c r="G1909" s="303" t="str">
        <f t="shared" si="215"/>
        <v>0</v>
      </c>
      <c r="H1909" s="303">
        <f>IF(R1909="",0,COUNTIF($R$7:R1909,R1909))</f>
        <v>0</v>
      </c>
      <c r="I1909" s="303" t="str">
        <f t="shared" si="216"/>
        <v>0</v>
      </c>
      <c r="J1909" s="306">
        <f t="shared" si="217"/>
        <v>44216</v>
      </c>
      <c r="K1909" s="303" t="str">
        <f t="shared" si="218"/>
        <v>KK 097</v>
      </c>
      <c r="L1909" s="61"/>
      <c r="M1909" s="271"/>
      <c r="N1909" s="6"/>
      <c r="O1909" s="10"/>
      <c r="P1909" s="6"/>
      <c r="Q1909" s="77" t="str">
        <f t="shared" si="219"/>
        <v/>
      </c>
      <c r="R1909" s="333"/>
      <c r="S1909" s="23"/>
      <c r="T1909" s="271"/>
      <c r="U1909" s="5"/>
      <c r="V1909" s="5"/>
      <c r="W1909" s="61"/>
      <c r="X1909" s="61"/>
    </row>
    <row r="1910" spans="1:24" ht="18.75" customHeight="1" x14ac:dyDescent="0.25">
      <c r="A1910" s="61"/>
      <c r="B1910" s="303">
        <f>IF(P1910="",0,COUNTIF($P$7:P1910,P1910))</f>
        <v>0</v>
      </c>
      <c r="C1910" s="303" t="str">
        <f t="shared" si="213"/>
        <v>0</v>
      </c>
      <c r="D1910" s="303">
        <f>IF(S1910="",0,COUNTIF($S$7:S1910,S1910))</f>
        <v>0</v>
      </c>
      <c r="E1910" s="303" t="str">
        <f t="shared" si="214"/>
        <v>0</v>
      </c>
      <c r="F1910" s="303">
        <f>IF(T1910="",0,COUNTIF($T$7:T1910,T1910))</f>
        <v>0</v>
      </c>
      <c r="G1910" s="303" t="str">
        <f t="shared" si="215"/>
        <v>0</v>
      </c>
      <c r="H1910" s="303">
        <f>IF(R1910="",0,COUNTIF($R$7:R1910,R1910))</f>
        <v>0</v>
      </c>
      <c r="I1910" s="303" t="str">
        <f t="shared" si="216"/>
        <v>0</v>
      </c>
      <c r="J1910" s="306">
        <f t="shared" si="217"/>
        <v>44216</v>
      </c>
      <c r="K1910" s="303" t="str">
        <f t="shared" si="218"/>
        <v>KK 097</v>
      </c>
      <c r="L1910" s="61"/>
      <c r="M1910" s="271"/>
      <c r="N1910" s="6"/>
      <c r="O1910" s="10"/>
      <c r="P1910" s="6"/>
      <c r="Q1910" s="77" t="str">
        <f t="shared" si="219"/>
        <v/>
      </c>
      <c r="R1910" s="333"/>
      <c r="S1910" s="23"/>
      <c r="T1910" s="271"/>
      <c r="U1910" s="5"/>
      <c r="V1910" s="5"/>
      <c r="W1910" s="61"/>
      <c r="X1910" s="61"/>
    </row>
    <row r="1911" spans="1:24" ht="18.75" customHeight="1" x14ac:dyDescent="0.25">
      <c r="A1911" s="61"/>
      <c r="B1911" s="303">
        <f>IF(P1911="",0,COUNTIF($P$7:P1911,P1911))</f>
        <v>0</v>
      </c>
      <c r="C1911" s="303" t="str">
        <f t="shared" si="213"/>
        <v>0</v>
      </c>
      <c r="D1911" s="303">
        <f>IF(S1911="",0,COUNTIF($S$7:S1911,S1911))</f>
        <v>0</v>
      </c>
      <c r="E1911" s="303" t="str">
        <f t="shared" si="214"/>
        <v>0</v>
      </c>
      <c r="F1911" s="303">
        <f>IF(T1911="",0,COUNTIF($T$7:T1911,T1911))</f>
        <v>0</v>
      </c>
      <c r="G1911" s="303" t="str">
        <f t="shared" si="215"/>
        <v>0</v>
      </c>
      <c r="H1911" s="303">
        <f>IF(R1911="",0,COUNTIF($R$7:R1911,R1911))</f>
        <v>0</v>
      </c>
      <c r="I1911" s="303" t="str">
        <f t="shared" si="216"/>
        <v>0</v>
      </c>
      <c r="J1911" s="306">
        <f t="shared" si="217"/>
        <v>44216</v>
      </c>
      <c r="K1911" s="303" t="str">
        <f t="shared" si="218"/>
        <v>KK 097</v>
      </c>
      <c r="L1911" s="61"/>
      <c r="M1911" s="271"/>
      <c r="N1911" s="6"/>
      <c r="O1911" s="10"/>
      <c r="P1911" s="6"/>
      <c r="Q1911" s="77" t="str">
        <f t="shared" si="219"/>
        <v/>
      </c>
      <c r="R1911" s="333"/>
      <c r="S1911" s="23"/>
      <c r="T1911" s="271"/>
      <c r="U1911" s="5"/>
      <c r="V1911" s="5"/>
      <c r="W1911" s="61"/>
      <c r="X1911" s="61"/>
    </row>
    <row r="1912" spans="1:24" ht="18.75" customHeight="1" x14ac:dyDescent="0.25">
      <c r="A1912" s="61"/>
      <c r="B1912" s="303">
        <f>IF(P1912="",0,COUNTIF($P$7:P1912,P1912))</f>
        <v>0</v>
      </c>
      <c r="C1912" s="303" t="str">
        <f t="shared" si="213"/>
        <v>0</v>
      </c>
      <c r="D1912" s="303">
        <f>IF(S1912="",0,COUNTIF($S$7:S1912,S1912))</f>
        <v>0</v>
      </c>
      <c r="E1912" s="303" t="str">
        <f t="shared" si="214"/>
        <v>0</v>
      </c>
      <c r="F1912" s="303">
        <f>IF(T1912="",0,COUNTIF($T$7:T1912,T1912))</f>
        <v>0</v>
      </c>
      <c r="G1912" s="303" t="str">
        <f t="shared" si="215"/>
        <v>0</v>
      </c>
      <c r="H1912" s="303">
        <f>IF(R1912="",0,COUNTIF($R$7:R1912,R1912))</f>
        <v>0</v>
      </c>
      <c r="I1912" s="303" t="str">
        <f t="shared" si="216"/>
        <v>0</v>
      </c>
      <c r="J1912" s="306">
        <f t="shared" si="217"/>
        <v>44216</v>
      </c>
      <c r="K1912" s="303" t="str">
        <f t="shared" si="218"/>
        <v>KK 097</v>
      </c>
      <c r="L1912" s="61"/>
      <c r="M1912" s="271"/>
      <c r="N1912" s="6"/>
      <c r="O1912" s="10"/>
      <c r="P1912" s="6"/>
      <c r="Q1912" s="77" t="str">
        <f t="shared" si="219"/>
        <v/>
      </c>
      <c r="R1912" s="333"/>
      <c r="S1912" s="23"/>
      <c r="T1912" s="271"/>
      <c r="U1912" s="5"/>
      <c r="V1912" s="5"/>
      <c r="W1912" s="61"/>
      <c r="X1912" s="61"/>
    </row>
    <row r="1913" spans="1:24" ht="18.75" customHeight="1" x14ac:dyDescent="0.25">
      <c r="A1913" s="61"/>
      <c r="B1913" s="303">
        <f>IF(P1913="",0,COUNTIF($P$7:P1913,P1913))</f>
        <v>0</v>
      </c>
      <c r="C1913" s="303" t="str">
        <f t="shared" si="213"/>
        <v>0</v>
      </c>
      <c r="D1913" s="303">
        <f>IF(S1913="",0,COUNTIF($S$7:S1913,S1913))</f>
        <v>0</v>
      </c>
      <c r="E1913" s="303" t="str">
        <f t="shared" si="214"/>
        <v>0</v>
      </c>
      <c r="F1913" s="303">
        <f>IF(T1913="",0,COUNTIF($T$7:T1913,T1913))</f>
        <v>0</v>
      </c>
      <c r="G1913" s="303" t="str">
        <f t="shared" si="215"/>
        <v>0</v>
      </c>
      <c r="H1913" s="303">
        <f>IF(R1913="",0,COUNTIF($R$7:R1913,R1913))</f>
        <v>0</v>
      </c>
      <c r="I1913" s="303" t="str">
        <f t="shared" si="216"/>
        <v>0</v>
      </c>
      <c r="J1913" s="306">
        <f t="shared" si="217"/>
        <v>44216</v>
      </c>
      <c r="K1913" s="303" t="str">
        <f t="shared" si="218"/>
        <v>KK 097</v>
      </c>
      <c r="L1913" s="61"/>
      <c r="M1913" s="271"/>
      <c r="N1913" s="6"/>
      <c r="O1913" s="10"/>
      <c r="P1913" s="6"/>
      <c r="Q1913" s="77" t="str">
        <f t="shared" si="219"/>
        <v/>
      </c>
      <c r="R1913" s="333"/>
      <c r="S1913" s="23"/>
      <c r="T1913" s="271"/>
      <c r="U1913" s="5"/>
      <c r="V1913" s="5"/>
      <c r="W1913" s="61"/>
      <c r="X1913" s="61"/>
    </row>
    <row r="1914" spans="1:24" ht="18.75" customHeight="1" x14ac:dyDescent="0.25">
      <c r="A1914" s="61"/>
      <c r="B1914" s="303">
        <f>IF(P1914="",0,COUNTIF($P$7:P1914,P1914))</f>
        <v>0</v>
      </c>
      <c r="C1914" s="303" t="str">
        <f t="shared" si="213"/>
        <v>0</v>
      </c>
      <c r="D1914" s="303">
        <f>IF(S1914="",0,COUNTIF($S$7:S1914,S1914))</f>
        <v>0</v>
      </c>
      <c r="E1914" s="303" t="str">
        <f t="shared" si="214"/>
        <v>0</v>
      </c>
      <c r="F1914" s="303">
        <f>IF(T1914="",0,COUNTIF($T$7:T1914,T1914))</f>
        <v>0</v>
      </c>
      <c r="G1914" s="303" t="str">
        <f t="shared" si="215"/>
        <v>0</v>
      </c>
      <c r="H1914" s="303">
        <f>IF(R1914="",0,COUNTIF($R$7:R1914,R1914))</f>
        <v>0</v>
      </c>
      <c r="I1914" s="303" t="str">
        <f t="shared" si="216"/>
        <v>0</v>
      </c>
      <c r="J1914" s="306">
        <f t="shared" si="217"/>
        <v>44216</v>
      </c>
      <c r="K1914" s="303" t="str">
        <f t="shared" si="218"/>
        <v>KK 097</v>
      </c>
      <c r="L1914" s="61"/>
      <c r="M1914" s="271"/>
      <c r="N1914" s="6"/>
      <c r="O1914" s="10"/>
      <c r="P1914" s="6"/>
      <c r="Q1914" s="77" t="str">
        <f t="shared" si="219"/>
        <v/>
      </c>
      <c r="R1914" s="333"/>
      <c r="S1914" s="23"/>
      <c r="T1914" s="271"/>
      <c r="U1914" s="5"/>
      <c r="V1914" s="5"/>
      <c r="W1914" s="61"/>
      <c r="X1914" s="61"/>
    </row>
    <row r="1915" spans="1:24" ht="18.75" customHeight="1" x14ac:dyDescent="0.25">
      <c r="A1915" s="61"/>
      <c r="B1915" s="303">
        <f>IF(P1915="",0,COUNTIF($P$7:P1915,P1915))</f>
        <v>0</v>
      </c>
      <c r="C1915" s="303" t="str">
        <f t="shared" si="213"/>
        <v>0</v>
      </c>
      <c r="D1915" s="303">
        <f>IF(S1915="",0,COUNTIF($S$7:S1915,S1915))</f>
        <v>0</v>
      </c>
      <c r="E1915" s="303" t="str">
        <f t="shared" si="214"/>
        <v>0</v>
      </c>
      <c r="F1915" s="303">
        <f>IF(T1915="",0,COUNTIF($T$7:T1915,T1915))</f>
        <v>0</v>
      </c>
      <c r="G1915" s="303" t="str">
        <f t="shared" si="215"/>
        <v>0</v>
      </c>
      <c r="H1915" s="303">
        <f>IF(R1915="",0,COUNTIF($R$7:R1915,R1915))</f>
        <v>0</v>
      </c>
      <c r="I1915" s="303" t="str">
        <f t="shared" si="216"/>
        <v>0</v>
      </c>
      <c r="J1915" s="306">
        <f t="shared" si="217"/>
        <v>44216</v>
      </c>
      <c r="K1915" s="303" t="str">
        <f t="shared" si="218"/>
        <v>KK 097</v>
      </c>
      <c r="L1915" s="61"/>
      <c r="M1915" s="271"/>
      <c r="N1915" s="6"/>
      <c r="O1915" s="10"/>
      <c r="P1915" s="6"/>
      <c r="Q1915" s="77" t="str">
        <f t="shared" si="219"/>
        <v/>
      </c>
      <c r="R1915" s="333"/>
      <c r="S1915" s="23"/>
      <c r="T1915" s="271"/>
      <c r="U1915" s="5"/>
      <c r="V1915" s="5"/>
      <c r="W1915" s="61"/>
      <c r="X1915" s="61"/>
    </row>
    <row r="1916" spans="1:24" ht="18.75" customHeight="1" x14ac:dyDescent="0.25">
      <c r="A1916" s="61"/>
      <c r="B1916" s="303">
        <f>IF(P1916="",0,COUNTIF($P$7:P1916,P1916))</f>
        <v>0</v>
      </c>
      <c r="C1916" s="303" t="str">
        <f t="shared" si="213"/>
        <v>0</v>
      </c>
      <c r="D1916" s="303">
        <f>IF(S1916="",0,COUNTIF($S$7:S1916,S1916))</f>
        <v>0</v>
      </c>
      <c r="E1916" s="303" t="str">
        <f t="shared" si="214"/>
        <v>0</v>
      </c>
      <c r="F1916" s="303">
        <f>IF(T1916="",0,COUNTIF($T$7:T1916,T1916))</f>
        <v>0</v>
      </c>
      <c r="G1916" s="303" t="str">
        <f t="shared" si="215"/>
        <v>0</v>
      </c>
      <c r="H1916" s="303">
        <f>IF(R1916="",0,COUNTIF($R$7:R1916,R1916))</f>
        <v>0</v>
      </c>
      <c r="I1916" s="303" t="str">
        <f t="shared" si="216"/>
        <v>0</v>
      </c>
      <c r="J1916" s="306">
        <f t="shared" si="217"/>
        <v>44216</v>
      </c>
      <c r="K1916" s="303" t="str">
        <f t="shared" si="218"/>
        <v>KK 097</v>
      </c>
      <c r="L1916" s="61"/>
      <c r="M1916" s="271"/>
      <c r="N1916" s="6"/>
      <c r="O1916" s="10"/>
      <c r="P1916" s="6"/>
      <c r="Q1916" s="77" t="str">
        <f t="shared" si="219"/>
        <v/>
      </c>
      <c r="R1916" s="333"/>
      <c r="S1916" s="23"/>
      <c r="T1916" s="271"/>
      <c r="U1916" s="5"/>
      <c r="V1916" s="5"/>
      <c r="W1916" s="61"/>
      <c r="X1916" s="61"/>
    </row>
    <row r="1917" spans="1:24" ht="18.75" customHeight="1" x14ac:dyDescent="0.25">
      <c r="A1917" s="61"/>
      <c r="B1917" s="303">
        <f>IF(P1917="",0,COUNTIF($P$7:P1917,P1917))</f>
        <v>0</v>
      </c>
      <c r="C1917" s="303" t="str">
        <f t="shared" si="213"/>
        <v>0</v>
      </c>
      <c r="D1917" s="303">
        <f>IF(S1917="",0,COUNTIF($S$7:S1917,S1917))</f>
        <v>0</v>
      </c>
      <c r="E1917" s="303" t="str">
        <f t="shared" si="214"/>
        <v>0</v>
      </c>
      <c r="F1917" s="303">
        <f>IF(T1917="",0,COUNTIF($T$7:T1917,T1917))</f>
        <v>0</v>
      </c>
      <c r="G1917" s="303" t="str">
        <f t="shared" si="215"/>
        <v>0</v>
      </c>
      <c r="H1917" s="303">
        <f>IF(R1917="",0,COUNTIF($R$7:R1917,R1917))</f>
        <v>0</v>
      </c>
      <c r="I1917" s="303" t="str">
        <f t="shared" si="216"/>
        <v>0</v>
      </c>
      <c r="J1917" s="306">
        <f t="shared" si="217"/>
        <v>44216</v>
      </c>
      <c r="K1917" s="303" t="str">
        <f t="shared" si="218"/>
        <v>KK 097</v>
      </c>
      <c r="L1917" s="61"/>
      <c r="M1917" s="271"/>
      <c r="N1917" s="6"/>
      <c r="O1917" s="10"/>
      <c r="P1917" s="6"/>
      <c r="Q1917" s="77" t="str">
        <f t="shared" si="219"/>
        <v/>
      </c>
      <c r="R1917" s="333"/>
      <c r="S1917" s="23"/>
      <c r="T1917" s="271"/>
      <c r="U1917" s="5"/>
      <c r="V1917" s="5"/>
      <c r="W1917" s="61"/>
      <c r="X1917" s="61"/>
    </row>
    <row r="1918" spans="1:24" ht="18.75" customHeight="1" x14ac:dyDescent="0.25">
      <c r="A1918" s="61"/>
      <c r="B1918" s="303">
        <f>IF(P1918="",0,COUNTIF($P$7:P1918,P1918))</f>
        <v>0</v>
      </c>
      <c r="C1918" s="303" t="str">
        <f t="shared" si="213"/>
        <v>0</v>
      </c>
      <c r="D1918" s="303">
        <f>IF(S1918="",0,COUNTIF($S$7:S1918,S1918))</f>
        <v>0</v>
      </c>
      <c r="E1918" s="303" t="str">
        <f t="shared" si="214"/>
        <v>0</v>
      </c>
      <c r="F1918" s="303">
        <f>IF(T1918="",0,COUNTIF($T$7:T1918,T1918))</f>
        <v>0</v>
      </c>
      <c r="G1918" s="303" t="str">
        <f t="shared" si="215"/>
        <v>0</v>
      </c>
      <c r="H1918" s="303">
        <f>IF(R1918="",0,COUNTIF($R$7:R1918,R1918))</f>
        <v>0</v>
      </c>
      <c r="I1918" s="303" t="str">
        <f t="shared" si="216"/>
        <v>0</v>
      </c>
      <c r="J1918" s="306">
        <f t="shared" si="217"/>
        <v>44216</v>
      </c>
      <c r="K1918" s="303" t="str">
        <f t="shared" si="218"/>
        <v>KK 097</v>
      </c>
      <c r="L1918" s="61"/>
      <c r="M1918" s="271"/>
      <c r="N1918" s="6"/>
      <c r="O1918" s="10"/>
      <c r="P1918" s="6"/>
      <c r="Q1918" s="77" t="str">
        <f t="shared" si="219"/>
        <v/>
      </c>
      <c r="R1918" s="333"/>
      <c r="S1918" s="23"/>
      <c r="T1918" s="271"/>
      <c r="U1918" s="5"/>
      <c r="V1918" s="5"/>
      <c r="W1918" s="61"/>
      <c r="X1918" s="61"/>
    </row>
    <row r="1919" spans="1:24" ht="18.75" customHeight="1" x14ac:dyDescent="0.25">
      <c r="A1919" s="61"/>
      <c r="B1919" s="303">
        <f>IF(P1919="",0,COUNTIF($P$7:P1919,P1919))</f>
        <v>0</v>
      </c>
      <c r="C1919" s="303" t="str">
        <f t="shared" si="213"/>
        <v>0</v>
      </c>
      <c r="D1919" s="303">
        <f>IF(S1919="",0,COUNTIF($S$7:S1919,S1919))</f>
        <v>0</v>
      </c>
      <c r="E1919" s="303" t="str">
        <f t="shared" si="214"/>
        <v>0</v>
      </c>
      <c r="F1919" s="303">
        <f>IF(T1919="",0,COUNTIF($T$7:T1919,T1919))</f>
        <v>0</v>
      </c>
      <c r="G1919" s="303" t="str">
        <f t="shared" si="215"/>
        <v>0</v>
      </c>
      <c r="H1919" s="303">
        <f>IF(R1919="",0,COUNTIF($R$7:R1919,R1919))</f>
        <v>0</v>
      </c>
      <c r="I1919" s="303" t="str">
        <f t="shared" si="216"/>
        <v>0</v>
      </c>
      <c r="J1919" s="306">
        <f t="shared" si="217"/>
        <v>44216</v>
      </c>
      <c r="K1919" s="303" t="str">
        <f t="shared" si="218"/>
        <v>KK 097</v>
      </c>
      <c r="L1919" s="61"/>
      <c r="M1919" s="271"/>
      <c r="N1919" s="6"/>
      <c r="O1919" s="10"/>
      <c r="P1919" s="6"/>
      <c r="Q1919" s="77" t="str">
        <f t="shared" si="219"/>
        <v/>
      </c>
      <c r="R1919" s="333"/>
      <c r="S1919" s="23"/>
      <c r="T1919" s="271"/>
      <c r="U1919" s="5"/>
      <c r="V1919" s="5"/>
      <c r="W1919" s="61"/>
      <c r="X1919" s="61"/>
    </row>
    <row r="1920" spans="1:24" ht="18.75" customHeight="1" x14ac:dyDescent="0.25">
      <c r="A1920" s="61"/>
      <c r="B1920" s="303">
        <f>IF(P1920="",0,COUNTIF($P$7:P1920,P1920))</f>
        <v>0</v>
      </c>
      <c r="C1920" s="303" t="str">
        <f t="shared" si="213"/>
        <v>0</v>
      </c>
      <c r="D1920" s="303">
        <f>IF(S1920="",0,COUNTIF($S$7:S1920,S1920))</f>
        <v>0</v>
      </c>
      <c r="E1920" s="303" t="str">
        <f t="shared" si="214"/>
        <v>0</v>
      </c>
      <c r="F1920" s="303">
        <f>IF(T1920="",0,COUNTIF($T$7:T1920,T1920))</f>
        <v>0</v>
      </c>
      <c r="G1920" s="303" t="str">
        <f t="shared" si="215"/>
        <v>0</v>
      </c>
      <c r="H1920" s="303">
        <f>IF(R1920="",0,COUNTIF($R$7:R1920,R1920))</f>
        <v>0</v>
      </c>
      <c r="I1920" s="303" t="str">
        <f t="shared" si="216"/>
        <v>0</v>
      </c>
      <c r="J1920" s="306">
        <f t="shared" si="217"/>
        <v>44216</v>
      </c>
      <c r="K1920" s="303" t="str">
        <f t="shared" si="218"/>
        <v>KK 097</v>
      </c>
      <c r="L1920" s="61"/>
      <c r="M1920" s="271"/>
      <c r="N1920" s="6"/>
      <c r="O1920" s="10"/>
      <c r="P1920" s="6"/>
      <c r="Q1920" s="77" t="str">
        <f t="shared" si="219"/>
        <v/>
      </c>
      <c r="R1920" s="333"/>
      <c r="S1920" s="23"/>
      <c r="T1920" s="271"/>
      <c r="U1920" s="5"/>
      <c r="V1920" s="5"/>
      <c r="W1920" s="61"/>
      <c r="X1920" s="61"/>
    </row>
    <row r="1921" spans="1:24" ht="18.75" customHeight="1" x14ac:dyDescent="0.25">
      <c r="A1921" s="61"/>
      <c r="B1921" s="303">
        <f>IF(P1921="",0,COUNTIF($P$7:P1921,P1921))</f>
        <v>0</v>
      </c>
      <c r="C1921" s="303" t="str">
        <f t="shared" si="213"/>
        <v>0</v>
      </c>
      <c r="D1921" s="303">
        <f>IF(S1921="",0,COUNTIF($S$7:S1921,S1921))</f>
        <v>0</v>
      </c>
      <c r="E1921" s="303" t="str">
        <f t="shared" si="214"/>
        <v>0</v>
      </c>
      <c r="F1921" s="303">
        <f>IF(T1921="",0,COUNTIF($T$7:T1921,T1921))</f>
        <v>0</v>
      </c>
      <c r="G1921" s="303" t="str">
        <f t="shared" si="215"/>
        <v>0</v>
      </c>
      <c r="H1921" s="303">
        <f>IF(R1921="",0,COUNTIF($R$7:R1921,R1921))</f>
        <v>0</v>
      </c>
      <c r="I1921" s="303" t="str">
        <f t="shared" si="216"/>
        <v>0</v>
      </c>
      <c r="J1921" s="306">
        <f t="shared" si="217"/>
        <v>44216</v>
      </c>
      <c r="K1921" s="303" t="str">
        <f t="shared" si="218"/>
        <v>KK 097</v>
      </c>
      <c r="L1921" s="61"/>
      <c r="M1921" s="271"/>
      <c r="N1921" s="6"/>
      <c r="O1921" s="10"/>
      <c r="P1921" s="6"/>
      <c r="Q1921" s="77" t="str">
        <f t="shared" si="219"/>
        <v/>
      </c>
      <c r="R1921" s="333"/>
      <c r="S1921" s="23"/>
      <c r="T1921" s="271"/>
      <c r="U1921" s="5"/>
      <c r="V1921" s="5"/>
      <c r="W1921" s="61"/>
      <c r="X1921" s="61"/>
    </row>
    <row r="1922" spans="1:24" ht="18.75" customHeight="1" x14ac:dyDescent="0.25">
      <c r="A1922" s="61"/>
      <c r="B1922" s="303">
        <f>IF(P1922="",0,COUNTIF($P$7:P1922,P1922))</f>
        <v>0</v>
      </c>
      <c r="C1922" s="303" t="str">
        <f t="shared" si="213"/>
        <v>0</v>
      </c>
      <c r="D1922" s="303">
        <f>IF(S1922="",0,COUNTIF($S$7:S1922,S1922))</f>
        <v>0</v>
      </c>
      <c r="E1922" s="303" t="str">
        <f t="shared" si="214"/>
        <v>0</v>
      </c>
      <c r="F1922" s="303">
        <f>IF(T1922="",0,COUNTIF($T$7:T1922,T1922))</f>
        <v>0</v>
      </c>
      <c r="G1922" s="303" t="str">
        <f t="shared" si="215"/>
        <v>0</v>
      </c>
      <c r="H1922" s="303">
        <f>IF(R1922="",0,COUNTIF($R$7:R1922,R1922))</f>
        <v>0</v>
      </c>
      <c r="I1922" s="303" t="str">
        <f t="shared" si="216"/>
        <v>0</v>
      </c>
      <c r="J1922" s="306">
        <f t="shared" si="217"/>
        <v>44216</v>
      </c>
      <c r="K1922" s="303" t="str">
        <f t="shared" si="218"/>
        <v>KK 097</v>
      </c>
      <c r="L1922" s="61"/>
      <c r="M1922" s="271"/>
      <c r="N1922" s="6"/>
      <c r="O1922" s="10"/>
      <c r="P1922" s="6"/>
      <c r="Q1922" s="77" t="str">
        <f t="shared" si="219"/>
        <v/>
      </c>
      <c r="R1922" s="333"/>
      <c r="S1922" s="23"/>
      <c r="T1922" s="271"/>
      <c r="U1922" s="5"/>
      <c r="V1922" s="5"/>
      <c r="W1922" s="61"/>
      <c r="X1922" s="61"/>
    </row>
    <row r="1923" spans="1:24" ht="18.75" customHeight="1" x14ac:dyDescent="0.25">
      <c r="A1923" s="61"/>
      <c r="B1923" s="303">
        <f>IF(P1923="",0,COUNTIF($P$7:P1923,P1923))</f>
        <v>0</v>
      </c>
      <c r="C1923" s="303" t="str">
        <f t="shared" si="213"/>
        <v>0</v>
      </c>
      <c r="D1923" s="303">
        <f>IF(S1923="",0,COUNTIF($S$7:S1923,S1923))</f>
        <v>0</v>
      </c>
      <c r="E1923" s="303" t="str">
        <f t="shared" si="214"/>
        <v>0</v>
      </c>
      <c r="F1923" s="303">
        <f>IF(T1923="",0,COUNTIF($T$7:T1923,T1923))</f>
        <v>0</v>
      </c>
      <c r="G1923" s="303" t="str">
        <f t="shared" si="215"/>
        <v>0</v>
      </c>
      <c r="H1923" s="303">
        <f>IF(R1923="",0,COUNTIF($R$7:R1923,R1923))</f>
        <v>0</v>
      </c>
      <c r="I1923" s="303" t="str">
        <f t="shared" si="216"/>
        <v>0</v>
      </c>
      <c r="J1923" s="306">
        <f t="shared" si="217"/>
        <v>44216</v>
      </c>
      <c r="K1923" s="303" t="str">
        <f t="shared" si="218"/>
        <v>KK 097</v>
      </c>
      <c r="L1923" s="61"/>
      <c r="M1923" s="271"/>
      <c r="N1923" s="6"/>
      <c r="O1923" s="10"/>
      <c r="P1923" s="6"/>
      <c r="Q1923" s="77" t="str">
        <f t="shared" si="219"/>
        <v/>
      </c>
      <c r="R1923" s="333"/>
      <c r="S1923" s="23"/>
      <c r="T1923" s="271"/>
      <c r="U1923" s="5"/>
      <c r="V1923" s="5"/>
      <c r="W1923" s="61"/>
      <c r="X1923" s="61"/>
    </row>
    <row r="1924" spans="1:24" ht="18.75" customHeight="1" x14ac:dyDescent="0.25">
      <c r="A1924" s="61"/>
      <c r="B1924" s="303">
        <f>IF(P1924="",0,COUNTIF($P$7:P1924,P1924))</f>
        <v>0</v>
      </c>
      <c r="C1924" s="303" t="str">
        <f t="shared" si="213"/>
        <v>0</v>
      </c>
      <c r="D1924" s="303">
        <f>IF(S1924="",0,COUNTIF($S$7:S1924,S1924))</f>
        <v>0</v>
      </c>
      <c r="E1924" s="303" t="str">
        <f t="shared" si="214"/>
        <v>0</v>
      </c>
      <c r="F1924" s="303">
        <f>IF(T1924="",0,COUNTIF($T$7:T1924,T1924))</f>
        <v>0</v>
      </c>
      <c r="G1924" s="303" t="str">
        <f t="shared" si="215"/>
        <v>0</v>
      </c>
      <c r="H1924" s="303">
        <f>IF(R1924="",0,COUNTIF($R$7:R1924,R1924))</f>
        <v>0</v>
      </c>
      <c r="I1924" s="303" t="str">
        <f t="shared" si="216"/>
        <v>0</v>
      </c>
      <c r="J1924" s="306">
        <f t="shared" si="217"/>
        <v>44216</v>
      </c>
      <c r="K1924" s="303" t="str">
        <f t="shared" si="218"/>
        <v>KK 097</v>
      </c>
      <c r="L1924" s="61"/>
      <c r="M1924" s="271"/>
      <c r="N1924" s="6"/>
      <c r="O1924" s="10"/>
      <c r="P1924" s="6"/>
      <c r="Q1924" s="77" t="str">
        <f t="shared" si="219"/>
        <v/>
      </c>
      <c r="R1924" s="333"/>
      <c r="S1924" s="23"/>
      <c r="T1924" s="271"/>
      <c r="U1924" s="5"/>
      <c r="V1924" s="5"/>
      <c r="W1924" s="61"/>
      <c r="X1924" s="61"/>
    </row>
    <row r="1925" spans="1:24" ht="18.75" customHeight="1" x14ac:dyDescent="0.25">
      <c r="A1925" s="61"/>
      <c r="B1925" s="303">
        <f>IF(P1925="",0,COUNTIF($P$7:P1925,P1925))</f>
        <v>0</v>
      </c>
      <c r="C1925" s="303" t="str">
        <f t="shared" si="213"/>
        <v>0</v>
      </c>
      <c r="D1925" s="303">
        <f>IF(S1925="",0,COUNTIF($S$7:S1925,S1925))</f>
        <v>0</v>
      </c>
      <c r="E1925" s="303" t="str">
        <f t="shared" si="214"/>
        <v>0</v>
      </c>
      <c r="F1925" s="303">
        <f>IF(T1925="",0,COUNTIF($T$7:T1925,T1925))</f>
        <v>0</v>
      </c>
      <c r="G1925" s="303" t="str">
        <f t="shared" si="215"/>
        <v>0</v>
      </c>
      <c r="H1925" s="303">
        <f>IF(R1925="",0,COUNTIF($R$7:R1925,R1925))</f>
        <v>0</v>
      </c>
      <c r="I1925" s="303" t="str">
        <f t="shared" si="216"/>
        <v>0</v>
      </c>
      <c r="J1925" s="306">
        <f t="shared" si="217"/>
        <v>44216</v>
      </c>
      <c r="K1925" s="303" t="str">
        <f t="shared" si="218"/>
        <v>KK 097</v>
      </c>
      <c r="L1925" s="61"/>
      <c r="M1925" s="271"/>
      <c r="N1925" s="6"/>
      <c r="O1925" s="10"/>
      <c r="P1925" s="6"/>
      <c r="Q1925" s="77" t="str">
        <f t="shared" si="219"/>
        <v/>
      </c>
      <c r="R1925" s="333"/>
      <c r="S1925" s="23"/>
      <c r="T1925" s="271"/>
      <c r="U1925" s="5"/>
      <c r="V1925" s="5"/>
      <c r="W1925" s="61"/>
      <c r="X1925" s="61"/>
    </row>
    <row r="1926" spans="1:24" ht="18.75" customHeight="1" x14ac:dyDescent="0.25">
      <c r="A1926" s="61"/>
      <c r="B1926" s="303">
        <f>IF(P1926="",0,COUNTIF($P$7:P1926,P1926))</f>
        <v>0</v>
      </c>
      <c r="C1926" s="303" t="str">
        <f t="shared" si="213"/>
        <v>0</v>
      </c>
      <c r="D1926" s="303">
        <f>IF(S1926="",0,COUNTIF($S$7:S1926,S1926))</f>
        <v>0</v>
      </c>
      <c r="E1926" s="303" t="str">
        <f t="shared" si="214"/>
        <v>0</v>
      </c>
      <c r="F1926" s="303">
        <f>IF(T1926="",0,COUNTIF($T$7:T1926,T1926))</f>
        <v>0</v>
      </c>
      <c r="G1926" s="303" t="str">
        <f t="shared" si="215"/>
        <v>0</v>
      </c>
      <c r="H1926" s="303">
        <f>IF(R1926="",0,COUNTIF($R$7:R1926,R1926))</f>
        <v>0</v>
      </c>
      <c r="I1926" s="303" t="str">
        <f t="shared" si="216"/>
        <v>0</v>
      </c>
      <c r="J1926" s="306">
        <f t="shared" si="217"/>
        <v>44216</v>
      </c>
      <c r="K1926" s="303" t="str">
        <f t="shared" si="218"/>
        <v>KK 097</v>
      </c>
      <c r="L1926" s="61"/>
      <c r="M1926" s="271"/>
      <c r="N1926" s="6"/>
      <c r="O1926" s="10"/>
      <c r="P1926" s="6"/>
      <c r="Q1926" s="77" t="str">
        <f t="shared" si="219"/>
        <v/>
      </c>
      <c r="R1926" s="333"/>
      <c r="S1926" s="23"/>
      <c r="T1926" s="271"/>
      <c r="U1926" s="5"/>
      <c r="V1926" s="5"/>
      <c r="W1926" s="61"/>
      <c r="X1926" s="61"/>
    </row>
    <row r="1927" spans="1:24" ht="18.75" customHeight="1" x14ac:dyDescent="0.25">
      <c r="A1927" s="61"/>
      <c r="B1927" s="303">
        <f>IF(P1927="",0,COUNTIF($P$7:P1927,P1927))</f>
        <v>0</v>
      </c>
      <c r="C1927" s="303" t="str">
        <f t="shared" si="213"/>
        <v>0</v>
      </c>
      <c r="D1927" s="303">
        <f>IF(S1927="",0,COUNTIF($S$7:S1927,S1927))</f>
        <v>0</v>
      </c>
      <c r="E1927" s="303" t="str">
        <f t="shared" si="214"/>
        <v>0</v>
      </c>
      <c r="F1927" s="303">
        <f>IF(T1927="",0,COUNTIF($T$7:T1927,T1927))</f>
        <v>0</v>
      </c>
      <c r="G1927" s="303" t="str">
        <f t="shared" si="215"/>
        <v>0</v>
      </c>
      <c r="H1927" s="303">
        <f>IF(R1927="",0,COUNTIF($R$7:R1927,R1927))</f>
        <v>0</v>
      </c>
      <c r="I1927" s="303" t="str">
        <f t="shared" si="216"/>
        <v>0</v>
      </c>
      <c r="J1927" s="306">
        <f t="shared" si="217"/>
        <v>44216</v>
      </c>
      <c r="K1927" s="303" t="str">
        <f t="shared" si="218"/>
        <v>KK 097</v>
      </c>
      <c r="L1927" s="61"/>
      <c r="M1927" s="271"/>
      <c r="N1927" s="6"/>
      <c r="O1927" s="10"/>
      <c r="P1927" s="6"/>
      <c r="Q1927" s="77" t="str">
        <f t="shared" si="219"/>
        <v/>
      </c>
      <c r="R1927" s="333"/>
      <c r="S1927" s="23"/>
      <c r="T1927" s="271"/>
      <c r="U1927" s="5"/>
      <c r="V1927" s="5"/>
      <c r="W1927" s="61"/>
      <c r="X1927" s="61"/>
    </row>
    <row r="1928" spans="1:24" ht="18.75" customHeight="1" x14ac:dyDescent="0.25">
      <c r="A1928" s="61"/>
      <c r="B1928" s="303">
        <f>IF(P1928="",0,COUNTIF($P$7:P1928,P1928))</f>
        <v>0</v>
      </c>
      <c r="C1928" s="303" t="str">
        <f t="shared" si="213"/>
        <v>0</v>
      </c>
      <c r="D1928" s="303">
        <f>IF(S1928="",0,COUNTIF($S$7:S1928,S1928))</f>
        <v>0</v>
      </c>
      <c r="E1928" s="303" t="str">
        <f t="shared" si="214"/>
        <v>0</v>
      </c>
      <c r="F1928" s="303">
        <f>IF(T1928="",0,COUNTIF($T$7:T1928,T1928))</f>
        <v>0</v>
      </c>
      <c r="G1928" s="303" t="str">
        <f t="shared" si="215"/>
        <v>0</v>
      </c>
      <c r="H1928" s="303">
        <f>IF(R1928="",0,COUNTIF($R$7:R1928,R1928))</f>
        <v>0</v>
      </c>
      <c r="I1928" s="303" t="str">
        <f t="shared" si="216"/>
        <v>0</v>
      </c>
      <c r="J1928" s="306">
        <f t="shared" si="217"/>
        <v>44216</v>
      </c>
      <c r="K1928" s="303" t="str">
        <f t="shared" si="218"/>
        <v>KK 097</v>
      </c>
      <c r="L1928" s="61"/>
      <c r="M1928" s="271"/>
      <c r="N1928" s="6"/>
      <c r="O1928" s="10"/>
      <c r="P1928" s="6"/>
      <c r="Q1928" s="77" t="str">
        <f t="shared" si="219"/>
        <v/>
      </c>
      <c r="R1928" s="333"/>
      <c r="S1928" s="23"/>
      <c r="T1928" s="271"/>
      <c r="U1928" s="5"/>
      <c r="V1928" s="5"/>
      <c r="W1928" s="61"/>
      <c r="X1928" s="61"/>
    </row>
    <row r="1929" spans="1:24" ht="18.75" customHeight="1" x14ac:dyDescent="0.25">
      <c r="A1929" s="61"/>
      <c r="B1929" s="303">
        <f>IF(P1929="",0,COUNTIF($P$7:P1929,P1929))</f>
        <v>0</v>
      </c>
      <c r="C1929" s="303" t="str">
        <f t="shared" si="213"/>
        <v>0</v>
      </c>
      <c r="D1929" s="303">
        <f>IF(S1929="",0,COUNTIF($S$7:S1929,S1929))</f>
        <v>0</v>
      </c>
      <c r="E1929" s="303" t="str">
        <f t="shared" si="214"/>
        <v>0</v>
      </c>
      <c r="F1929" s="303">
        <f>IF(T1929="",0,COUNTIF($T$7:T1929,T1929))</f>
        <v>0</v>
      </c>
      <c r="G1929" s="303" t="str">
        <f t="shared" si="215"/>
        <v>0</v>
      </c>
      <c r="H1929" s="303">
        <f>IF(R1929="",0,COUNTIF($R$7:R1929,R1929))</f>
        <v>0</v>
      </c>
      <c r="I1929" s="303" t="str">
        <f t="shared" si="216"/>
        <v>0</v>
      </c>
      <c r="J1929" s="306">
        <f t="shared" si="217"/>
        <v>44216</v>
      </c>
      <c r="K1929" s="303" t="str">
        <f t="shared" si="218"/>
        <v>KK 097</v>
      </c>
      <c r="L1929" s="61"/>
      <c r="M1929" s="271"/>
      <c r="N1929" s="6"/>
      <c r="O1929" s="10"/>
      <c r="P1929" s="6"/>
      <c r="Q1929" s="77" t="str">
        <f t="shared" si="219"/>
        <v/>
      </c>
      <c r="R1929" s="333"/>
      <c r="S1929" s="23"/>
      <c r="T1929" s="271"/>
      <c r="U1929" s="5"/>
      <c r="V1929" s="5"/>
      <c r="W1929" s="61"/>
      <c r="X1929" s="61"/>
    </row>
    <row r="1930" spans="1:24" ht="18.75" customHeight="1" x14ac:dyDescent="0.25">
      <c r="A1930" s="61"/>
      <c r="B1930" s="303">
        <f>IF(P1930="",0,COUNTIF($P$7:P1930,P1930))</f>
        <v>0</v>
      </c>
      <c r="C1930" s="303" t="str">
        <f t="shared" si="213"/>
        <v>0</v>
      </c>
      <c r="D1930" s="303">
        <f>IF(S1930="",0,COUNTIF($S$7:S1930,S1930))</f>
        <v>0</v>
      </c>
      <c r="E1930" s="303" t="str">
        <f t="shared" si="214"/>
        <v>0</v>
      </c>
      <c r="F1930" s="303">
        <f>IF(T1930="",0,COUNTIF($T$7:T1930,T1930))</f>
        <v>0</v>
      </c>
      <c r="G1930" s="303" t="str">
        <f t="shared" si="215"/>
        <v>0</v>
      </c>
      <c r="H1930" s="303">
        <f>IF(R1930="",0,COUNTIF($R$7:R1930,R1930))</f>
        <v>0</v>
      </c>
      <c r="I1930" s="303" t="str">
        <f t="shared" si="216"/>
        <v>0</v>
      </c>
      <c r="J1930" s="306">
        <f t="shared" si="217"/>
        <v>44216</v>
      </c>
      <c r="K1930" s="303" t="str">
        <f t="shared" si="218"/>
        <v>KK 097</v>
      </c>
      <c r="L1930" s="61"/>
      <c r="M1930" s="271"/>
      <c r="N1930" s="6"/>
      <c r="O1930" s="10"/>
      <c r="P1930" s="6"/>
      <c r="Q1930" s="77" t="str">
        <f t="shared" si="219"/>
        <v/>
      </c>
      <c r="R1930" s="333"/>
      <c r="S1930" s="23"/>
      <c r="T1930" s="271"/>
      <c r="U1930" s="5"/>
      <c r="V1930" s="5"/>
      <c r="W1930" s="61"/>
      <c r="X1930" s="61"/>
    </row>
    <row r="1931" spans="1:24" ht="18.75" customHeight="1" x14ac:dyDescent="0.25">
      <c r="A1931" s="61"/>
      <c r="B1931" s="303">
        <f>IF(P1931="",0,COUNTIF($P$7:P1931,P1931))</f>
        <v>0</v>
      </c>
      <c r="C1931" s="303" t="str">
        <f t="shared" si="213"/>
        <v>0</v>
      </c>
      <c r="D1931" s="303">
        <f>IF(S1931="",0,COUNTIF($S$7:S1931,S1931))</f>
        <v>0</v>
      </c>
      <c r="E1931" s="303" t="str">
        <f t="shared" si="214"/>
        <v>0</v>
      </c>
      <c r="F1931" s="303">
        <f>IF(T1931="",0,COUNTIF($T$7:T1931,T1931))</f>
        <v>0</v>
      </c>
      <c r="G1931" s="303" t="str">
        <f t="shared" si="215"/>
        <v>0</v>
      </c>
      <c r="H1931" s="303">
        <f>IF(R1931="",0,COUNTIF($R$7:R1931,R1931))</f>
        <v>0</v>
      </c>
      <c r="I1931" s="303" t="str">
        <f t="shared" si="216"/>
        <v>0</v>
      </c>
      <c r="J1931" s="306">
        <f t="shared" si="217"/>
        <v>44216</v>
      </c>
      <c r="K1931" s="303" t="str">
        <f t="shared" si="218"/>
        <v>KK 097</v>
      </c>
      <c r="L1931" s="61"/>
      <c r="M1931" s="271"/>
      <c r="N1931" s="6"/>
      <c r="O1931" s="10"/>
      <c r="P1931" s="6"/>
      <c r="Q1931" s="77" t="str">
        <f t="shared" si="219"/>
        <v/>
      </c>
      <c r="R1931" s="333"/>
      <c r="S1931" s="23"/>
      <c r="T1931" s="271"/>
      <c r="U1931" s="5"/>
      <c r="V1931" s="5"/>
      <c r="W1931" s="61"/>
      <c r="X1931" s="61"/>
    </row>
    <row r="1932" spans="1:24" ht="18.75" customHeight="1" x14ac:dyDescent="0.25">
      <c r="A1932" s="61"/>
      <c r="B1932" s="303">
        <f>IF(P1932="",0,COUNTIF($P$7:P1932,P1932))</f>
        <v>0</v>
      </c>
      <c r="C1932" s="303" t="str">
        <f t="shared" si="213"/>
        <v>0</v>
      </c>
      <c r="D1932" s="303">
        <f>IF(S1932="",0,COUNTIF($S$7:S1932,S1932))</f>
        <v>0</v>
      </c>
      <c r="E1932" s="303" t="str">
        <f t="shared" si="214"/>
        <v>0</v>
      </c>
      <c r="F1932" s="303">
        <f>IF(T1932="",0,COUNTIF($T$7:T1932,T1932))</f>
        <v>0</v>
      </c>
      <c r="G1932" s="303" t="str">
        <f t="shared" si="215"/>
        <v>0</v>
      </c>
      <c r="H1932" s="303">
        <f>IF(R1932="",0,COUNTIF($R$7:R1932,R1932))</f>
        <v>0</v>
      </c>
      <c r="I1932" s="303" t="str">
        <f t="shared" si="216"/>
        <v>0</v>
      </c>
      <c r="J1932" s="306">
        <f t="shared" si="217"/>
        <v>44216</v>
      </c>
      <c r="K1932" s="303" t="str">
        <f t="shared" si="218"/>
        <v>KK 097</v>
      </c>
      <c r="L1932" s="61"/>
      <c r="M1932" s="271"/>
      <c r="N1932" s="6"/>
      <c r="O1932" s="10"/>
      <c r="P1932" s="6"/>
      <c r="Q1932" s="77" t="str">
        <f t="shared" si="219"/>
        <v/>
      </c>
      <c r="R1932" s="333"/>
      <c r="S1932" s="23"/>
      <c r="T1932" s="271"/>
      <c r="U1932" s="5"/>
      <c r="V1932" s="5"/>
      <c r="W1932" s="61"/>
      <c r="X1932" s="61"/>
    </row>
    <row r="1933" spans="1:24" ht="18.75" customHeight="1" x14ac:dyDescent="0.25">
      <c r="A1933" s="61"/>
      <c r="B1933" s="303">
        <f>IF(P1933="",0,COUNTIF($P$7:P1933,P1933))</f>
        <v>0</v>
      </c>
      <c r="C1933" s="303" t="str">
        <f t="shared" si="213"/>
        <v>0</v>
      </c>
      <c r="D1933" s="303">
        <f>IF(S1933="",0,COUNTIF($S$7:S1933,S1933))</f>
        <v>0</v>
      </c>
      <c r="E1933" s="303" t="str">
        <f t="shared" si="214"/>
        <v>0</v>
      </c>
      <c r="F1933" s="303">
        <f>IF(T1933="",0,COUNTIF($T$7:T1933,T1933))</f>
        <v>0</v>
      </c>
      <c r="G1933" s="303" t="str">
        <f t="shared" si="215"/>
        <v>0</v>
      </c>
      <c r="H1933" s="303">
        <f>IF(R1933="",0,COUNTIF($R$7:R1933,R1933))</f>
        <v>0</v>
      </c>
      <c r="I1933" s="303" t="str">
        <f t="shared" si="216"/>
        <v>0</v>
      </c>
      <c r="J1933" s="306">
        <f t="shared" si="217"/>
        <v>44216</v>
      </c>
      <c r="K1933" s="303" t="str">
        <f t="shared" si="218"/>
        <v>KK 097</v>
      </c>
      <c r="L1933" s="61"/>
      <c r="M1933" s="271"/>
      <c r="N1933" s="6"/>
      <c r="O1933" s="10"/>
      <c r="P1933" s="6"/>
      <c r="Q1933" s="77" t="str">
        <f t="shared" si="219"/>
        <v/>
      </c>
      <c r="R1933" s="333"/>
      <c r="S1933" s="23"/>
      <c r="T1933" s="271"/>
      <c r="U1933" s="5"/>
      <c r="V1933" s="5"/>
      <c r="W1933" s="61"/>
      <c r="X1933" s="61"/>
    </row>
    <row r="1934" spans="1:24" ht="18.75" customHeight="1" x14ac:dyDescent="0.25">
      <c r="A1934" s="61"/>
      <c r="B1934" s="303">
        <f>IF(P1934="",0,COUNTIF($P$7:P1934,P1934))</f>
        <v>0</v>
      </c>
      <c r="C1934" s="303" t="str">
        <f t="shared" si="213"/>
        <v>0</v>
      </c>
      <c r="D1934" s="303">
        <f>IF(S1934="",0,COUNTIF($S$7:S1934,S1934))</f>
        <v>0</v>
      </c>
      <c r="E1934" s="303" t="str">
        <f t="shared" si="214"/>
        <v>0</v>
      </c>
      <c r="F1934" s="303">
        <f>IF(T1934="",0,COUNTIF($T$7:T1934,T1934))</f>
        <v>0</v>
      </c>
      <c r="G1934" s="303" t="str">
        <f t="shared" si="215"/>
        <v>0</v>
      </c>
      <c r="H1934" s="303">
        <f>IF(R1934="",0,COUNTIF($R$7:R1934,R1934))</f>
        <v>0</v>
      </c>
      <c r="I1934" s="303" t="str">
        <f t="shared" si="216"/>
        <v>0</v>
      </c>
      <c r="J1934" s="306">
        <f t="shared" si="217"/>
        <v>44216</v>
      </c>
      <c r="K1934" s="303" t="str">
        <f t="shared" si="218"/>
        <v>KK 097</v>
      </c>
      <c r="L1934" s="61"/>
      <c r="M1934" s="271"/>
      <c r="N1934" s="6"/>
      <c r="O1934" s="10"/>
      <c r="P1934" s="6"/>
      <c r="Q1934" s="77" t="str">
        <f t="shared" si="219"/>
        <v/>
      </c>
      <c r="R1934" s="333"/>
      <c r="S1934" s="23"/>
      <c r="T1934" s="271"/>
      <c r="U1934" s="5"/>
      <c r="V1934" s="5"/>
      <c r="W1934" s="61"/>
      <c r="X1934" s="61"/>
    </row>
    <row r="1935" spans="1:24" ht="18.75" customHeight="1" x14ac:dyDescent="0.25">
      <c r="A1935" s="61"/>
      <c r="B1935" s="303">
        <f>IF(P1935="",0,COUNTIF($P$7:P1935,P1935))</f>
        <v>0</v>
      </c>
      <c r="C1935" s="303" t="str">
        <f t="shared" si="213"/>
        <v>0</v>
      </c>
      <c r="D1935" s="303">
        <f>IF(S1935="",0,COUNTIF($S$7:S1935,S1935))</f>
        <v>0</v>
      </c>
      <c r="E1935" s="303" t="str">
        <f t="shared" si="214"/>
        <v>0</v>
      </c>
      <c r="F1935" s="303">
        <f>IF(T1935="",0,COUNTIF($T$7:T1935,T1935))</f>
        <v>0</v>
      </c>
      <c r="G1935" s="303" t="str">
        <f t="shared" si="215"/>
        <v>0</v>
      </c>
      <c r="H1935" s="303">
        <f>IF(R1935="",0,COUNTIF($R$7:R1935,R1935))</f>
        <v>0</v>
      </c>
      <c r="I1935" s="303" t="str">
        <f t="shared" si="216"/>
        <v>0</v>
      </c>
      <c r="J1935" s="306">
        <f t="shared" si="217"/>
        <v>44216</v>
      </c>
      <c r="K1935" s="303" t="str">
        <f t="shared" si="218"/>
        <v>KK 097</v>
      </c>
      <c r="L1935" s="61"/>
      <c r="M1935" s="271"/>
      <c r="N1935" s="6"/>
      <c r="O1935" s="10"/>
      <c r="P1935" s="6"/>
      <c r="Q1935" s="77" t="str">
        <f t="shared" si="219"/>
        <v/>
      </c>
      <c r="R1935" s="333"/>
      <c r="S1935" s="23"/>
      <c r="T1935" s="271"/>
      <c r="U1935" s="5"/>
      <c r="V1935" s="5"/>
      <c r="W1935" s="61"/>
      <c r="X1935" s="61"/>
    </row>
    <row r="1936" spans="1:24" ht="18.75" customHeight="1" x14ac:dyDescent="0.25">
      <c r="A1936" s="61"/>
      <c r="B1936" s="303">
        <f>IF(P1936="",0,COUNTIF($P$7:P1936,P1936))</f>
        <v>0</v>
      </c>
      <c r="C1936" s="303" t="str">
        <f t="shared" si="213"/>
        <v>0</v>
      </c>
      <c r="D1936" s="303">
        <f>IF(S1936="",0,COUNTIF($S$7:S1936,S1936))</f>
        <v>0</v>
      </c>
      <c r="E1936" s="303" t="str">
        <f t="shared" si="214"/>
        <v>0</v>
      </c>
      <c r="F1936" s="303">
        <f>IF(T1936="",0,COUNTIF($T$7:T1936,T1936))</f>
        <v>0</v>
      </c>
      <c r="G1936" s="303" t="str">
        <f t="shared" si="215"/>
        <v>0</v>
      </c>
      <c r="H1936" s="303">
        <f>IF(R1936="",0,COUNTIF($R$7:R1936,R1936))</f>
        <v>0</v>
      </c>
      <c r="I1936" s="303" t="str">
        <f t="shared" si="216"/>
        <v>0</v>
      </c>
      <c r="J1936" s="306">
        <f t="shared" si="217"/>
        <v>44216</v>
      </c>
      <c r="K1936" s="303" t="str">
        <f t="shared" si="218"/>
        <v>KK 097</v>
      </c>
      <c r="L1936" s="61"/>
      <c r="M1936" s="271"/>
      <c r="N1936" s="6"/>
      <c r="O1936" s="10"/>
      <c r="P1936" s="6"/>
      <c r="Q1936" s="77" t="str">
        <f t="shared" si="219"/>
        <v/>
      </c>
      <c r="R1936" s="333"/>
      <c r="S1936" s="23"/>
      <c r="T1936" s="271"/>
      <c r="U1936" s="5"/>
      <c r="V1936" s="5"/>
      <c r="W1936" s="61"/>
      <c r="X1936" s="61"/>
    </row>
    <row r="1937" spans="1:24" ht="18.75" customHeight="1" x14ac:dyDescent="0.25">
      <c r="A1937" s="61"/>
      <c r="B1937" s="303">
        <f>IF(P1937="",0,COUNTIF($P$7:P1937,P1937))</f>
        <v>0</v>
      </c>
      <c r="C1937" s="303" t="str">
        <f t="shared" si="213"/>
        <v>0</v>
      </c>
      <c r="D1937" s="303">
        <f>IF(S1937="",0,COUNTIF($S$7:S1937,S1937))</f>
        <v>0</v>
      </c>
      <c r="E1937" s="303" t="str">
        <f t="shared" si="214"/>
        <v>0</v>
      </c>
      <c r="F1937" s="303">
        <f>IF(T1937="",0,COUNTIF($T$7:T1937,T1937))</f>
        <v>0</v>
      </c>
      <c r="G1937" s="303" t="str">
        <f t="shared" si="215"/>
        <v>0</v>
      </c>
      <c r="H1937" s="303">
        <f>IF(R1937="",0,COUNTIF($R$7:R1937,R1937))</f>
        <v>0</v>
      </c>
      <c r="I1937" s="303" t="str">
        <f t="shared" si="216"/>
        <v>0</v>
      </c>
      <c r="J1937" s="306">
        <f t="shared" si="217"/>
        <v>44216</v>
      </c>
      <c r="K1937" s="303" t="str">
        <f t="shared" si="218"/>
        <v>KK 097</v>
      </c>
      <c r="L1937" s="61"/>
      <c r="M1937" s="271"/>
      <c r="N1937" s="6"/>
      <c r="O1937" s="10"/>
      <c r="P1937" s="6"/>
      <c r="Q1937" s="77" t="str">
        <f t="shared" si="219"/>
        <v/>
      </c>
      <c r="R1937" s="333"/>
      <c r="S1937" s="23"/>
      <c r="T1937" s="271"/>
      <c r="U1937" s="5"/>
      <c r="V1937" s="5"/>
      <c r="W1937" s="61"/>
      <c r="X1937" s="61"/>
    </row>
    <row r="1938" spans="1:24" ht="18.75" customHeight="1" x14ac:dyDescent="0.25">
      <c r="A1938" s="61"/>
      <c r="B1938" s="303">
        <f>IF(P1938="",0,COUNTIF($P$7:P1938,P1938))</f>
        <v>0</v>
      </c>
      <c r="C1938" s="303" t="str">
        <f t="shared" si="213"/>
        <v>0</v>
      </c>
      <c r="D1938" s="303">
        <f>IF(S1938="",0,COUNTIF($S$7:S1938,S1938))</f>
        <v>0</v>
      </c>
      <c r="E1938" s="303" t="str">
        <f t="shared" si="214"/>
        <v>0</v>
      </c>
      <c r="F1938" s="303">
        <f>IF(T1938="",0,COUNTIF($T$7:T1938,T1938))</f>
        <v>0</v>
      </c>
      <c r="G1938" s="303" t="str">
        <f t="shared" si="215"/>
        <v>0</v>
      </c>
      <c r="H1938" s="303">
        <f>IF(R1938="",0,COUNTIF($R$7:R1938,R1938))</f>
        <v>0</v>
      </c>
      <c r="I1938" s="303" t="str">
        <f t="shared" si="216"/>
        <v>0</v>
      </c>
      <c r="J1938" s="306">
        <f t="shared" si="217"/>
        <v>44216</v>
      </c>
      <c r="K1938" s="303" t="str">
        <f t="shared" si="218"/>
        <v>KK 097</v>
      </c>
      <c r="L1938" s="61"/>
      <c r="M1938" s="271"/>
      <c r="N1938" s="6"/>
      <c r="O1938" s="10"/>
      <c r="P1938" s="6"/>
      <c r="Q1938" s="77" t="str">
        <f t="shared" si="219"/>
        <v/>
      </c>
      <c r="R1938" s="333"/>
      <c r="S1938" s="23"/>
      <c r="T1938" s="271"/>
      <c r="U1938" s="5"/>
      <c r="V1938" s="5"/>
      <c r="W1938" s="61"/>
      <c r="X1938" s="61"/>
    </row>
    <row r="1939" spans="1:24" ht="18.75" customHeight="1" x14ac:dyDescent="0.25">
      <c r="A1939" s="61"/>
      <c r="B1939" s="303">
        <f>IF(P1939="",0,COUNTIF($P$7:P1939,P1939))</f>
        <v>0</v>
      </c>
      <c r="C1939" s="303" t="str">
        <f t="shared" si="213"/>
        <v>0</v>
      </c>
      <c r="D1939" s="303">
        <f>IF(S1939="",0,COUNTIF($S$7:S1939,S1939))</f>
        <v>0</v>
      </c>
      <c r="E1939" s="303" t="str">
        <f t="shared" si="214"/>
        <v>0</v>
      </c>
      <c r="F1939" s="303">
        <f>IF(T1939="",0,COUNTIF($T$7:T1939,T1939))</f>
        <v>0</v>
      </c>
      <c r="G1939" s="303" t="str">
        <f t="shared" si="215"/>
        <v>0</v>
      </c>
      <c r="H1939" s="303">
        <f>IF(R1939="",0,COUNTIF($R$7:R1939,R1939))</f>
        <v>0</v>
      </c>
      <c r="I1939" s="303" t="str">
        <f t="shared" si="216"/>
        <v>0</v>
      </c>
      <c r="J1939" s="306">
        <f t="shared" si="217"/>
        <v>44216</v>
      </c>
      <c r="K1939" s="303" t="str">
        <f t="shared" si="218"/>
        <v>KK 097</v>
      </c>
      <c r="L1939" s="61"/>
      <c r="M1939" s="271"/>
      <c r="N1939" s="6"/>
      <c r="O1939" s="10"/>
      <c r="P1939" s="6"/>
      <c r="Q1939" s="77" t="str">
        <f t="shared" si="219"/>
        <v/>
      </c>
      <c r="R1939" s="333"/>
      <c r="S1939" s="23"/>
      <c r="T1939" s="271"/>
      <c r="U1939" s="5"/>
      <c r="V1939" s="5"/>
      <c r="W1939" s="61"/>
      <c r="X1939" s="61"/>
    </row>
    <row r="1940" spans="1:24" ht="18.75" customHeight="1" x14ac:dyDescent="0.25">
      <c r="A1940" s="61"/>
      <c r="B1940" s="303">
        <f>IF(P1940="",0,COUNTIF($P$7:P1940,P1940))</f>
        <v>0</v>
      </c>
      <c r="C1940" s="303" t="str">
        <f t="shared" si="213"/>
        <v>0</v>
      </c>
      <c r="D1940" s="303">
        <f>IF(S1940="",0,COUNTIF($S$7:S1940,S1940))</f>
        <v>0</v>
      </c>
      <c r="E1940" s="303" t="str">
        <f t="shared" si="214"/>
        <v>0</v>
      </c>
      <c r="F1940" s="303">
        <f>IF(T1940="",0,COUNTIF($T$7:T1940,T1940))</f>
        <v>0</v>
      </c>
      <c r="G1940" s="303" t="str">
        <f t="shared" si="215"/>
        <v>0</v>
      </c>
      <c r="H1940" s="303">
        <f>IF(R1940="",0,COUNTIF($R$7:R1940,R1940))</f>
        <v>0</v>
      </c>
      <c r="I1940" s="303" t="str">
        <f t="shared" si="216"/>
        <v>0</v>
      </c>
      <c r="J1940" s="306">
        <f t="shared" si="217"/>
        <v>44216</v>
      </c>
      <c r="K1940" s="303" t="str">
        <f t="shared" si="218"/>
        <v>KK 097</v>
      </c>
      <c r="L1940" s="61"/>
      <c r="M1940" s="271"/>
      <c r="N1940" s="6"/>
      <c r="O1940" s="10"/>
      <c r="P1940" s="6"/>
      <c r="Q1940" s="77" t="str">
        <f t="shared" si="219"/>
        <v/>
      </c>
      <c r="R1940" s="333"/>
      <c r="S1940" s="23"/>
      <c r="T1940" s="271"/>
      <c r="U1940" s="5"/>
      <c r="V1940" s="5"/>
      <c r="W1940" s="61"/>
      <c r="X1940" s="61"/>
    </row>
    <row r="1941" spans="1:24" ht="18.75" customHeight="1" x14ac:dyDescent="0.25">
      <c r="A1941" s="61"/>
      <c r="B1941" s="303">
        <f>IF(P1941="",0,COUNTIF($P$7:P1941,P1941))</f>
        <v>0</v>
      </c>
      <c r="C1941" s="303" t="str">
        <f t="shared" si="213"/>
        <v>0</v>
      </c>
      <c r="D1941" s="303">
        <f>IF(S1941="",0,COUNTIF($S$7:S1941,S1941))</f>
        <v>0</v>
      </c>
      <c r="E1941" s="303" t="str">
        <f t="shared" si="214"/>
        <v>0</v>
      </c>
      <c r="F1941" s="303">
        <f>IF(T1941="",0,COUNTIF($T$7:T1941,T1941))</f>
        <v>0</v>
      </c>
      <c r="G1941" s="303" t="str">
        <f t="shared" si="215"/>
        <v>0</v>
      </c>
      <c r="H1941" s="303">
        <f>IF(R1941="",0,COUNTIF($R$7:R1941,R1941))</f>
        <v>0</v>
      </c>
      <c r="I1941" s="303" t="str">
        <f t="shared" si="216"/>
        <v>0</v>
      </c>
      <c r="J1941" s="306">
        <f t="shared" si="217"/>
        <v>44216</v>
      </c>
      <c r="K1941" s="303" t="str">
        <f t="shared" si="218"/>
        <v>KK 097</v>
      </c>
      <c r="L1941" s="61"/>
      <c r="M1941" s="271"/>
      <c r="N1941" s="6"/>
      <c r="O1941" s="10"/>
      <c r="P1941" s="6"/>
      <c r="Q1941" s="77" t="str">
        <f t="shared" si="219"/>
        <v/>
      </c>
      <c r="R1941" s="333"/>
      <c r="S1941" s="23"/>
      <c r="T1941" s="271"/>
      <c r="U1941" s="5"/>
      <c r="V1941" s="5"/>
      <c r="W1941" s="61"/>
      <c r="X1941" s="61"/>
    </row>
    <row r="1942" spans="1:24" ht="18.75" customHeight="1" x14ac:dyDescent="0.25">
      <c r="A1942" s="61"/>
      <c r="B1942" s="303">
        <f>IF(P1942="",0,COUNTIF($P$7:P1942,P1942))</f>
        <v>0</v>
      </c>
      <c r="C1942" s="303" t="str">
        <f t="shared" si="213"/>
        <v>0</v>
      </c>
      <c r="D1942" s="303">
        <f>IF(S1942="",0,COUNTIF($S$7:S1942,S1942))</f>
        <v>0</v>
      </c>
      <c r="E1942" s="303" t="str">
        <f t="shared" si="214"/>
        <v>0</v>
      </c>
      <c r="F1942" s="303">
        <f>IF(T1942="",0,COUNTIF($T$7:T1942,T1942))</f>
        <v>0</v>
      </c>
      <c r="G1942" s="303" t="str">
        <f t="shared" si="215"/>
        <v>0</v>
      </c>
      <c r="H1942" s="303">
        <f>IF(R1942="",0,COUNTIF($R$7:R1942,R1942))</f>
        <v>0</v>
      </c>
      <c r="I1942" s="303" t="str">
        <f t="shared" si="216"/>
        <v>0</v>
      </c>
      <c r="J1942" s="306">
        <f t="shared" si="217"/>
        <v>44216</v>
      </c>
      <c r="K1942" s="303" t="str">
        <f t="shared" si="218"/>
        <v>KK 097</v>
      </c>
      <c r="L1942" s="61"/>
      <c r="M1942" s="271"/>
      <c r="N1942" s="6"/>
      <c r="O1942" s="10"/>
      <c r="P1942" s="6"/>
      <c r="Q1942" s="77" t="str">
        <f t="shared" si="219"/>
        <v/>
      </c>
      <c r="R1942" s="333"/>
      <c r="S1942" s="23"/>
      <c r="T1942" s="271"/>
      <c r="U1942" s="5"/>
      <c r="V1942" s="5"/>
      <c r="W1942" s="61"/>
      <c r="X1942" s="61"/>
    </row>
    <row r="1943" spans="1:24" ht="18.75" customHeight="1" x14ac:dyDescent="0.25">
      <c r="A1943" s="61"/>
      <c r="B1943" s="303">
        <f>IF(P1943="",0,COUNTIF($P$7:P1943,P1943))</f>
        <v>0</v>
      </c>
      <c r="C1943" s="303" t="str">
        <f t="shared" si="213"/>
        <v>0</v>
      </c>
      <c r="D1943" s="303">
        <f>IF(S1943="",0,COUNTIF($S$7:S1943,S1943))</f>
        <v>0</v>
      </c>
      <c r="E1943" s="303" t="str">
        <f t="shared" si="214"/>
        <v>0</v>
      </c>
      <c r="F1943" s="303">
        <f>IF(T1943="",0,COUNTIF($T$7:T1943,T1943))</f>
        <v>0</v>
      </c>
      <c r="G1943" s="303" t="str">
        <f t="shared" si="215"/>
        <v>0</v>
      </c>
      <c r="H1943" s="303">
        <f>IF(R1943="",0,COUNTIF($R$7:R1943,R1943))</f>
        <v>0</v>
      </c>
      <c r="I1943" s="303" t="str">
        <f t="shared" si="216"/>
        <v>0</v>
      </c>
      <c r="J1943" s="306">
        <f t="shared" si="217"/>
        <v>44216</v>
      </c>
      <c r="K1943" s="303" t="str">
        <f t="shared" si="218"/>
        <v>KK 097</v>
      </c>
      <c r="L1943" s="61"/>
      <c r="M1943" s="271"/>
      <c r="N1943" s="6"/>
      <c r="O1943" s="10"/>
      <c r="P1943" s="6"/>
      <c r="Q1943" s="77" t="str">
        <f t="shared" si="219"/>
        <v/>
      </c>
      <c r="R1943" s="333"/>
      <c r="S1943" s="23"/>
      <c r="T1943" s="271"/>
      <c r="U1943" s="5"/>
      <c r="V1943" s="5"/>
      <c r="W1943" s="61"/>
      <c r="X1943" s="61"/>
    </row>
    <row r="1944" spans="1:24" ht="18.75" customHeight="1" x14ac:dyDescent="0.25">
      <c r="A1944" s="61"/>
      <c r="B1944" s="303">
        <f>IF(P1944="",0,COUNTIF($P$7:P1944,P1944))</f>
        <v>0</v>
      </c>
      <c r="C1944" s="303" t="str">
        <f t="shared" si="213"/>
        <v>0</v>
      </c>
      <c r="D1944" s="303">
        <f>IF(S1944="",0,COUNTIF($S$7:S1944,S1944))</f>
        <v>0</v>
      </c>
      <c r="E1944" s="303" t="str">
        <f t="shared" si="214"/>
        <v>0</v>
      </c>
      <c r="F1944" s="303">
        <f>IF(T1944="",0,COUNTIF($T$7:T1944,T1944))</f>
        <v>0</v>
      </c>
      <c r="G1944" s="303" t="str">
        <f t="shared" si="215"/>
        <v>0</v>
      </c>
      <c r="H1944" s="303">
        <f>IF(R1944="",0,COUNTIF($R$7:R1944,R1944))</f>
        <v>0</v>
      </c>
      <c r="I1944" s="303" t="str">
        <f t="shared" si="216"/>
        <v>0</v>
      </c>
      <c r="J1944" s="306">
        <f t="shared" si="217"/>
        <v>44216</v>
      </c>
      <c r="K1944" s="303" t="str">
        <f t="shared" si="218"/>
        <v>KK 097</v>
      </c>
      <c r="L1944" s="61"/>
      <c r="M1944" s="271"/>
      <c r="N1944" s="6"/>
      <c r="O1944" s="10"/>
      <c r="P1944" s="6"/>
      <c r="Q1944" s="77" t="str">
        <f t="shared" si="219"/>
        <v/>
      </c>
      <c r="R1944" s="333"/>
      <c r="S1944" s="23"/>
      <c r="T1944" s="271"/>
      <c r="U1944" s="5"/>
      <c r="V1944" s="5"/>
      <c r="W1944" s="61"/>
      <c r="X1944" s="61"/>
    </row>
    <row r="1945" spans="1:24" ht="18.75" customHeight="1" x14ac:dyDescent="0.25">
      <c r="A1945" s="61"/>
      <c r="B1945" s="303">
        <f>IF(P1945="",0,COUNTIF($P$7:P1945,P1945))</f>
        <v>0</v>
      </c>
      <c r="C1945" s="303" t="str">
        <f t="shared" si="213"/>
        <v>0</v>
      </c>
      <c r="D1945" s="303">
        <f>IF(S1945="",0,COUNTIF($S$7:S1945,S1945))</f>
        <v>0</v>
      </c>
      <c r="E1945" s="303" t="str">
        <f t="shared" si="214"/>
        <v>0</v>
      </c>
      <c r="F1945" s="303">
        <f>IF(T1945="",0,COUNTIF($T$7:T1945,T1945))</f>
        <v>0</v>
      </c>
      <c r="G1945" s="303" t="str">
        <f t="shared" si="215"/>
        <v>0</v>
      </c>
      <c r="H1945" s="303">
        <f>IF(R1945="",0,COUNTIF($R$7:R1945,R1945))</f>
        <v>0</v>
      </c>
      <c r="I1945" s="303" t="str">
        <f t="shared" si="216"/>
        <v>0</v>
      </c>
      <c r="J1945" s="306">
        <f t="shared" si="217"/>
        <v>44216</v>
      </c>
      <c r="K1945" s="303" t="str">
        <f t="shared" si="218"/>
        <v>KK 097</v>
      </c>
      <c r="L1945" s="61"/>
      <c r="M1945" s="271"/>
      <c r="N1945" s="6"/>
      <c r="O1945" s="10"/>
      <c r="P1945" s="6"/>
      <c r="Q1945" s="77" t="str">
        <f t="shared" si="219"/>
        <v/>
      </c>
      <c r="R1945" s="333"/>
      <c r="S1945" s="23"/>
      <c r="T1945" s="271"/>
      <c r="U1945" s="5"/>
      <c r="V1945" s="5"/>
      <c r="W1945" s="61"/>
      <c r="X1945" s="61"/>
    </row>
    <row r="1946" spans="1:24" ht="18.75" customHeight="1" x14ac:dyDescent="0.25">
      <c r="A1946" s="61"/>
      <c r="B1946" s="303">
        <f>IF(P1946="",0,COUNTIF($P$7:P1946,P1946))</f>
        <v>0</v>
      </c>
      <c r="C1946" s="303" t="str">
        <f t="shared" si="213"/>
        <v>0</v>
      </c>
      <c r="D1946" s="303">
        <f>IF(S1946="",0,COUNTIF($S$7:S1946,S1946))</f>
        <v>0</v>
      </c>
      <c r="E1946" s="303" t="str">
        <f t="shared" si="214"/>
        <v>0</v>
      </c>
      <c r="F1946" s="303">
        <f>IF(T1946="",0,COUNTIF($T$7:T1946,T1946))</f>
        <v>0</v>
      </c>
      <c r="G1946" s="303" t="str">
        <f t="shared" si="215"/>
        <v>0</v>
      </c>
      <c r="H1946" s="303">
        <f>IF(R1946="",0,COUNTIF($R$7:R1946,R1946))</f>
        <v>0</v>
      </c>
      <c r="I1946" s="303" t="str">
        <f t="shared" si="216"/>
        <v>0</v>
      </c>
      <c r="J1946" s="306">
        <f t="shared" si="217"/>
        <v>44216</v>
      </c>
      <c r="K1946" s="303" t="str">
        <f t="shared" si="218"/>
        <v>KK 097</v>
      </c>
      <c r="L1946" s="61"/>
      <c r="M1946" s="271"/>
      <c r="N1946" s="6"/>
      <c r="O1946" s="10"/>
      <c r="P1946" s="6"/>
      <c r="Q1946" s="77" t="str">
        <f t="shared" si="219"/>
        <v/>
      </c>
      <c r="R1946" s="333"/>
      <c r="S1946" s="23"/>
      <c r="T1946" s="271"/>
      <c r="U1946" s="5"/>
      <c r="V1946" s="5"/>
      <c r="W1946" s="61"/>
      <c r="X1946" s="61"/>
    </row>
    <row r="1947" spans="1:24" ht="18.75" customHeight="1" x14ac:dyDescent="0.25">
      <c r="A1947" s="61"/>
      <c r="B1947" s="303">
        <f>IF(P1947="",0,COUNTIF($P$7:P1947,P1947))</f>
        <v>0</v>
      </c>
      <c r="C1947" s="303" t="str">
        <f t="shared" si="213"/>
        <v>0</v>
      </c>
      <c r="D1947" s="303">
        <f>IF(S1947="",0,COUNTIF($S$7:S1947,S1947))</f>
        <v>0</v>
      </c>
      <c r="E1947" s="303" t="str">
        <f t="shared" si="214"/>
        <v>0</v>
      </c>
      <c r="F1947" s="303">
        <f>IF(T1947="",0,COUNTIF($T$7:T1947,T1947))</f>
        <v>0</v>
      </c>
      <c r="G1947" s="303" t="str">
        <f t="shared" si="215"/>
        <v>0</v>
      </c>
      <c r="H1947" s="303">
        <f>IF(R1947="",0,COUNTIF($R$7:R1947,R1947))</f>
        <v>0</v>
      </c>
      <c r="I1947" s="303" t="str">
        <f t="shared" si="216"/>
        <v>0</v>
      </c>
      <c r="J1947" s="306">
        <f t="shared" si="217"/>
        <v>44216</v>
      </c>
      <c r="K1947" s="303" t="str">
        <f t="shared" si="218"/>
        <v>KK 097</v>
      </c>
      <c r="L1947" s="61"/>
      <c r="M1947" s="271"/>
      <c r="N1947" s="6"/>
      <c r="O1947" s="10"/>
      <c r="P1947" s="6"/>
      <c r="Q1947" s="77" t="str">
        <f t="shared" si="219"/>
        <v/>
      </c>
      <c r="R1947" s="333"/>
      <c r="S1947" s="23"/>
      <c r="T1947" s="271"/>
      <c r="U1947" s="5"/>
      <c r="V1947" s="5"/>
      <c r="W1947" s="61"/>
      <c r="X1947" s="61"/>
    </row>
    <row r="1948" spans="1:24" ht="18.75" customHeight="1" x14ac:dyDescent="0.25">
      <c r="A1948" s="61"/>
      <c r="B1948" s="303">
        <f>IF(P1948="",0,COUNTIF($P$7:P1948,P1948))</f>
        <v>0</v>
      </c>
      <c r="C1948" s="303" t="str">
        <f t="shared" si="213"/>
        <v>0</v>
      </c>
      <c r="D1948" s="303">
        <f>IF(S1948="",0,COUNTIF($S$7:S1948,S1948))</f>
        <v>0</v>
      </c>
      <c r="E1948" s="303" t="str">
        <f t="shared" si="214"/>
        <v>0</v>
      </c>
      <c r="F1948" s="303">
        <f>IF(T1948="",0,COUNTIF($T$7:T1948,T1948))</f>
        <v>0</v>
      </c>
      <c r="G1948" s="303" t="str">
        <f t="shared" si="215"/>
        <v>0</v>
      </c>
      <c r="H1948" s="303">
        <f>IF(R1948="",0,COUNTIF($R$7:R1948,R1948))</f>
        <v>0</v>
      </c>
      <c r="I1948" s="303" t="str">
        <f t="shared" si="216"/>
        <v>0</v>
      </c>
      <c r="J1948" s="306">
        <f t="shared" si="217"/>
        <v>44216</v>
      </c>
      <c r="K1948" s="303" t="str">
        <f t="shared" si="218"/>
        <v>KK 097</v>
      </c>
      <c r="L1948" s="61"/>
      <c r="M1948" s="271"/>
      <c r="N1948" s="6"/>
      <c r="O1948" s="10"/>
      <c r="P1948" s="6"/>
      <c r="Q1948" s="77" t="str">
        <f t="shared" si="219"/>
        <v/>
      </c>
      <c r="R1948" s="333"/>
      <c r="S1948" s="23"/>
      <c r="T1948" s="271"/>
      <c r="U1948" s="5"/>
      <c r="V1948" s="5"/>
      <c r="W1948" s="61"/>
      <c r="X1948" s="61"/>
    </row>
    <row r="1949" spans="1:24" ht="18.75" customHeight="1" x14ac:dyDescent="0.25">
      <c r="A1949" s="61"/>
      <c r="B1949" s="303">
        <f>IF(P1949="",0,COUNTIF($P$7:P1949,P1949))</f>
        <v>0</v>
      </c>
      <c r="C1949" s="303" t="str">
        <f t="shared" si="213"/>
        <v>0</v>
      </c>
      <c r="D1949" s="303">
        <f>IF(S1949="",0,COUNTIF($S$7:S1949,S1949))</f>
        <v>0</v>
      </c>
      <c r="E1949" s="303" t="str">
        <f t="shared" si="214"/>
        <v>0</v>
      </c>
      <c r="F1949" s="303">
        <f>IF(T1949="",0,COUNTIF($T$7:T1949,T1949))</f>
        <v>0</v>
      </c>
      <c r="G1949" s="303" t="str">
        <f t="shared" si="215"/>
        <v>0</v>
      </c>
      <c r="H1949" s="303">
        <f>IF(R1949="",0,COUNTIF($R$7:R1949,R1949))</f>
        <v>0</v>
      </c>
      <c r="I1949" s="303" t="str">
        <f t="shared" si="216"/>
        <v>0</v>
      </c>
      <c r="J1949" s="306">
        <f t="shared" si="217"/>
        <v>44216</v>
      </c>
      <c r="K1949" s="303" t="str">
        <f t="shared" si="218"/>
        <v>KK 097</v>
      </c>
      <c r="L1949" s="61"/>
      <c r="M1949" s="271"/>
      <c r="N1949" s="6"/>
      <c r="O1949" s="10"/>
      <c r="P1949" s="6"/>
      <c r="Q1949" s="77" t="str">
        <f t="shared" si="219"/>
        <v/>
      </c>
      <c r="R1949" s="333"/>
      <c r="S1949" s="23"/>
      <c r="T1949" s="271"/>
      <c r="U1949" s="5"/>
      <c r="V1949" s="5"/>
      <c r="W1949" s="61"/>
      <c r="X1949" s="61"/>
    </row>
    <row r="1950" spans="1:24" ht="18.75" customHeight="1" x14ac:dyDescent="0.25">
      <c r="A1950" s="61"/>
      <c r="B1950" s="303">
        <f>IF(P1950="",0,COUNTIF($P$7:P1950,P1950))</f>
        <v>0</v>
      </c>
      <c r="C1950" s="303" t="str">
        <f t="shared" si="213"/>
        <v>0</v>
      </c>
      <c r="D1950" s="303">
        <f>IF(S1950="",0,COUNTIF($S$7:S1950,S1950))</f>
        <v>0</v>
      </c>
      <c r="E1950" s="303" t="str">
        <f t="shared" si="214"/>
        <v>0</v>
      </c>
      <c r="F1950" s="303">
        <f>IF(T1950="",0,COUNTIF($T$7:T1950,T1950))</f>
        <v>0</v>
      </c>
      <c r="G1950" s="303" t="str">
        <f t="shared" si="215"/>
        <v>0</v>
      </c>
      <c r="H1950" s="303">
        <f>IF(R1950="",0,COUNTIF($R$7:R1950,R1950))</f>
        <v>0</v>
      </c>
      <c r="I1950" s="303" t="str">
        <f t="shared" si="216"/>
        <v>0</v>
      </c>
      <c r="J1950" s="306">
        <f t="shared" si="217"/>
        <v>44216</v>
      </c>
      <c r="K1950" s="303" t="str">
        <f t="shared" si="218"/>
        <v>KK 097</v>
      </c>
      <c r="L1950" s="61"/>
      <c r="M1950" s="271"/>
      <c r="N1950" s="6"/>
      <c r="O1950" s="10"/>
      <c r="P1950" s="6"/>
      <c r="Q1950" s="77" t="str">
        <f t="shared" si="219"/>
        <v/>
      </c>
      <c r="R1950" s="333"/>
      <c r="S1950" s="23"/>
      <c r="T1950" s="271"/>
      <c r="U1950" s="5"/>
      <c r="V1950" s="5"/>
      <c r="W1950" s="61"/>
      <c r="X1950" s="61"/>
    </row>
    <row r="1951" spans="1:24" ht="18.75" customHeight="1" x14ac:dyDescent="0.25">
      <c r="A1951" s="61"/>
      <c r="B1951" s="303">
        <f>IF(P1951="",0,COUNTIF($P$7:P1951,P1951))</f>
        <v>0</v>
      </c>
      <c r="C1951" s="303" t="str">
        <f t="shared" si="213"/>
        <v>0</v>
      </c>
      <c r="D1951" s="303">
        <f>IF(S1951="",0,COUNTIF($S$7:S1951,S1951))</f>
        <v>0</v>
      </c>
      <c r="E1951" s="303" t="str">
        <f t="shared" si="214"/>
        <v>0</v>
      </c>
      <c r="F1951" s="303">
        <f>IF(T1951="",0,COUNTIF($T$7:T1951,T1951))</f>
        <v>0</v>
      </c>
      <c r="G1951" s="303" t="str">
        <f t="shared" si="215"/>
        <v>0</v>
      </c>
      <c r="H1951" s="303">
        <f>IF(R1951="",0,COUNTIF($R$7:R1951,R1951))</f>
        <v>0</v>
      </c>
      <c r="I1951" s="303" t="str">
        <f t="shared" si="216"/>
        <v>0</v>
      </c>
      <c r="J1951" s="306">
        <f t="shared" si="217"/>
        <v>44216</v>
      </c>
      <c r="K1951" s="303" t="str">
        <f t="shared" si="218"/>
        <v>KK 097</v>
      </c>
      <c r="L1951" s="61"/>
      <c r="M1951" s="271"/>
      <c r="N1951" s="6"/>
      <c r="O1951" s="10"/>
      <c r="P1951" s="6"/>
      <c r="Q1951" s="77" t="str">
        <f t="shared" si="219"/>
        <v/>
      </c>
      <c r="R1951" s="333"/>
      <c r="S1951" s="23"/>
      <c r="T1951" s="271"/>
      <c r="U1951" s="5"/>
      <c r="V1951" s="5"/>
      <c r="W1951" s="61"/>
      <c r="X1951" s="61"/>
    </row>
    <row r="1952" spans="1:24" ht="18.75" customHeight="1" x14ac:dyDescent="0.25">
      <c r="A1952" s="61"/>
      <c r="B1952" s="303">
        <f>IF(P1952="",0,COUNTIF($P$7:P1952,P1952))</f>
        <v>0</v>
      </c>
      <c r="C1952" s="303" t="str">
        <f t="shared" si="213"/>
        <v>0</v>
      </c>
      <c r="D1952" s="303">
        <f>IF(S1952="",0,COUNTIF($S$7:S1952,S1952))</f>
        <v>0</v>
      </c>
      <c r="E1952" s="303" t="str">
        <f t="shared" si="214"/>
        <v>0</v>
      </c>
      <c r="F1952" s="303">
        <f>IF(T1952="",0,COUNTIF($T$7:T1952,T1952))</f>
        <v>0</v>
      </c>
      <c r="G1952" s="303" t="str">
        <f t="shared" si="215"/>
        <v>0</v>
      </c>
      <c r="H1952" s="303">
        <f>IF(R1952="",0,COUNTIF($R$7:R1952,R1952))</f>
        <v>0</v>
      </c>
      <c r="I1952" s="303" t="str">
        <f t="shared" si="216"/>
        <v>0</v>
      </c>
      <c r="J1952" s="306">
        <f t="shared" si="217"/>
        <v>44216</v>
      </c>
      <c r="K1952" s="303" t="str">
        <f t="shared" si="218"/>
        <v>KK 097</v>
      </c>
      <c r="L1952" s="61"/>
      <c r="M1952" s="271"/>
      <c r="N1952" s="6"/>
      <c r="O1952" s="10"/>
      <c r="P1952" s="6"/>
      <c r="Q1952" s="77" t="str">
        <f t="shared" si="219"/>
        <v/>
      </c>
      <c r="R1952" s="333"/>
      <c r="S1952" s="23"/>
      <c r="T1952" s="271"/>
      <c r="U1952" s="5"/>
      <c r="V1952" s="5"/>
      <c r="W1952" s="61"/>
      <c r="X1952" s="61"/>
    </row>
    <row r="1953" spans="1:24" ht="18.75" customHeight="1" x14ac:dyDescent="0.25">
      <c r="A1953" s="61"/>
      <c r="B1953" s="303">
        <f>IF(P1953="",0,COUNTIF($P$7:P1953,P1953))</f>
        <v>0</v>
      </c>
      <c r="C1953" s="303" t="str">
        <f t="shared" si="213"/>
        <v>0</v>
      </c>
      <c r="D1953" s="303">
        <f>IF(S1953="",0,COUNTIF($S$7:S1953,S1953))</f>
        <v>0</v>
      </c>
      <c r="E1953" s="303" t="str">
        <f t="shared" si="214"/>
        <v>0</v>
      </c>
      <c r="F1953" s="303">
        <f>IF(T1953="",0,COUNTIF($T$7:T1953,T1953))</f>
        <v>0</v>
      </c>
      <c r="G1953" s="303" t="str">
        <f t="shared" si="215"/>
        <v>0</v>
      </c>
      <c r="H1953" s="303">
        <f>IF(R1953="",0,COUNTIF($R$7:R1953,R1953))</f>
        <v>0</v>
      </c>
      <c r="I1953" s="303" t="str">
        <f t="shared" si="216"/>
        <v>0</v>
      </c>
      <c r="J1953" s="306">
        <f t="shared" si="217"/>
        <v>44216</v>
      </c>
      <c r="K1953" s="303" t="str">
        <f t="shared" si="218"/>
        <v>KK 097</v>
      </c>
      <c r="L1953" s="61"/>
      <c r="M1953" s="271"/>
      <c r="N1953" s="6"/>
      <c r="O1953" s="10"/>
      <c r="P1953" s="6"/>
      <c r="Q1953" s="77" t="str">
        <f t="shared" si="219"/>
        <v/>
      </c>
      <c r="R1953" s="333"/>
      <c r="S1953" s="23"/>
      <c r="T1953" s="271"/>
      <c r="U1953" s="5"/>
      <c r="V1953" s="5"/>
      <c r="W1953" s="61"/>
      <c r="X1953" s="61"/>
    </row>
    <row r="1954" spans="1:24" ht="18.75" customHeight="1" x14ac:dyDescent="0.25">
      <c r="A1954" s="61"/>
      <c r="B1954" s="303">
        <f>IF(P1954="",0,COUNTIF($P$7:P1954,P1954))</f>
        <v>0</v>
      </c>
      <c r="C1954" s="303" t="str">
        <f t="shared" si="213"/>
        <v>0</v>
      </c>
      <c r="D1954" s="303">
        <f>IF(S1954="",0,COUNTIF($S$7:S1954,S1954))</f>
        <v>0</v>
      </c>
      <c r="E1954" s="303" t="str">
        <f t="shared" si="214"/>
        <v>0</v>
      </c>
      <c r="F1954" s="303">
        <f>IF(T1954="",0,COUNTIF($T$7:T1954,T1954))</f>
        <v>0</v>
      </c>
      <c r="G1954" s="303" t="str">
        <f t="shared" si="215"/>
        <v>0</v>
      </c>
      <c r="H1954" s="303">
        <f>IF(R1954="",0,COUNTIF($R$7:R1954,R1954))</f>
        <v>0</v>
      </c>
      <c r="I1954" s="303" t="str">
        <f t="shared" si="216"/>
        <v>0</v>
      </c>
      <c r="J1954" s="306">
        <f t="shared" si="217"/>
        <v>44216</v>
      </c>
      <c r="K1954" s="303" t="str">
        <f t="shared" si="218"/>
        <v>KK 097</v>
      </c>
      <c r="L1954" s="61"/>
      <c r="M1954" s="271"/>
      <c r="N1954" s="6"/>
      <c r="O1954" s="10"/>
      <c r="P1954" s="6"/>
      <c r="Q1954" s="77" t="str">
        <f t="shared" si="219"/>
        <v/>
      </c>
      <c r="R1954" s="333"/>
      <c r="S1954" s="23"/>
      <c r="T1954" s="271"/>
      <c r="U1954" s="5"/>
      <c r="V1954" s="5"/>
      <c r="W1954" s="61"/>
      <c r="X1954" s="61"/>
    </row>
    <row r="1955" spans="1:24" ht="18.75" customHeight="1" x14ac:dyDescent="0.25">
      <c r="A1955" s="61"/>
      <c r="B1955" s="303">
        <f>IF(P1955="",0,COUNTIF($P$7:P1955,P1955))</f>
        <v>0</v>
      </c>
      <c r="C1955" s="303" t="str">
        <f t="shared" si="213"/>
        <v>0</v>
      </c>
      <c r="D1955" s="303">
        <f>IF(S1955="",0,COUNTIF($S$7:S1955,S1955))</f>
        <v>0</v>
      </c>
      <c r="E1955" s="303" t="str">
        <f t="shared" si="214"/>
        <v>0</v>
      </c>
      <c r="F1955" s="303">
        <f>IF(T1955="",0,COUNTIF($T$7:T1955,T1955))</f>
        <v>0</v>
      </c>
      <c r="G1955" s="303" t="str">
        <f t="shared" si="215"/>
        <v>0</v>
      </c>
      <c r="H1955" s="303">
        <f>IF(R1955="",0,COUNTIF($R$7:R1955,R1955))</f>
        <v>0</v>
      </c>
      <c r="I1955" s="303" t="str">
        <f t="shared" si="216"/>
        <v>0</v>
      </c>
      <c r="J1955" s="306">
        <f t="shared" si="217"/>
        <v>44216</v>
      </c>
      <c r="K1955" s="303" t="str">
        <f t="shared" si="218"/>
        <v>KK 097</v>
      </c>
      <c r="L1955" s="61"/>
      <c r="M1955" s="271"/>
      <c r="N1955" s="6"/>
      <c r="O1955" s="10"/>
      <c r="P1955" s="6"/>
      <c r="Q1955" s="77" t="str">
        <f t="shared" si="219"/>
        <v/>
      </c>
      <c r="R1955" s="333"/>
      <c r="S1955" s="23"/>
      <c r="T1955" s="271"/>
      <c r="U1955" s="5"/>
      <c r="V1955" s="5"/>
      <c r="W1955" s="61"/>
      <c r="X1955" s="61"/>
    </row>
    <row r="1956" spans="1:24" ht="18.75" customHeight="1" x14ac:dyDescent="0.25">
      <c r="A1956" s="61"/>
      <c r="B1956" s="303">
        <f>IF(P1956="",0,COUNTIF($P$7:P1956,P1956))</f>
        <v>0</v>
      </c>
      <c r="C1956" s="303" t="str">
        <f t="shared" si="213"/>
        <v>0</v>
      </c>
      <c r="D1956" s="303">
        <f>IF(S1956="",0,COUNTIF($S$7:S1956,S1956))</f>
        <v>0</v>
      </c>
      <c r="E1956" s="303" t="str">
        <f t="shared" si="214"/>
        <v>0</v>
      </c>
      <c r="F1956" s="303">
        <f>IF(T1956="",0,COUNTIF($T$7:T1956,T1956))</f>
        <v>0</v>
      </c>
      <c r="G1956" s="303" t="str">
        <f t="shared" si="215"/>
        <v>0</v>
      </c>
      <c r="H1956" s="303">
        <f>IF(R1956="",0,COUNTIF($R$7:R1956,R1956))</f>
        <v>0</v>
      </c>
      <c r="I1956" s="303" t="str">
        <f t="shared" si="216"/>
        <v>0</v>
      </c>
      <c r="J1956" s="306">
        <f t="shared" si="217"/>
        <v>44216</v>
      </c>
      <c r="K1956" s="303" t="str">
        <f t="shared" si="218"/>
        <v>KK 097</v>
      </c>
      <c r="L1956" s="61"/>
      <c r="M1956" s="271"/>
      <c r="N1956" s="6"/>
      <c r="O1956" s="10"/>
      <c r="P1956" s="6"/>
      <c r="Q1956" s="77" t="str">
        <f t="shared" si="219"/>
        <v/>
      </c>
      <c r="R1956" s="333"/>
      <c r="S1956" s="23"/>
      <c r="T1956" s="271"/>
      <c r="U1956" s="5"/>
      <c r="V1956" s="5"/>
      <c r="W1956" s="61"/>
      <c r="X1956" s="61"/>
    </row>
    <row r="1957" spans="1:24" ht="18.75" customHeight="1" x14ac:dyDescent="0.25">
      <c r="A1957" s="61"/>
      <c r="B1957" s="303">
        <f>IF(P1957="",0,COUNTIF($P$7:P1957,P1957))</f>
        <v>0</v>
      </c>
      <c r="C1957" s="303" t="str">
        <f t="shared" si="213"/>
        <v>0</v>
      </c>
      <c r="D1957" s="303">
        <f>IF(S1957="",0,COUNTIF($S$7:S1957,S1957))</f>
        <v>0</v>
      </c>
      <c r="E1957" s="303" t="str">
        <f t="shared" si="214"/>
        <v>0</v>
      </c>
      <c r="F1957" s="303">
        <f>IF(T1957="",0,COUNTIF($T$7:T1957,T1957))</f>
        <v>0</v>
      </c>
      <c r="G1957" s="303" t="str">
        <f t="shared" si="215"/>
        <v>0</v>
      </c>
      <c r="H1957" s="303">
        <f>IF(R1957="",0,COUNTIF($R$7:R1957,R1957))</f>
        <v>0</v>
      </c>
      <c r="I1957" s="303" t="str">
        <f t="shared" si="216"/>
        <v>0</v>
      </c>
      <c r="J1957" s="306">
        <f t="shared" si="217"/>
        <v>44216</v>
      </c>
      <c r="K1957" s="303" t="str">
        <f t="shared" si="218"/>
        <v>KK 097</v>
      </c>
      <c r="L1957" s="61"/>
      <c r="M1957" s="271"/>
      <c r="N1957" s="6"/>
      <c r="O1957" s="10"/>
      <c r="P1957" s="6"/>
      <c r="Q1957" s="77" t="str">
        <f t="shared" si="219"/>
        <v/>
      </c>
      <c r="R1957" s="333"/>
      <c r="S1957" s="23"/>
      <c r="T1957" s="271"/>
      <c r="U1957" s="5"/>
      <c r="V1957" s="5"/>
      <c r="W1957" s="61"/>
      <c r="X1957" s="61"/>
    </row>
    <row r="1958" spans="1:24" ht="18.75" customHeight="1" x14ac:dyDescent="0.25">
      <c r="A1958" s="61"/>
      <c r="B1958" s="303">
        <f>IF(P1958="",0,COUNTIF($P$7:P1958,P1958))</f>
        <v>0</v>
      </c>
      <c r="C1958" s="303" t="str">
        <f t="shared" si="213"/>
        <v>0</v>
      </c>
      <c r="D1958" s="303">
        <f>IF(S1958="",0,COUNTIF($S$7:S1958,S1958))</f>
        <v>0</v>
      </c>
      <c r="E1958" s="303" t="str">
        <f t="shared" si="214"/>
        <v>0</v>
      </c>
      <c r="F1958" s="303">
        <f>IF(T1958="",0,COUNTIF($T$7:T1958,T1958))</f>
        <v>0</v>
      </c>
      <c r="G1958" s="303" t="str">
        <f t="shared" si="215"/>
        <v>0</v>
      </c>
      <c r="H1958" s="303">
        <f>IF(R1958="",0,COUNTIF($R$7:R1958,R1958))</f>
        <v>0</v>
      </c>
      <c r="I1958" s="303" t="str">
        <f t="shared" si="216"/>
        <v>0</v>
      </c>
      <c r="J1958" s="306">
        <f t="shared" si="217"/>
        <v>44216</v>
      </c>
      <c r="K1958" s="303" t="str">
        <f t="shared" si="218"/>
        <v>KK 097</v>
      </c>
      <c r="L1958" s="61"/>
      <c r="M1958" s="271"/>
      <c r="N1958" s="6"/>
      <c r="O1958" s="10"/>
      <c r="P1958" s="6"/>
      <c r="Q1958" s="77" t="str">
        <f t="shared" si="219"/>
        <v/>
      </c>
      <c r="R1958" s="333"/>
      <c r="S1958" s="23"/>
      <c r="T1958" s="271"/>
      <c r="U1958" s="5"/>
      <c r="V1958" s="5"/>
      <c r="W1958" s="61"/>
      <c r="X1958" s="61"/>
    </row>
    <row r="1959" spans="1:24" ht="18.75" customHeight="1" x14ac:dyDescent="0.25">
      <c r="A1959" s="61"/>
      <c r="B1959" s="303">
        <f>IF(P1959="",0,COUNTIF($P$7:P1959,P1959))</f>
        <v>0</v>
      </c>
      <c r="C1959" s="303" t="str">
        <f t="shared" si="213"/>
        <v>0</v>
      </c>
      <c r="D1959" s="303">
        <f>IF(S1959="",0,COUNTIF($S$7:S1959,S1959))</f>
        <v>0</v>
      </c>
      <c r="E1959" s="303" t="str">
        <f t="shared" si="214"/>
        <v>0</v>
      </c>
      <c r="F1959" s="303">
        <f>IF(T1959="",0,COUNTIF($T$7:T1959,T1959))</f>
        <v>0</v>
      </c>
      <c r="G1959" s="303" t="str">
        <f t="shared" si="215"/>
        <v>0</v>
      </c>
      <c r="H1959" s="303">
        <f>IF(R1959="",0,COUNTIF($R$7:R1959,R1959))</f>
        <v>0</v>
      </c>
      <c r="I1959" s="303" t="str">
        <f t="shared" si="216"/>
        <v>0</v>
      </c>
      <c r="J1959" s="306">
        <f t="shared" si="217"/>
        <v>44216</v>
      </c>
      <c r="K1959" s="303" t="str">
        <f t="shared" si="218"/>
        <v>KK 097</v>
      </c>
      <c r="L1959" s="61"/>
      <c r="M1959" s="271"/>
      <c r="N1959" s="6"/>
      <c r="O1959" s="10"/>
      <c r="P1959" s="6"/>
      <c r="Q1959" s="77" t="str">
        <f t="shared" si="219"/>
        <v/>
      </c>
      <c r="R1959" s="333"/>
      <c r="S1959" s="23"/>
      <c r="T1959" s="271"/>
      <c r="U1959" s="5"/>
      <c r="V1959" s="5"/>
      <c r="W1959" s="61"/>
      <c r="X1959" s="61"/>
    </row>
    <row r="1960" spans="1:24" ht="18.75" customHeight="1" x14ac:dyDescent="0.25">
      <c r="A1960" s="61"/>
      <c r="B1960" s="303">
        <f>IF(P1960="",0,COUNTIF($P$7:P1960,P1960))</f>
        <v>0</v>
      </c>
      <c r="C1960" s="303" t="str">
        <f t="shared" si="213"/>
        <v>0</v>
      </c>
      <c r="D1960" s="303">
        <f>IF(S1960="",0,COUNTIF($S$7:S1960,S1960))</f>
        <v>0</v>
      </c>
      <c r="E1960" s="303" t="str">
        <f t="shared" si="214"/>
        <v>0</v>
      </c>
      <c r="F1960" s="303">
        <f>IF(T1960="",0,COUNTIF($T$7:T1960,T1960))</f>
        <v>0</v>
      </c>
      <c r="G1960" s="303" t="str">
        <f t="shared" si="215"/>
        <v>0</v>
      </c>
      <c r="H1960" s="303">
        <f>IF(R1960="",0,COUNTIF($R$7:R1960,R1960))</f>
        <v>0</v>
      </c>
      <c r="I1960" s="303" t="str">
        <f t="shared" si="216"/>
        <v>0</v>
      </c>
      <c r="J1960" s="306">
        <f t="shared" si="217"/>
        <v>44216</v>
      </c>
      <c r="K1960" s="303" t="str">
        <f t="shared" si="218"/>
        <v>KK 097</v>
      </c>
      <c r="L1960" s="61"/>
      <c r="M1960" s="271"/>
      <c r="N1960" s="6"/>
      <c r="O1960" s="10"/>
      <c r="P1960" s="6"/>
      <c r="Q1960" s="77" t="str">
        <f t="shared" si="219"/>
        <v/>
      </c>
      <c r="R1960" s="333"/>
      <c r="S1960" s="23"/>
      <c r="T1960" s="271"/>
      <c r="U1960" s="5"/>
      <c r="V1960" s="5"/>
      <c r="W1960" s="61"/>
      <c r="X1960" s="61"/>
    </row>
    <row r="1961" spans="1:24" ht="18.75" customHeight="1" x14ac:dyDescent="0.25">
      <c r="A1961" s="61"/>
      <c r="B1961" s="303">
        <f>IF(P1961="",0,COUNTIF($P$7:P1961,P1961))</f>
        <v>0</v>
      </c>
      <c r="C1961" s="303" t="str">
        <f t="shared" si="213"/>
        <v>0</v>
      </c>
      <c r="D1961" s="303">
        <f>IF(S1961="",0,COUNTIF($S$7:S1961,S1961))</f>
        <v>0</v>
      </c>
      <c r="E1961" s="303" t="str">
        <f t="shared" si="214"/>
        <v>0</v>
      </c>
      <c r="F1961" s="303">
        <f>IF(T1961="",0,COUNTIF($T$7:T1961,T1961))</f>
        <v>0</v>
      </c>
      <c r="G1961" s="303" t="str">
        <f t="shared" si="215"/>
        <v>0</v>
      </c>
      <c r="H1961" s="303">
        <f>IF(R1961="",0,COUNTIF($R$7:R1961,R1961))</f>
        <v>0</v>
      </c>
      <c r="I1961" s="303" t="str">
        <f t="shared" si="216"/>
        <v>0</v>
      </c>
      <c r="J1961" s="306">
        <f t="shared" si="217"/>
        <v>44216</v>
      </c>
      <c r="K1961" s="303" t="str">
        <f t="shared" si="218"/>
        <v>KK 097</v>
      </c>
      <c r="L1961" s="61"/>
      <c r="M1961" s="271"/>
      <c r="N1961" s="6"/>
      <c r="O1961" s="10"/>
      <c r="P1961" s="6"/>
      <c r="Q1961" s="77" t="str">
        <f t="shared" si="219"/>
        <v/>
      </c>
      <c r="R1961" s="333"/>
      <c r="S1961" s="23"/>
      <c r="T1961" s="271"/>
      <c r="U1961" s="5"/>
      <c r="V1961" s="5"/>
      <c r="W1961" s="61"/>
      <c r="X1961" s="61"/>
    </row>
    <row r="1962" spans="1:24" ht="18.75" customHeight="1" x14ac:dyDescent="0.25">
      <c r="A1962" s="61"/>
      <c r="B1962" s="303">
        <f>IF(P1962="",0,COUNTIF($P$7:P1962,P1962))</f>
        <v>0</v>
      </c>
      <c r="C1962" s="303" t="str">
        <f t="shared" si="213"/>
        <v>0</v>
      </c>
      <c r="D1962" s="303">
        <f>IF(S1962="",0,COUNTIF($S$7:S1962,S1962))</f>
        <v>0</v>
      </c>
      <c r="E1962" s="303" t="str">
        <f t="shared" si="214"/>
        <v>0</v>
      </c>
      <c r="F1962" s="303">
        <f>IF(T1962="",0,COUNTIF($T$7:T1962,T1962))</f>
        <v>0</v>
      </c>
      <c r="G1962" s="303" t="str">
        <f t="shared" si="215"/>
        <v>0</v>
      </c>
      <c r="H1962" s="303">
        <f>IF(R1962="",0,COUNTIF($R$7:R1962,R1962))</f>
        <v>0</v>
      </c>
      <c r="I1962" s="303" t="str">
        <f t="shared" si="216"/>
        <v>0</v>
      </c>
      <c r="J1962" s="306">
        <f t="shared" si="217"/>
        <v>44216</v>
      </c>
      <c r="K1962" s="303" t="str">
        <f t="shared" si="218"/>
        <v>KK 097</v>
      </c>
      <c r="L1962" s="61"/>
      <c r="M1962" s="271"/>
      <c r="N1962" s="6"/>
      <c r="O1962" s="10"/>
      <c r="P1962" s="6"/>
      <c r="Q1962" s="77" t="str">
        <f t="shared" si="219"/>
        <v/>
      </c>
      <c r="R1962" s="333"/>
      <c r="S1962" s="23"/>
      <c r="T1962" s="271"/>
      <c r="U1962" s="5"/>
      <c r="V1962" s="5"/>
      <c r="W1962" s="61"/>
      <c r="X1962" s="61"/>
    </row>
    <row r="1963" spans="1:24" ht="18.75" customHeight="1" x14ac:dyDescent="0.25">
      <c r="A1963" s="61"/>
      <c r="B1963" s="303">
        <f>IF(P1963="",0,COUNTIF($P$7:P1963,P1963))</f>
        <v>0</v>
      </c>
      <c r="C1963" s="303" t="str">
        <f t="shared" si="213"/>
        <v>0</v>
      </c>
      <c r="D1963" s="303">
        <f>IF(S1963="",0,COUNTIF($S$7:S1963,S1963))</f>
        <v>0</v>
      </c>
      <c r="E1963" s="303" t="str">
        <f t="shared" si="214"/>
        <v>0</v>
      </c>
      <c r="F1963" s="303">
        <f>IF(T1963="",0,COUNTIF($T$7:T1963,T1963))</f>
        <v>0</v>
      </c>
      <c r="G1963" s="303" t="str">
        <f t="shared" si="215"/>
        <v>0</v>
      </c>
      <c r="H1963" s="303">
        <f>IF(R1963="",0,COUNTIF($R$7:R1963,R1963))</f>
        <v>0</v>
      </c>
      <c r="I1963" s="303" t="str">
        <f t="shared" si="216"/>
        <v>0</v>
      </c>
      <c r="J1963" s="306">
        <f t="shared" si="217"/>
        <v>44216</v>
      </c>
      <c r="K1963" s="303" t="str">
        <f t="shared" si="218"/>
        <v>KK 097</v>
      </c>
      <c r="L1963" s="61"/>
      <c r="M1963" s="271"/>
      <c r="N1963" s="6"/>
      <c r="O1963" s="10"/>
      <c r="P1963" s="6"/>
      <c r="Q1963" s="77" t="str">
        <f t="shared" si="219"/>
        <v/>
      </c>
      <c r="R1963" s="333"/>
      <c r="S1963" s="23"/>
      <c r="T1963" s="271"/>
      <c r="U1963" s="5"/>
      <c r="V1963" s="5"/>
      <c r="W1963" s="61"/>
      <c r="X1963" s="61"/>
    </row>
    <row r="1964" spans="1:24" ht="18.75" customHeight="1" x14ac:dyDescent="0.25">
      <c r="A1964" s="61"/>
      <c r="B1964" s="303">
        <f>IF(P1964="",0,COUNTIF($P$7:P1964,P1964))</f>
        <v>0</v>
      </c>
      <c r="C1964" s="303" t="str">
        <f t="shared" si="213"/>
        <v>0</v>
      </c>
      <c r="D1964" s="303">
        <f>IF(S1964="",0,COUNTIF($S$7:S1964,S1964))</f>
        <v>0</v>
      </c>
      <c r="E1964" s="303" t="str">
        <f t="shared" si="214"/>
        <v>0</v>
      </c>
      <c r="F1964" s="303">
        <f>IF(T1964="",0,COUNTIF($T$7:T1964,T1964))</f>
        <v>0</v>
      </c>
      <c r="G1964" s="303" t="str">
        <f t="shared" si="215"/>
        <v>0</v>
      </c>
      <c r="H1964" s="303">
        <f>IF(R1964="",0,COUNTIF($R$7:R1964,R1964))</f>
        <v>0</v>
      </c>
      <c r="I1964" s="303" t="str">
        <f t="shared" si="216"/>
        <v>0</v>
      </c>
      <c r="J1964" s="306">
        <f t="shared" si="217"/>
        <v>44216</v>
      </c>
      <c r="K1964" s="303" t="str">
        <f t="shared" si="218"/>
        <v>KK 097</v>
      </c>
      <c r="L1964" s="61"/>
      <c r="M1964" s="271"/>
      <c r="N1964" s="6"/>
      <c r="O1964" s="10"/>
      <c r="P1964" s="6"/>
      <c r="Q1964" s="77" t="str">
        <f t="shared" si="219"/>
        <v/>
      </c>
      <c r="R1964" s="333"/>
      <c r="S1964" s="23"/>
      <c r="T1964" s="271"/>
      <c r="U1964" s="5"/>
      <c r="V1964" s="5"/>
      <c r="W1964" s="61"/>
      <c r="X1964" s="61"/>
    </row>
    <row r="1965" spans="1:24" ht="18.75" customHeight="1" x14ac:dyDescent="0.25">
      <c r="A1965" s="61"/>
      <c r="B1965" s="303">
        <f>IF(P1965="",0,COUNTIF($P$7:P1965,P1965))</f>
        <v>0</v>
      </c>
      <c r="C1965" s="303" t="str">
        <f t="shared" si="213"/>
        <v>0</v>
      </c>
      <c r="D1965" s="303">
        <f>IF(S1965="",0,COUNTIF($S$7:S1965,S1965))</f>
        <v>0</v>
      </c>
      <c r="E1965" s="303" t="str">
        <f t="shared" si="214"/>
        <v>0</v>
      </c>
      <c r="F1965" s="303">
        <f>IF(T1965="",0,COUNTIF($T$7:T1965,T1965))</f>
        <v>0</v>
      </c>
      <c r="G1965" s="303" t="str">
        <f t="shared" si="215"/>
        <v>0</v>
      </c>
      <c r="H1965" s="303">
        <f>IF(R1965="",0,COUNTIF($R$7:R1965,R1965))</f>
        <v>0</v>
      </c>
      <c r="I1965" s="303" t="str">
        <f t="shared" si="216"/>
        <v>0</v>
      </c>
      <c r="J1965" s="306">
        <f t="shared" si="217"/>
        <v>44216</v>
      </c>
      <c r="K1965" s="303" t="str">
        <f t="shared" si="218"/>
        <v>KK 097</v>
      </c>
      <c r="L1965" s="61"/>
      <c r="M1965" s="271"/>
      <c r="N1965" s="6"/>
      <c r="O1965" s="10"/>
      <c r="P1965" s="6"/>
      <c r="Q1965" s="77" t="str">
        <f t="shared" si="219"/>
        <v/>
      </c>
      <c r="R1965" s="333"/>
      <c r="S1965" s="23"/>
      <c r="T1965" s="271"/>
      <c r="U1965" s="5"/>
      <c r="V1965" s="5"/>
      <c r="W1965" s="61"/>
      <c r="X1965" s="61"/>
    </row>
    <row r="1966" spans="1:24" ht="18.75" customHeight="1" x14ac:dyDescent="0.25">
      <c r="A1966" s="61"/>
      <c r="B1966" s="303">
        <f>IF(P1966="",0,COUNTIF($P$7:P1966,P1966))</f>
        <v>0</v>
      </c>
      <c r="C1966" s="303" t="str">
        <f t="shared" si="213"/>
        <v>0</v>
      </c>
      <c r="D1966" s="303">
        <f>IF(S1966="",0,COUNTIF($S$7:S1966,S1966))</f>
        <v>0</v>
      </c>
      <c r="E1966" s="303" t="str">
        <f t="shared" si="214"/>
        <v>0</v>
      </c>
      <c r="F1966" s="303">
        <f>IF(T1966="",0,COUNTIF($T$7:T1966,T1966))</f>
        <v>0</v>
      </c>
      <c r="G1966" s="303" t="str">
        <f t="shared" si="215"/>
        <v>0</v>
      </c>
      <c r="H1966" s="303">
        <f>IF(R1966="",0,COUNTIF($R$7:R1966,R1966))</f>
        <v>0</v>
      </c>
      <c r="I1966" s="303" t="str">
        <f t="shared" si="216"/>
        <v>0</v>
      </c>
      <c r="J1966" s="306">
        <f t="shared" si="217"/>
        <v>44216</v>
      </c>
      <c r="K1966" s="303" t="str">
        <f t="shared" si="218"/>
        <v>KK 097</v>
      </c>
      <c r="L1966" s="61"/>
      <c r="M1966" s="271"/>
      <c r="N1966" s="6"/>
      <c r="O1966" s="10"/>
      <c r="P1966" s="6"/>
      <c r="Q1966" s="77" t="str">
        <f t="shared" si="219"/>
        <v/>
      </c>
      <c r="R1966" s="333"/>
      <c r="S1966" s="23"/>
      <c r="T1966" s="271"/>
      <c r="U1966" s="5"/>
      <c r="V1966" s="5"/>
      <c r="W1966" s="61"/>
      <c r="X1966" s="61"/>
    </row>
    <row r="1967" spans="1:24" ht="18.75" customHeight="1" x14ac:dyDescent="0.25">
      <c r="A1967" s="61"/>
      <c r="B1967" s="303">
        <f>IF(P1967="",0,COUNTIF($P$7:P1967,P1967))</f>
        <v>0</v>
      </c>
      <c r="C1967" s="303" t="str">
        <f t="shared" si="213"/>
        <v>0</v>
      </c>
      <c r="D1967" s="303">
        <f>IF(S1967="",0,COUNTIF($S$7:S1967,S1967))</f>
        <v>0</v>
      </c>
      <c r="E1967" s="303" t="str">
        <f t="shared" si="214"/>
        <v>0</v>
      </c>
      <c r="F1967" s="303">
        <f>IF(T1967="",0,COUNTIF($T$7:T1967,T1967))</f>
        <v>0</v>
      </c>
      <c r="G1967" s="303" t="str">
        <f t="shared" si="215"/>
        <v>0</v>
      </c>
      <c r="H1967" s="303">
        <f>IF(R1967="",0,COUNTIF($R$7:R1967,R1967))</f>
        <v>0</v>
      </c>
      <c r="I1967" s="303" t="str">
        <f t="shared" si="216"/>
        <v>0</v>
      </c>
      <c r="J1967" s="306">
        <f t="shared" si="217"/>
        <v>44216</v>
      </c>
      <c r="K1967" s="303" t="str">
        <f t="shared" si="218"/>
        <v>KK 097</v>
      </c>
      <c r="L1967" s="61"/>
      <c r="M1967" s="271"/>
      <c r="N1967" s="6"/>
      <c r="O1967" s="10"/>
      <c r="P1967" s="6"/>
      <c r="Q1967" s="77" t="str">
        <f t="shared" si="219"/>
        <v/>
      </c>
      <c r="R1967" s="333"/>
      <c r="S1967" s="23"/>
      <c r="T1967" s="271"/>
      <c r="U1967" s="5"/>
      <c r="V1967" s="5"/>
      <c r="W1967" s="61"/>
      <c r="X1967" s="61"/>
    </row>
    <row r="1968" spans="1:24" ht="18.75" customHeight="1" x14ac:dyDescent="0.25">
      <c r="A1968" s="61"/>
      <c r="B1968" s="303">
        <f>IF(P1968="",0,COUNTIF($P$7:P1968,P1968))</f>
        <v>0</v>
      </c>
      <c r="C1968" s="303" t="str">
        <f t="shared" si="213"/>
        <v>0</v>
      </c>
      <c r="D1968" s="303">
        <f>IF(S1968="",0,COUNTIF($S$7:S1968,S1968))</f>
        <v>0</v>
      </c>
      <c r="E1968" s="303" t="str">
        <f t="shared" si="214"/>
        <v>0</v>
      </c>
      <c r="F1968" s="303">
        <f>IF(T1968="",0,COUNTIF($T$7:T1968,T1968))</f>
        <v>0</v>
      </c>
      <c r="G1968" s="303" t="str">
        <f t="shared" si="215"/>
        <v>0</v>
      </c>
      <c r="H1968" s="303">
        <f>IF(R1968="",0,COUNTIF($R$7:R1968,R1968))</f>
        <v>0</v>
      </c>
      <c r="I1968" s="303" t="str">
        <f t="shared" si="216"/>
        <v>0</v>
      </c>
      <c r="J1968" s="306">
        <f t="shared" si="217"/>
        <v>44216</v>
      </c>
      <c r="K1968" s="303" t="str">
        <f t="shared" si="218"/>
        <v>KK 097</v>
      </c>
      <c r="L1968" s="61"/>
      <c r="M1968" s="271"/>
      <c r="N1968" s="6"/>
      <c r="O1968" s="10"/>
      <c r="P1968" s="6"/>
      <c r="Q1968" s="77" t="str">
        <f t="shared" si="219"/>
        <v/>
      </c>
      <c r="R1968" s="333"/>
      <c r="S1968" s="23"/>
      <c r="T1968" s="271"/>
      <c r="U1968" s="5"/>
      <c r="V1968" s="5"/>
      <c r="W1968" s="61"/>
      <c r="X1968" s="61"/>
    </row>
    <row r="1969" spans="1:24" ht="18.75" customHeight="1" x14ac:dyDescent="0.25">
      <c r="A1969" s="61"/>
      <c r="B1969" s="303">
        <f>IF(P1969="",0,COUNTIF($P$7:P1969,P1969))</f>
        <v>0</v>
      </c>
      <c r="C1969" s="303" t="str">
        <f t="shared" ref="C1969:C2032" si="220">B1969&amp;P1969</f>
        <v>0</v>
      </c>
      <c r="D1969" s="303">
        <f>IF(S1969="",0,COUNTIF($S$7:S1969,S1969))</f>
        <v>0</v>
      </c>
      <c r="E1969" s="303" t="str">
        <f t="shared" ref="E1969:E2032" si="221">D1969&amp;S1969</f>
        <v>0</v>
      </c>
      <c r="F1969" s="303">
        <f>IF(T1969="",0,COUNTIF($T$7:T1969,T1969))</f>
        <v>0</v>
      </c>
      <c r="G1969" s="303" t="str">
        <f t="shared" ref="G1969:G2032" si="222">F1969&amp;T1969</f>
        <v>0</v>
      </c>
      <c r="H1969" s="303">
        <f>IF(R1969="",0,COUNTIF($R$7:R1969,R1969))</f>
        <v>0</v>
      </c>
      <c r="I1969" s="303" t="str">
        <f t="shared" ref="I1969:I2032" si="223">H1969&amp;R1969</f>
        <v>0</v>
      </c>
      <c r="J1969" s="306">
        <f t="shared" ref="J1969:J2032" si="224">IF(M1969&lt;&gt;"",M1969,J1968)</f>
        <v>44216</v>
      </c>
      <c r="K1969" s="303" t="str">
        <f t="shared" ref="K1969:K2032" si="225">IF(N1969&lt;&gt;"",N1969,K1968)</f>
        <v>KK 097</v>
      </c>
      <c r="L1969" s="61"/>
      <c r="M1969" s="271"/>
      <c r="N1969" s="6"/>
      <c r="O1969" s="10"/>
      <c r="P1969" s="6"/>
      <c r="Q1969" s="77" t="str">
        <f t="shared" ref="Q1969:Q2032" si="226">IF(P1969&lt;&gt;"",VLOOKUP(P1969,DA,2,FALSE),"")</f>
        <v/>
      </c>
      <c r="R1969" s="333"/>
      <c r="S1969" s="23"/>
      <c r="T1969" s="271"/>
      <c r="U1969" s="5"/>
      <c r="V1969" s="5"/>
      <c r="W1969" s="61"/>
      <c r="X1969" s="61"/>
    </row>
    <row r="1970" spans="1:24" ht="18.75" customHeight="1" x14ac:dyDescent="0.25">
      <c r="A1970" s="61"/>
      <c r="B1970" s="303">
        <f>IF(P1970="",0,COUNTIF($P$7:P1970,P1970))</f>
        <v>0</v>
      </c>
      <c r="C1970" s="303" t="str">
        <f t="shared" si="220"/>
        <v>0</v>
      </c>
      <c r="D1970" s="303">
        <f>IF(S1970="",0,COUNTIF($S$7:S1970,S1970))</f>
        <v>0</v>
      </c>
      <c r="E1970" s="303" t="str">
        <f t="shared" si="221"/>
        <v>0</v>
      </c>
      <c r="F1970" s="303">
        <f>IF(T1970="",0,COUNTIF($T$7:T1970,T1970))</f>
        <v>0</v>
      </c>
      <c r="G1970" s="303" t="str">
        <f t="shared" si="222"/>
        <v>0</v>
      </c>
      <c r="H1970" s="303">
        <f>IF(R1970="",0,COUNTIF($R$7:R1970,R1970))</f>
        <v>0</v>
      </c>
      <c r="I1970" s="303" t="str">
        <f t="shared" si="223"/>
        <v>0</v>
      </c>
      <c r="J1970" s="306">
        <f t="shared" si="224"/>
        <v>44216</v>
      </c>
      <c r="K1970" s="303" t="str">
        <f t="shared" si="225"/>
        <v>KK 097</v>
      </c>
      <c r="L1970" s="61"/>
      <c r="M1970" s="271"/>
      <c r="N1970" s="6"/>
      <c r="O1970" s="10"/>
      <c r="P1970" s="6"/>
      <c r="Q1970" s="77" t="str">
        <f t="shared" si="226"/>
        <v/>
      </c>
      <c r="R1970" s="333"/>
      <c r="S1970" s="23"/>
      <c r="T1970" s="271"/>
      <c r="U1970" s="5"/>
      <c r="V1970" s="5"/>
      <c r="W1970" s="61"/>
      <c r="X1970" s="61"/>
    </row>
    <row r="1971" spans="1:24" ht="18.75" customHeight="1" x14ac:dyDescent="0.25">
      <c r="A1971" s="61"/>
      <c r="B1971" s="303">
        <f>IF(P1971="",0,COUNTIF($P$7:P1971,P1971))</f>
        <v>0</v>
      </c>
      <c r="C1971" s="303" t="str">
        <f t="shared" si="220"/>
        <v>0</v>
      </c>
      <c r="D1971" s="303">
        <f>IF(S1971="",0,COUNTIF($S$7:S1971,S1971))</f>
        <v>0</v>
      </c>
      <c r="E1971" s="303" t="str">
        <f t="shared" si="221"/>
        <v>0</v>
      </c>
      <c r="F1971" s="303">
        <f>IF(T1971="",0,COUNTIF($T$7:T1971,T1971))</f>
        <v>0</v>
      </c>
      <c r="G1971" s="303" t="str">
        <f t="shared" si="222"/>
        <v>0</v>
      </c>
      <c r="H1971" s="303">
        <f>IF(R1971="",0,COUNTIF($R$7:R1971,R1971))</f>
        <v>0</v>
      </c>
      <c r="I1971" s="303" t="str">
        <f t="shared" si="223"/>
        <v>0</v>
      </c>
      <c r="J1971" s="306">
        <f t="shared" si="224"/>
        <v>44216</v>
      </c>
      <c r="K1971" s="303" t="str">
        <f t="shared" si="225"/>
        <v>KK 097</v>
      </c>
      <c r="L1971" s="61"/>
      <c r="M1971" s="271"/>
      <c r="N1971" s="6"/>
      <c r="O1971" s="10"/>
      <c r="P1971" s="6"/>
      <c r="Q1971" s="77" t="str">
        <f t="shared" si="226"/>
        <v/>
      </c>
      <c r="R1971" s="333"/>
      <c r="S1971" s="23"/>
      <c r="T1971" s="271"/>
      <c r="U1971" s="5"/>
      <c r="V1971" s="5"/>
      <c r="W1971" s="61"/>
      <c r="X1971" s="61"/>
    </row>
    <row r="1972" spans="1:24" ht="18.75" customHeight="1" x14ac:dyDescent="0.25">
      <c r="A1972" s="61"/>
      <c r="B1972" s="303">
        <f>IF(P1972="",0,COUNTIF($P$7:P1972,P1972))</f>
        <v>0</v>
      </c>
      <c r="C1972" s="303" t="str">
        <f t="shared" si="220"/>
        <v>0</v>
      </c>
      <c r="D1972" s="303">
        <f>IF(S1972="",0,COUNTIF($S$7:S1972,S1972))</f>
        <v>0</v>
      </c>
      <c r="E1972" s="303" t="str">
        <f t="shared" si="221"/>
        <v>0</v>
      </c>
      <c r="F1972" s="303">
        <f>IF(T1972="",0,COUNTIF($T$7:T1972,T1972))</f>
        <v>0</v>
      </c>
      <c r="G1972" s="303" t="str">
        <f t="shared" si="222"/>
        <v>0</v>
      </c>
      <c r="H1972" s="303">
        <f>IF(R1972="",0,COUNTIF($R$7:R1972,R1972))</f>
        <v>0</v>
      </c>
      <c r="I1972" s="303" t="str">
        <f t="shared" si="223"/>
        <v>0</v>
      </c>
      <c r="J1972" s="306">
        <f t="shared" si="224"/>
        <v>44216</v>
      </c>
      <c r="K1972" s="303" t="str">
        <f t="shared" si="225"/>
        <v>KK 097</v>
      </c>
      <c r="L1972" s="61"/>
      <c r="M1972" s="271"/>
      <c r="N1972" s="6"/>
      <c r="O1972" s="10"/>
      <c r="P1972" s="6"/>
      <c r="Q1972" s="77" t="str">
        <f t="shared" si="226"/>
        <v/>
      </c>
      <c r="R1972" s="333"/>
      <c r="S1972" s="23"/>
      <c r="T1972" s="271"/>
      <c r="U1972" s="5"/>
      <c r="V1972" s="5"/>
      <c r="W1972" s="61"/>
      <c r="X1972" s="61"/>
    </row>
    <row r="1973" spans="1:24" ht="18.75" customHeight="1" x14ac:dyDescent="0.25">
      <c r="A1973" s="61"/>
      <c r="B1973" s="303">
        <f>IF(P1973="",0,COUNTIF($P$7:P1973,P1973))</f>
        <v>0</v>
      </c>
      <c r="C1973" s="303" t="str">
        <f t="shared" si="220"/>
        <v>0</v>
      </c>
      <c r="D1973" s="303">
        <f>IF(S1973="",0,COUNTIF($S$7:S1973,S1973))</f>
        <v>0</v>
      </c>
      <c r="E1973" s="303" t="str">
        <f t="shared" si="221"/>
        <v>0</v>
      </c>
      <c r="F1973" s="303">
        <f>IF(T1973="",0,COUNTIF($T$7:T1973,T1973))</f>
        <v>0</v>
      </c>
      <c r="G1973" s="303" t="str">
        <f t="shared" si="222"/>
        <v>0</v>
      </c>
      <c r="H1973" s="303">
        <f>IF(R1973="",0,COUNTIF($R$7:R1973,R1973))</f>
        <v>0</v>
      </c>
      <c r="I1973" s="303" t="str">
        <f t="shared" si="223"/>
        <v>0</v>
      </c>
      <c r="J1973" s="306">
        <f t="shared" si="224"/>
        <v>44216</v>
      </c>
      <c r="K1973" s="303" t="str">
        <f t="shared" si="225"/>
        <v>KK 097</v>
      </c>
      <c r="L1973" s="61"/>
      <c r="M1973" s="271"/>
      <c r="N1973" s="6"/>
      <c r="O1973" s="10"/>
      <c r="P1973" s="6"/>
      <c r="Q1973" s="77" t="str">
        <f t="shared" si="226"/>
        <v/>
      </c>
      <c r="R1973" s="333"/>
      <c r="S1973" s="23"/>
      <c r="T1973" s="271"/>
      <c r="U1973" s="5"/>
      <c r="V1973" s="5"/>
      <c r="W1973" s="61"/>
      <c r="X1973" s="61"/>
    </row>
    <row r="1974" spans="1:24" ht="18.75" customHeight="1" x14ac:dyDescent="0.25">
      <c r="A1974" s="61"/>
      <c r="B1974" s="303">
        <f>IF(P1974="",0,COUNTIF($P$7:P1974,P1974))</f>
        <v>0</v>
      </c>
      <c r="C1974" s="303" t="str">
        <f t="shared" si="220"/>
        <v>0</v>
      </c>
      <c r="D1974" s="303">
        <f>IF(S1974="",0,COUNTIF($S$7:S1974,S1974))</f>
        <v>0</v>
      </c>
      <c r="E1974" s="303" t="str">
        <f t="shared" si="221"/>
        <v>0</v>
      </c>
      <c r="F1974" s="303">
        <f>IF(T1974="",0,COUNTIF($T$7:T1974,T1974))</f>
        <v>0</v>
      </c>
      <c r="G1974" s="303" t="str">
        <f t="shared" si="222"/>
        <v>0</v>
      </c>
      <c r="H1974" s="303">
        <f>IF(R1974="",0,COUNTIF($R$7:R1974,R1974))</f>
        <v>0</v>
      </c>
      <c r="I1974" s="303" t="str">
        <f t="shared" si="223"/>
        <v>0</v>
      </c>
      <c r="J1974" s="306">
        <f t="shared" si="224"/>
        <v>44216</v>
      </c>
      <c r="K1974" s="303" t="str">
        <f t="shared" si="225"/>
        <v>KK 097</v>
      </c>
      <c r="L1974" s="61"/>
      <c r="M1974" s="271"/>
      <c r="N1974" s="6"/>
      <c r="O1974" s="10"/>
      <c r="P1974" s="6"/>
      <c r="Q1974" s="77" t="str">
        <f t="shared" si="226"/>
        <v/>
      </c>
      <c r="R1974" s="333"/>
      <c r="S1974" s="23"/>
      <c r="T1974" s="271"/>
      <c r="U1974" s="5"/>
      <c r="V1974" s="5"/>
      <c r="W1974" s="61"/>
      <c r="X1974" s="61"/>
    </row>
    <row r="1975" spans="1:24" ht="18.75" customHeight="1" x14ac:dyDescent="0.25">
      <c r="A1975" s="61"/>
      <c r="B1975" s="303">
        <f>IF(P1975="",0,COUNTIF($P$7:P1975,P1975))</f>
        <v>0</v>
      </c>
      <c r="C1975" s="303" t="str">
        <f t="shared" si="220"/>
        <v>0</v>
      </c>
      <c r="D1975" s="303">
        <f>IF(S1975="",0,COUNTIF($S$7:S1975,S1975))</f>
        <v>0</v>
      </c>
      <c r="E1975" s="303" t="str">
        <f t="shared" si="221"/>
        <v>0</v>
      </c>
      <c r="F1975" s="303">
        <f>IF(T1975="",0,COUNTIF($T$7:T1975,T1975))</f>
        <v>0</v>
      </c>
      <c r="G1975" s="303" t="str">
        <f t="shared" si="222"/>
        <v>0</v>
      </c>
      <c r="H1975" s="303">
        <f>IF(R1975="",0,COUNTIF($R$7:R1975,R1975))</f>
        <v>0</v>
      </c>
      <c r="I1975" s="303" t="str">
        <f t="shared" si="223"/>
        <v>0</v>
      </c>
      <c r="J1975" s="306">
        <f t="shared" si="224"/>
        <v>44216</v>
      </c>
      <c r="K1975" s="303" t="str">
        <f t="shared" si="225"/>
        <v>KK 097</v>
      </c>
      <c r="L1975" s="61"/>
      <c r="M1975" s="271"/>
      <c r="N1975" s="6"/>
      <c r="O1975" s="10"/>
      <c r="P1975" s="6"/>
      <c r="Q1975" s="77" t="str">
        <f t="shared" si="226"/>
        <v/>
      </c>
      <c r="R1975" s="333"/>
      <c r="S1975" s="23"/>
      <c r="T1975" s="271"/>
      <c r="U1975" s="5"/>
      <c r="V1975" s="5"/>
      <c r="W1975" s="61"/>
      <c r="X1975" s="61"/>
    </row>
    <row r="1976" spans="1:24" ht="18.75" customHeight="1" x14ac:dyDescent="0.25">
      <c r="A1976" s="61"/>
      <c r="B1976" s="303">
        <f>IF(P1976="",0,COUNTIF($P$7:P1976,P1976))</f>
        <v>0</v>
      </c>
      <c r="C1976" s="303" t="str">
        <f t="shared" si="220"/>
        <v>0</v>
      </c>
      <c r="D1976" s="303">
        <f>IF(S1976="",0,COUNTIF($S$7:S1976,S1976))</f>
        <v>0</v>
      </c>
      <c r="E1976" s="303" t="str">
        <f t="shared" si="221"/>
        <v>0</v>
      </c>
      <c r="F1976" s="303">
        <f>IF(T1976="",0,COUNTIF($T$7:T1976,T1976))</f>
        <v>0</v>
      </c>
      <c r="G1976" s="303" t="str">
        <f t="shared" si="222"/>
        <v>0</v>
      </c>
      <c r="H1976" s="303">
        <f>IF(R1976="",0,COUNTIF($R$7:R1976,R1976))</f>
        <v>0</v>
      </c>
      <c r="I1976" s="303" t="str">
        <f t="shared" si="223"/>
        <v>0</v>
      </c>
      <c r="J1976" s="306">
        <f t="shared" si="224"/>
        <v>44216</v>
      </c>
      <c r="K1976" s="303" t="str">
        <f t="shared" si="225"/>
        <v>KK 097</v>
      </c>
      <c r="L1976" s="61"/>
      <c r="M1976" s="271"/>
      <c r="N1976" s="6"/>
      <c r="O1976" s="10"/>
      <c r="P1976" s="6"/>
      <c r="Q1976" s="77" t="str">
        <f t="shared" si="226"/>
        <v/>
      </c>
      <c r="R1976" s="333"/>
      <c r="S1976" s="23"/>
      <c r="T1976" s="271"/>
      <c r="U1976" s="5"/>
      <c r="V1976" s="5"/>
      <c r="W1976" s="61"/>
      <c r="X1976" s="61"/>
    </row>
    <row r="1977" spans="1:24" ht="18.75" customHeight="1" x14ac:dyDescent="0.25">
      <c r="A1977" s="61"/>
      <c r="B1977" s="303">
        <f>IF(P1977="",0,COUNTIF($P$7:P1977,P1977))</f>
        <v>0</v>
      </c>
      <c r="C1977" s="303" t="str">
        <f t="shared" si="220"/>
        <v>0</v>
      </c>
      <c r="D1977" s="303">
        <f>IF(S1977="",0,COUNTIF($S$7:S1977,S1977))</f>
        <v>0</v>
      </c>
      <c r="E1977" s="303" t="str">
        <f t="shared" si="221"/>
        <v>0</v>
      </c>
      <c r="F1977" s="303">
        <f>IF(T1977="",0,COUNTIF($T$7:T1977,T1977))</f>
        <v>0</v>
      </c>
      <c r="G1977" s="303" t="str">
        <f t="shared" si="222"/>
        <v>0</v>
      </c>
      <c r="H1977" s="303">
        <f>IF(R1977="",0,COUNTIF($R$7:R1977,R1977))</f>
        <v>0</v>
      </c>
      <c r="I1977" s="303" t="str">
        <f t="shared" si="223"/>
        <v>0</v>
      </c>
      <c r="J1977" s="306">
        <f t="shared" si="224"/>
        <v>44216</v>
      </c>
      <c r="K1977" s="303" t="str">
        <f t="shared" si="225"/>
        <v>KK 097</v>
      </c>
      <c r="L1977" s="61"/>
      <c r="M1977" s="271"/>
      <c r="N1977" s="6"/>
      <c r="O1977" s="10"/>
      <c r="P1977" s="6"/>
      <c r="Q1977" s="77" t="str">
        <f t="shared" si="226"/>
        <v/>
      </c>
      <c r="R1977" s="333"/>
      <c r="S1977" s="23"/>
      <c r="T1977" s="271"/>
      <c r="U1977" s="5"/>
      <c r="V1977" s="5"/>
      <c r="W1977" s="61"/>
      <c r="X1977" s="61"/>
    </row>
    <row r="1978" spans="1:24" ht="18.75" customHeight="1" x14ac:dyDescent="0.25">
      <c r="A1978" s="61"/>
      <c r="B1978" s="303">
        <f>IF(P1978="",0,COUNTIF($P$7:P1978,P1978))</f>
        <v>0</v>
      </c>
      <c r="C1978" s="303" t="str">
        <f t="shared" si="220"/>
        <v>0</v>
      </c>
      <c r="D1978" s="303">
        <f>IF(S1978="",0,COUNTIF($S$7:S1978,S1978))</f>
        <v>0</v>
      </c>
      <c r="E1978" s="303" t="str">
        <f t="shared" si="221"/>
        <v>0</v>
      </c>
      <c r="F1978" s="303">
        <f>IF(T1978="",0,COUNTIF($T$7:T1978,T1978))</f>
        <v>0</v>
      </c>
      <c r="G1978" s="303" t="str">
        <f t="shared" si="222"/>
        <v>0</v>
      </c>
      <c r="H1978" s="303">
        <f>IF(R1978="",0,COUNTIF($R$7:R1978,R1978))</f>
        <v>0</v>
      </c>
      <c r="I1978" s="303" t="str">
        <f t="shared" si="223"/>
        <v>0</v>
      </c>
      <c r="J1978" s="306">
        <f t="shared" si="224"/>
        <v>44216</v>
      </c>
      <c r="K1978" s="303" t="str">
        <f t="shared" si="225"/>
        <v>KK 097</v>
      </c>
      <c r="L1978" s="61"/>
      <c r="M1978" s="271"/>
      <c r="N1978" s="6"/>
      <c r="O1978" s="10"/>
      <c r="P1978" s="6"/>
      <c r="Q1978" s="77" t="str">
        <f t="shared" si="226"/>
        <v/>
      </c>
      <c r="R1978" s="333"/>
      <c r="S1978" s="23"/>
      <c r="T1978" s="271"/>
      <c r="U1978" s="5"/>
      <c r="V1978" s="5"/>
      <c r="W1978" s="61"/>
      <c r="X1978" s="61"/>
    </row>
    <row r="1979" spans="1:24" ht="18.75" customHeight="1" x14ac:dyDescent="0.25">
      <c r="A1979" s="61"/>
      <c r="B1979" s="303">
        <f>IF(P1979="",0,COUNTIF($P$7:P1979,P1979))</f>
        <v>0</v>
      </c>
      <c r="C1979" s="303" t="str">
        <f t="shared" si="220"/>
        <v>0</v>
      </c>
      <c r="D1979" s="303">
        <f>IF(S1979="",0,COUNTIF($S$7:S1979,S1979))</f>
        <v>0</v>
      </c>
      <c r="E1979" s="303" t="str">
        <f t="shared" si="221"/>
        <v>0</v>
      </c>
      <c r="F1979" s="303">
        <f>IF(T1979="",0,COUNTIF($T$7:T1979,T1979))</f>
        <v>0</v>
      </c>
      <c r="G1979" s="303" t="str">
        <f t="shared" si="222"/>
        <v>0</v>
      </c>
      <c r="H1979" s="303">
        <f>IF(R1979="",0,COUNTIF($R$7:R1979,R1979))</f>
        <v>0</v>
      </c>
      <c r="I1979" s="303" t="str">
        <f t="shared" si="223"/>
        <v>0</v>
      </c>
      <c r="J1979" s="306">
        <f t="shared" si="224"/>
        <v>44216</v>
      </c>
      <c r="K1979" s="303" t="str">
        <f t="shared" si="225"/>
        <v>KK 097</v>
      </c>
      <c r="L1979" s="61"/>
      <c r="M1979" s="271"/>
      <c r="N1979" s="6"/>
      <c r="O1979" s="10"/>
      <c r="P1979" s="6"/>
      <c r="Q1979" s="77" t="str">
        <f t="shared" si="226"/>
        <v/>
      </c>
      <c r="R1979" s="333"/>
      <c r="S1979" s="23"/>
      <c r="T1979" s="271"/>
      <c r="U1979" s="5"/>
      <c r="V1979" s="5"/>
      <c r="W1979" s="61"/>
      <c r="X1979" s="61"/>
    </row>
    <row r="1980" spans="1:24" ht="18.75" customHeight="1" x14ac:dyDescent="0.25">
      <c r="A1980" s="61"/>
      <c r="B1980" s="303">
        <f>IF(P1980="",0,COUNTIF($P$7:P1980,P1980))</f>
        <v>0</v>
      </c>
      <c r="C1980" s="303" t="str">
        <f t="shared" si="220"/>
        <v>0</v>
      </c>
      <c r="D1980" s="303">
        <f>IF(S1980="",0,COUNTIF($S$7:S1980,S1980))</f>
        <v>0</v>
      </c>
      <c r="E1980" s="303" t="str">
        <f t="shared" si="221"/>
        <v>0</v>
      </c>
      <c r="F1980" s="303">
        <f>IF(T1980="",0,COUNTIF($T$7:T1980,T1980))</f>
        <v>0</v>
      </c>
      <c r="G1980" s="303" t="str">
        <f t="shared" si="222"/>
        <v>0</v>
      </c>
      <c r="H1980" s="303">
        <f>IF(R1980="",0,COUNTIF($R$7:R1980,R1980))</f>
        <v>0</v>
      </c>
      <c r="I1980" s="303" t="str">
        <f t="shared" si="223"/>
        <v>0</v>
      </c>
      <c r="J1980" s="306">
        <f t="shared" si="224"/>
        <v>44216</v>
      </c>
      <c r="K1980" s="303" t="str">
        <f t="shared" si="225"/>
        <v>KK 097</v>
      </c>
      <c r="L1980" s="61"/>
      <c r="M1980" s="271"/>
      <c r="N1980" s="6"/>
      <c r="O1980" s="10"/>
      <c r="P1980" s="6"/>
      <c r="Q1980" s="77" t="str">
        <f t="shared" si="226"/>
        <v/>
      </c>
      <c r="R1980" s="333"/>
      <c r="S1980" s="23"/>
      <c r="T1980" s="271"/>
      <c r="U1980" s="5"/>
      <c r="V1980" s="5"/>
      <c r="W1980" s="61"/>
      <c r="X1980" s="61"/>
    </row>
    <row r="1981" spans="1:24" ht="18.75" customHeight="1" x14ac:dyDescent="0.25">
      <c r="A1981" s="61"/>
      <c r="B1981" s="303">
        <f>IF(P1981="",0,COUNTIF($P$7:P1981,P1981))</f>
        <v>0</v>
      </c>
      <c r="C1981" s="303" t="str">
        <f t="shared" si="220"/>
        <v>0</v>
      </c>
      <c r="D1981" s="303">
        <f>IF(S1981="",0,COUNTIF($S$7:S1981,S1981))</f>
        <v>0</v>
      </c>
      <c r="E1981" s="303" t="str">
        <f t="shared" si="221"/>
        <v>0</v>
      </c>
      <c r="F1981" s="303">
        <f>IF(T1981="",0,COUNTIF($T$7:T1981,T1981))</f>
        <v>0</v>
      </c>
      <c r="G1981" s="303" t="str">
        <f t="shared" si="222"/>
        <v>0</v>
      </c>
      <c r="H1981" s="303">
        <f>IF(R1981="",0,COUNTIF($R$7:R1981,R1981))</f>
        <v>0</v>
      </c>
      <c r="I1981" s="303" t="str">
        <f t="shared" si="223"/>
        <v>0</v>
      </c>
      <c r="J1981" s="306">
        <f t="shared" si="224"/>
        <v>44216</v>
      </c>
      <c r="K1981" s="303" t="str">
        <f t="shared" si="225"/>
        <v>KK 097</v>
      </c>
      <c r="L1981" s="61"/>
      <c r="M1981" s="271"/>
      <c r="N1981" s="6"/>
      <c r="O1981" s="10"/>
      <c r="P1981" s="6"/>
      <c r="Q1981" s="77" t="str">
        <f t="shared" si="226"/>
        <v/>
      </c>
      <c r="R1981" s="333"/>
      <c r="S1981" s="23"/>
      <c r="T1981" s="271"/>
      <c r="U1981" s="5"/>
      <c r="V1981" s="5"/>
      <c r="W1981" s="61"/>
      <c r="X1981" s="61"/>
    </row>
    <row r="1982" spans="1:24" ht="18.75" customHeight="1" x14ac:dyDescent="0.25">
      <c r="A1982" s="61"/>
      <c r="B1982" s="303">
        <f>IF(P1982="",0,COUNTIF($P$7:P1982,P1982))</f>
        <v>0</v>
      </c>
      <c r="C1982" s="303" t="str">
        <f t="shared" si="220"/>
        <v>0</v>
      </c>
      <c r="D1982" s="303">
        <f>IF(S1982="",0,COUNTIF($S$7:S1982,S1982))</f>
        <v>0</v>
      </c>
      <c r="E1982" s="303" t="str">
        <f t="shared" si="221"/>
        <v>0</v>
      </c>
      <c r="F1982" s="303">
        <f>IF(T1982="",0,COUNTIF($T$7:T1982,T1982))</f>
        <v>0</v>
      </c>
      <c r="G1982" s="303" t="str">
        <f t="shared" si="222"/>
        <v>0</v>
      </c>
      <c r="H1982" s="303">
        <f>IF(R1982="",0,COUNTIF($R$7:R1982,R1982))</f>
        <v>0</v>
      </c>
      <c r="I1982" s="303" t="str">
        <f t="shared" si="223"/>
        <v>0</v>
      </c>
      <c r="J1982" s="306">
        <f t="shared" si="224"/>
        <v>44216</v>
      </c>
      <c r="K1982" s="303" t="str">
        <f t="shared" si="225"/>
        <v>KK 097</v>
      </c>
      <c r="L1982" s="61"/>
      <c r="M1982" s="271"/>
      <c r="N1982" s="6"/>
      <c r="O1982" s="10"/>
      <c r="P1982" s="6"/>
      <c r="Q1982" s="77" t="str">
        <f t="shared" si="226"/>
        <v/>
      </c>
      <c r="R1982" s="333"/>
      <c r="S1982" s="23"/>
      <c r="T1982" s="271"/>
      <c r="U1982" s="5"/>
      <c r="V1982" s="5"/>
      <c r="W1982" s="61"/>
      <c r="X1982" s="61"/>
    </row>
    <row r="1983" spans="1:24" ht="18.75" customHeight="1" x14ac:dyDescent="0.25">
      <c r="A1983" s="61"/>
      <c r="B1983" s="303">
        <f>IF(P1983="",0,COUNTIF($P$7:P1983,P1983))</f>
        <v>0</v>
      </c>
      <c r="C1983" s="303" t="str">
        <f t="shared" si="220"/>
        <v>0</v>
      </c>
      <c r="D1983" s="303">
        <f>IF(S1983="",0,COUNTIF($S$7:S1983,S1983))</f>
        <v>0</v>
      </c>
      <c r="E1983" s="303" t="str">
        <f t="shared" si="221"/>
        <v>0</v>
      </c>
      <c r="F1983" s="303">
        <f>IF(T1983="",0,COUNTIF($T$7:T1983,T1983))</f>
        <v>0</v>
      </c>
      <c r="G1983" s="303" t="str">
        <f t="shared" si="222"/>
        <v>0</v>
      </c>
      <c r="H1983" s="303">
        <f>IF(R1983="",0,COUNTIF($R$7:R1983,R1983))</f>
        <v>0</v>
      </c>
      <c r="I1983" s="303" t="str">
        <f t="shared" si="223"/>
        <v>0</v>
      </c>
      <c r="J1983" s="306">
        <f t="shared" si="224"/>
        <v>44216</v>
      </c>
      <c r="K1983" s="303" t="str">
        <f t="shared" si="225"/>
        <v>KK 097</v>
      </c>
      <c r="L1983" s="61"/>
      <c r="M1983" s="271"/>
      <c r="N1983" s="6"/>
      <c r="O1983" s="10"/>
      <c r="P1983" s="6"/>
      <c r="Q1983" s="77" t="str">
        <f t="shared" si="226"/>
        <v/>
      </c>
      <c r="R1983" s="333"/>
      <c r="S1983" s="23"/>
      <c r="T1983" s="271"/>
      <c r="U1983" s="5"/>
      <c r="V1983" s="5"/>
      <c r="W1983" s="61"/>
      <c r="X1983" s="61"/>
    </row>
    <row r="1984" spans="1:24" ht="18.75" customHeight="1" x14ac:dyDescent="0.25">
      <c r="A1984" s="61"/>
      <c r="B1984" s="303">
        <f>IF(P1984="",0,COUNTIF($P$7:P1984,P1984))</f>
        <v>0</v>
      </c>
      <c r="C1984" s="303" t="str">
        <f t="shared" si="220"/>
        <v>0</v>
      </c>
      <c r="D1984" s="303">
        <f>IF(S1984="",0,COUNTIF($S$7:S1984,S1984))</f>
        <v>0</v>
      </c>
      <c r="E1984" s="303" t="str">
        <f t="shared" si="221"/>
        <v>0</v>
      </c>
      <c r="F1984" s="303">
        <f>IF(T1984="",0,COUNTIF($T$7:T1984,T1984))</f>
        <v>0</v>
      </c>
      <c r="G1984" s="303" t="str">
        <f t="shared" si="222"/>
        <v>0</v>
      </c>
      <c r="H1984" s="303">
        <f>IF(R1984="",0,COUNTIF($R$7:R1984,R1984))</f>
        <v>0</v>
      </c>
      <c r="I1984" s="303" t="str">
        <f t="shared" si="223"/>
        <v>0</v>
      </c>
      <c r="J1984" s="306">
        <f t="shared" si="224"/>
        <v>44216</v>
      </c>
      <c r="K1984" s="303" t="str">
        <f t="shared" si="225"/>
        <v>KK 097</v>
      </c>
      <c r="L1984" s="61"/>
      <c r="M1984" s="271"/>
      <c r="N1984" s="6"/>
      <c r="O1984" s="10"/>
      <c r="P1984" s="6"/>
      <c r="Q1984" s="77" t="str">
        <f t="shared" si="226"/>
        <v/>
      </c>
      <c r="R1984" s="333"/>
      <c r="S1984" s="23"/>
      <c r="T1984" s="271"/>
      <c r="U1984" s="5"/>
      <c r="V1984" s="5"/>
      <c r="W1984" s="61"/>
      <c r="X1984" s="61"/>
    </row>
    <row r="1985" spans="1:24" ht="18.75" customHeight="1" x14ac:dyDescent="0.25">
      <c r="A1985" s="61"/>
      <c r="B1985" s="303">
        <f>IF(P1985="",0,COUNTIF($P$7:P1985,P1985))</f>
        <v>0</v>
      </c>
      <c r="C1985" s="303" t="str">
        <f t="shared" si="220"/>
        <v>0</v>
      </c>
      <c r="D1985" s="303">
        <f>IF(S1985="",0,COUNTIF($S$7:S1985,S1985))</f>
        <v>0</v>
      </c>
      <c r="E1985" s="303" t="str">
        <f t="shared" si="221"/>
        <v>0</v>
      </c>
      <c r="F1985" s="303">
        <f>IF(T1985="",0,COUNTIF($T$7:T1985,T1985))</f>
        <v>0</v>
      </c>
      <c r="G1985" s="303" t="str">
        <f t="shared" si="222"/>
        <v>0</v>
      </c>
      <c r="H1985" s="303">
        <f>IF(R1985="",0,COUNTIF($R$7:R1985,R1985))</f>
        <v>0</v>
      </c>
      <c r="I1985" s="303" t="str">
        <f t="shared" si="223"/>
        <v>0</v>
      </c>
      <c r="J1985" s="306">
        <f t="shared" si="224"/>
        <v>44216</v>
      </c>
      <c r="K1985" s="303" t="str">
        <f t="shared" si="225"/>
        <v>KK 097</v>
      </c>
      <c r="L1985" s="61"/>
      <c r="M1985" s="271"/>
      <c r="N1985" s="6"/>
      <c r="O1985" s="10"/>
      <c r="P1985" s="6"/>
      <c r="Q1985" s="77" t="str">
        <f t="shared" si="226"/>
        <v/>
      </c>
      <c r="R1985" s="333"/>
      <c r="S1985" s="23"/>
      <c r="T1985" s="271"/>
      <c r="U1985" s="5"/>
      <c r="V1985" s="5"/>
      <c r="W1985" s="61"/>
      <c r="X1985" s="61"/>
    </row>
    <row r="1986" spans="1:24" ht="18.75" customHeight="1" x14ac:dyDescent="0.25">
      <c r="A1986" s="61"/>
      <c r="B1986" s="303">
        <f>IF(P1986="",0,COUNTIF($P$7:P1986,P1986))</f>
        <v>0</v>
      </c>
      <c r="C1986" s="303" t="str">
        <f t="shared" si="220"/>
        <v>0</v>
      </c>
      <c r="D1986" s="303">
        <f>IF(S1986="",0,COUNTIF($S$7:S1986,S1986))</f>
        <v>0</v>
      </c>
      <c r="E1986" s="303" t="str">
        <f t="shared" si="221"/>
        <v>0</v>
      </c>
      <c r="F1986" s="303">
        <f>IF(T1986="",0,COUNTIF($T$7:T1986,T1986))</f>
        <v>0</v>
      </c>
      <c r="G1986" s="303" t="str">
        <f t="shared" si="222"/>
        <v>0</v>
      </c>
      <c r="H1986" s="303">
        <f>IF(R1986="",0,COUNTIF($R$7:R1986,R1986))</f>
        <v>0</v>
      </c>
      <c r="I1986" s="303" t="str">
        <f t="shared" si="223"/>
        <v>0</v>
      </c>
      <c r="J1986" s="306">
        <f t="shared" si="224"/>
        <v>44216</v>
      </c>
      <c r="K1986" s="303" t="str">
        <f t="shared" si="225"/>
        <v>KK 097</v>
      </c>
      <c r="L1986" s="61"/>
      <c r="M1986" s="271"/>
      <c r="N1986" s="6"/>
      <c r="O1986" s="10"/>
      <c r="P1986" s="6"/>
      <c r="Q1986" s="77" t="str">
        <f t="shared" si="226"/>
        <v/>
      </c>
      <c r="R1986" s="333"/>
      <c r="S1986" s="23"/>
      <c r="T1986" s="271"/>
      <c r="U1986" s="5"/>
      <c r="V1986" s="5"/>
      <c r="W1986" s="61"/>
      <c r="X1986" s="61"/>
    </row>
    <row r="1987" spans="1:24" ht="18.75" customHeight="1" x14ac:dyDescent="0.25">
      <c r="A1987" s="61"/>
      <c r="B1987" s="303">
        <f>IF(P1987="",0,COUNTIF($P$7:P1987,P1987))</f>
        <v>0</v>
      </c>
      <c r="C1987" s="303" t="str">
        <f t="shared" si="220"/>
        <v>0</v>
      </c>
      <c r="D1987" s="303">
        <f>IF(S1987="",0,COUNTIF($S$7:S1987,S1987))</f>
        <v>0</v>
      </c>
      <c r="E1987" s="303" t="str">
        <f t="shared" si="221"/>
        <v>0</v>
      </c>
      <c r="F1987" s="303">
        <f>IF(T1987="",0,COUNTIF($T$7:T1987,T1987))</f>
        <v>0</v>
      </c>
      <c r="G1987" s="303" t="str">
        <f t="shared" si="222"/>
        <v>0</v>
      </c>
      <c r="H1987" s="303">
        <f>IF(R1987="",0,COUNTIF($R$7:R1987,R1987))</f>
        <v>0</v>
      </c>
      <c r="I1987" s="303" t="str">
        <f t="shared" si="223"/>
        <v>0</v>
      </c>
      <c r="J1987" s="306">
        <f t="shared" si="224"/>
        <v>44216</v>
      </c>
      <c r="K1987" s="303" t="str">
        <f t="shared" si="225"/>
        <v>KK 097</v>
      </c>
      <c r="L1987" s="61"/>
      <c r="M1987" s="271"/>
      <c r="N1987" s="6"/>
      <c r="O1987" s="10"/>
      <c r="P1987" s="6"/>
      <c r="Q1987" s="77" t="str">
        <f t="shared" si="226"/>
        <v/>
      </c>
      <c r="R1987" s="333"/>
      <c r="S1987" s="23"/>
      <c r="T1987" s="271"/>
      <c r="U1987" s="5"/>
      <c r="V1987" s="5"/>
      <c r="W1987" s="61"/>
      <c r="X1987" s="61"/>
    </row>
    <row r="1988" spans="1:24" ht="18.75" customHeight="1" x14ac:dyDescent="0.25">
      <c r="A1988" s="61"/>
      <c r="B1988" s="303">
        <f>IF(P1988="",0,COUNTIF($P$7:P1988,P1988))</f>
        <v>0</v>
      </c>
      <c r="C1988" s="303" t="str">
        <f t="shared" si="220"/>
        <v>0</v>
      </c>
      <c r="D1988" s="303">
        <f>IF(S1988="",0,COUNTIF($S$7:S1988,S1988))</f>
        <v>0</v>
      </c>
      <c r="E1988" s="303" t="str">
        <f t="shared" si="221"/>
        <v>0</v>
      </c>
      <c r="F1988" s="303">
        <f>IF(T1988="",0,COUNTIF($T$7:T1988,T1988))</f>
        <v>0</v>
      </c>
      <c r="G1988" s="303" t="str">
        <f t="shared" si="222"/>
        <v>0</v>
      </c>
      <c r="H1988" s="303">
        <f>IF(R1988="",0,COUNTIF($R$7:R1988,R1988))</f>
        <v>0</v>
      </c>
      <c r="I1988" s="303" t="str">
        <f t="shared" si="223"/>
        <v>0</v>
      </c>
      <c r="J1988" s="306">
        <f t="shared" si="224"/>
        <v>44216</v>
      </c>
      <c r="K1988" s="303" t="str">
        <f t="shared" si="225"/>
        <v>KK 097</v>
      </c>
      <c r="L1988" s="61"/>
      <c r="M1988" s="271"/>
      <c r="N1988" s="6"/>
      <c r="O1988" s="10"/>
      <c r="P1988" s="6"/>
      <c r="Q1988" s="77" t="str">
        <f t="shared" si="226"/>
        <v/>
      </c>
      <c r="R1988" s="333"/>
      <c r="S1988" s="23"/>
      <c r="T1988" s="271"/>
      <c r="U1988" s="5"/>
      <c r="V1988" s="5"/>
      <c r="W1988" s="61"/>
      <c r="X1988" s="61"/>
    </row>
    <row r="1989" spans="1:24" ht="18.75" customHeight="1" x14ac:dyDescent="0.25">
      <c r="A1989" s="61"/>
      <c r="B1989" s="303">
        <f>IF(P1989="",0,COUNTIF($P$7:P1989,P1989))</f>
        <v>0</v>
      </c>
      <c r="C1989" s="303" t="str">
        <f t="shared" si="220"/>
        <v>0</v>
      </c>
      <c r="D1989" s="303">
        <f>IF(S1989="",0,COUNTIF($S$7:S1989,S1989))</f>
        <v>0</v>
      </c>
      <c r="E1989" s="303" t="str">
        <f t="shared" si="221"/>
        <v>0</v>
      </c>
      <c r="F1989" s="303">
        <f>IF(T1989="",0,COUNTIF($T$7:T1989,T1989))</f>
        <v>0</v>
      </c>
      <c r="G1989" s="303" t="str">
        <f t="shared" si="222"/>
        <v>0</v>
      </c>
      <c r="H1989" s="303">
        <f>IF(R1989="",0,COUNTIF($R$7:R1989,R1989))</f>
        <v>0</v>
      </c>
      <c r="I1989" s="303" t="str">
        <f t="shared" si="223"/>
        <v>0</v>
      </c>
      <c r="J1989" s="306">
        <f t="shared" si="224"/>
        <v>44216</v>
      </c>
      <c r="K1989" s="303" t="str">
        <f t="shared" si="225"/>
        <v>KK 097</v>
      </c>
      <c r="L1989" s="61"/>
      <c r="M1989" s="271"/>
      <c r="N1989" s="6"/>
      <c r="O1989" s="10"/>
      <c r="P1989" s="6"/>
      <c r="Q1989" s="77" t="str">
        <f t="shared" si="226"/>
        <v/>
      </c>
      <c r="R1989" s="333"/>
      <c r="S1989" s="23"/>
      <c r="T1989" s="271"/>
      <c r="U1989" s="5"/>
      <c r="V1989" s="5"/>
      <c r="W1989" s="61"/>
      <c r="X1989" s="61"/>
    </row>
    <row r="1990" spans="1:24" ht="18.75" customHeight="1" x14ac:dyDescent="0.25">
      <c r="A1990" s="61"/>
      <c r="B1990" s="303">
        <f>IF(P1990="",0,COUNTIF($P$7:P1990,P1990))</f>
        <v>0</v>
      </c>
      <c r="C1990" s="303" t="str">
        <f t="shared" si="220"/>
        <v>0</v>
      </c>
      <c r="D1990" s="303">
        <f>IF(S1990="",0,COUNTIF($S$7:S1990,S1990))</f>
        <v>0</v>
      </c>
      <c r="E1990" s="303" t="str">
        <f t="shared" si="221"/>
        <v>0</v>
      </c>
      <c r="F1990" s="303">
        <f>IF(T1990="",0,COUNTIF($T$7:T1990,T1990))</f>
        <v>0</v>
      </c>
      <c r="G1990" s="303" t="str">
        <f t="shared" si="222"/>
        <v>0</v>
      </c>
      <c r="H1990" s="303">
        <f>IF(R1990="",0,COUNTIF($R$7:R1990,R1990))</f>
        <v>0</v>
      </c>
      <c r="I1990" s="303" t="str">
        <f t="shared" si="223"/>
        <v>0</v>
      </c>
      <c r="J1990" s="306">
        <f t="shared" si="224"/>
        <v>44216</v>
      </c>
      <c r="K1990" s="303" t="str">
        <f t="shared" si="225"/>
        <v>KK 097</v>
      </c>
      <c r="L1990" s="61"/>
      <c r="M1990" s="271"/>
      <c r="N1990" s="6"/>
      <c r="O1990" s="10"/>
      <c r="P1990" s="6"/>
      <c r="Q1990" s="77" t="str">
        <f t="shared" si="226"/>
        <v/>
      </c>
      <c r="R1990" s="333"/>
      <c r="S1990" s="23"/>
      <c r="T1990" s="271"/>
      <c r="U1990" s="5"/>
      <c r="V1990" s="5"/>
      <c r="W1990" s="61"/>
      <c r="X1990" s="61"/>
    </row>
    <row r="1991" spans="1:24" ht="18.75" customHeight="1" x14ac:dyDescent="0.25">
      <c r="A1991" s="61"/>
      <c r="B1991" s="303">
        <f>IF(P1991="",0,COUNTIF($P$7:P1991,P1991))</f>
        <v>0</v>
      </c>
      <c r="C1991" s="303" t="str">
        <f t="shared" si="220"/>
        <v>0</v>
      </c>
      <c r="D1991" s="303">
        <f>IF(S1991="",0,COUNTIF($S$7:S1991,S1991))</f>
        <v>0</v>
      </c>
      <c r="E1991" s="303" t="str">
        <f t="shared" si="221"/>
        <v>0</v>
      </c>
      <c r="F1991" s="303">
        <f>IF(T1991="",0,COUNTIF($T$7:T1991,T1991))</f>
        <v>0</v>
      </c>
      <c r="G1991" s="303" t="str">
        <f t="shared" si="222"/>
        <v>0</v>
      </c>
      <c r="H1991" s="303">
        <f>IF(R1991="",0,COUNTIF($R$7:R1991,R1991))</f>
        <v>0</v>
      </c>
      <c r="I1991" s="303" t="str">
        <f t="shared" si="223"/>
        <v>0</v>
      </c>
      <c r="J1991" s="306">
        <f t="shared" si="224"/>
        <v>44216</v>
      </c>
      <c r="K1991" s="303" t="str">
        <f t="shared" si="225"/>
        <v>KK 097</v>
      </c>
      <c r="L1991" s="61"/>
      <c r="M1991" s="271"/>
      <c r="N1991" s="6"/>
      <c r="O1991" s="10"/>
      <c r="P1991" s="6"/>
      <c r="Q1991" s="77" t="str">
        <f t="shared" si="226"/>
        <v/>
      </c>
      <c r="R1991" s="333"/>
      <c r="S1991" s="23"/>
      <c r="T1991" s="271"/>
      <c r="U1991" s="5"/>
      <c r="V1991" s="5"/>
      <c r="W1991" s="61"/>
      <c r="X1991" s="61"/>
    </row>
    <row r="1992" spans="1:24" ht="18.75" customHeight="1" x14ac:dyDescent="0.25">
      <c r="A1992" s="61"/>
      <c r="B1992" s="303">
        <f>IF(P1992="",0,COUNTIF($P$7:P1992,P1992))</f>
        <v>0</v>
      </c>
      <c r="C1992" s="303" t="str">
        <f t="shared" si="220"/>
        <v>0</v>
      </c>
      <c r="D1992" s="303">
        <f>IF(S1992="",0,COUNTIF($S$7:S1992,S1992))</f>
        <v>0</v>
      </c>
      <c r="E1992" s="303" t="str">
        <f t="shared" si="221"/>
        <v>0</v>
      </c>
      <c r="F1992" s="303">
        <f>IF(T1992="",0,COUNTIF($T$7:T1992,T1992))</f>
        <v>0</v>
      </c>
      <c r="G1992" s="303" t="str">
        <f t="shared" si="222"/>
        <v>0</v>
      </c>
      <c r="H1992" s="303">
        <f>IF(R1992="",0,COUNTIF($R$7:R1992,R1992))</f>
        <v>0</v>
      </c>
      <c r="I1992" s="303" t="str">
        <f t="shared" si="223"/>
        <v>0</v>
      </c>
      <c r="J1992" s="306">
        <f t="shared" si="224"/>
        <v>44216</v>
      </c>
      <c r="K1992" s="303" t="str">
        <f t="shared" si="225"/>
        <v>KK 097</v>
      </c>
      <c r="L1992" s="61"/>
      <c r="M1992" s="271"/>
      <c r="N1992" s="6"/>
      <c r="O1992" s="10"/>
      <c r="P1992" s="6"/>
      <c r="Q1992" s="77" t="str">
        <f t="shared" si="226"/>
        <v/>
      </c>
      <c r="R1992" s="333"/>
      <c r="S1992" s="23"/>
      <c r="T1992" s="271"/>
      <c r="U1992" s="5"/>
      <c r="V1992" s="5"/>
      <c r="W1992" s="61"/>
      <c r="X1992" s="61"/>
    </row>
    <row r="1993" spans="1:24" ht="18.75" customHeight="1" x14ac:dyDescent="0.25">
      <c r="A1993" s="61"/>
      <c r="B1993" s="303">
        <f>IF(P1993="",0,COUNTIF($P$7:P1993,P1993))</f>
        <v>0</v>
      </c>
      <c r="C1993" s="303" t="str">
        <f t="shared" si="220"/>
        <v>0</v>
      </c>
      <c r="D1993" s="303">
        <f>IF(S1993="",0,COUNTIF($S$7:S1993,S1993))</f>
        <v>0</v>
      </c>
      <c r="E1993" s="303" t="str">
        <f t="shared" si="221"/>
        <v>0</v>
      </c>
      <c r="F1993" s="303">
        <f>IF(T1993="",0,COUNTIF($T$7:T1993,T1993))</f>
        <v>0</v>
      </c>
      <c r="G1993" s="303" t="str">
        <f t="shared" si="222"/>
        <v>0</v>
      </c>
      <c r="H1993" s="303">
        <f>IF(R1993="",0,COUNTIF($R$7:R1993,R1993))</f>
        <v>0</v>
      </c>
      <c r="I1993" s="303" t="str">
        <f t="shared" si="223"/>
        <v>0</v>
      </c>
      <c r="J1993" s="306">
        <f t="shared" si="224"/>
        <v>44216</v>
      </c>
      <c r="K1993" s="303" t="str">
        <f t="shared" si="225"/>
        <v>KK 097</v>
      </c>
      <c r="L1993" s="61"/>
      <c r="M1993" s="271"/>
      <c r="N1993" s="6"/>
      <c r="O1993" s="10"/>
      <c r="P1993" s="6"/>
      <c r="Q1993" s="77" t="str">
        <f t="shared" si="226"/>
        <v/>
      </c>
      <c r="R1993" s="333"/>
      <c r="S1993" s="23"/>
      <c r="T1993" s="271"/>
      <c r="U1993" s="5"/>
      <c r="V1993" s="5"/>
      <c r="W1993" s="61"/>
      <c r="X1993" s="61"/>
    </row>
    <row r="1994" spans="1:24" ht="18.75" customHeight="1" x14ac:dyDescent="0.25">
      <c r="A1994" s="61"/>
      <c r="B1994" s="303">
        <f>IF(P1994="",0,COUNTIF($P$7:P1994,P1994))</f>
        <v>0</v>
      </c>
      <c r="C1994" s="303" t="str">
        <f t="shared" si="220"/>
        <v>0</v>
      </c>
      <c r="D1994" s="303">
        <f>IF(S1994="",0,COUNTIF($S$7:S1994,S1994))</f>
        <v>0</v>
      </c>
      <c r="E1994" s="303" t="str">
        <f t="shared" si="221"/>
        <v>0</v>
      </c>
      <c r="F1994" s="303">
        <f>IF(T1994="",0,COUNTIF($T$7:T1994,T1994))</f>
        <v>0</v>
      </c>
      <c r="G1994" s="303" t="str">
        <f t="shared" si="222"/>
        <v>0</v>
      </c>
      <c r="H1994" s="303">
        <f>IF(R1994="",0,COUNTIF($R$7:R1994,R1994))</f>
        <v>0</v>
      </c>
      <c r="I1994" s="303" t="str">
        <f t="shared" si="223"/>
        <v>0</v>
      </c>
      <c r="J1994" s="306">
        <f t="shared" si="224"/>
        <v>44216</v>
      </c>
      <c r="K1994" s="303" t="str">
        <f t="shared" si="225"/>
        <v>KK 097</v>
      </c>
      <c r="L1994" s="61"/>
      <c r="M1994" s="271"/>
      <c r="N1994" s="6"/>
      <c r="O1994" s="10"/>
      <c r="P1994" s="6"/>
      <c r="Q1994" s="77" t="str">
        <f t="shared" si="226"/>
        <v/>
      </c>
      <c r="R1994" s="333"/>
      <c r="S1994" s="23"/>
      <c r="T1994" s="271"/>
      <c r="U1994" s="5"/>
      <c r="V1994" s="5"/>
      <c r="W1994" s="61"/>
      <c r="X1994" s="61"/>
    </row>
    <row r="1995" spans="1:24" ht="18.75" customHeight="1" x14ac:dyDescent="0.25">
      <c r="A1995" s="61"/>
      <c r="B1995" s="303">
        <f>IF(P1995="",0,COUNTIF($P$7:P1995,P1995))</f>
        <v>0</v>
      </c>
      <c r="C1995" s="303" t="str">
        <f t="shared" si="220"/>
        <v>0</v>
      </c>
      <c r="D1995" s="303">
        <f>IF(S1995="",0,COUNTIF($S$7:S1995,S1995))</f>
        <v>0</v>
      </c>
      <c r="E1995" s="303" t="str">
        <f t="shared" si="221"/>
        <v>0</v>
      </c>
      <c r="F1995" s="303">
        <f>IF(T1995="",0,COUNTIF($T$7:T1995,T1995))</f>
        <v>0</v>
      </c>
      <c r="G1995" s="303" t="str">
        <f t="shared" si="222"/>
        <v>0</v>
      </c>
      <c r="H1995" s="303">
        <f>IF(R1995="",0,COUNTIF($R$7:R1995,R1995))</f>
        <v>0</v>
      </c>
      <c r="I1995" s="303" t="str">
        <f t="shared" si="223"/>
        <v>0</v>
      </c>
      <c r="J1995" s="306">
        <f t="shared" si="224"/>
        <v>44216</v>
      </c>
      <c r="K1995" s="303" t="str">
        <f t="shared" si="225"/>
        <v>KK 097</v>
      </c>
      <c r="L1995" s="61"/>
      <c r="M1995" s="271"/>
      <c r="N1995" s="6"/>
      <c r="O1995" s="10"/>
      <c r="P1995" s="6"/>
      <c r="Q1995" s="77" t="str">
        <f t="shared" si="226"/>
        <v/>
      </c>
      <c r="R1995" s="333"/>
      <c r="S1995" s="23"/>
      <c r="T1995" s="271"/>
      <c r="U1995" s="5"/>
      <c r="V1995" s="5"/>
      <c r="W1995" s="61"/>
      <c r="X1995" s="61"/>
    </row>
    <row r="1996" spans="1:24" ht="18.75" customHeight="1" x14ac:dyDescent="0.25">
      <c r="A1996" s="61"/>
      <c r="B1996" s="303">
        <f>IF(P1996="",0,COUNTIF($P$7:P1996,P1996))</f>
        <v>0</v>
      </c>
      <c r="C1996" s="303" t="str">
        <f t="shared" si="220"/>
        <v>0</v>
      </c>
      <c r="D1996" s="303">
        <f>IF(S1996="",0,COUNTIF($S$7:S1996,S1996))</f>
        <v>0</v>
      </c>
      <c r="E1996" s="303" t="str">
        <f t="shared" si="221"/>
        <v>0</v>
      </c>
      <c r="F1996" s="303">
        <f>IF(T1996="",0,COUNTIF($T$7:T1996,T1996))</f>
        <v>0</v>
      </c>
      <c r="G1996" s="303" t="str">
        <f t="shared" si="222"/>
        <v>0</v>
      </c>
      <c r="H1996" s="303">
        <f>IF(R1996="",0,COUNTIF($R$7:R1996,R1996))</f>
        <v>0</v>
      </c>
      <c r="I1996" s="303" t="str">
        <f t="shared" si="223"/>
        <v>0</v>
      </c>
      <c r="J1996" s="306">
        <f t="shared" si="224"/>
        <v>44216</v>
      </c>
      <c r="K1996" s="303" t="str">
        <f t="shared" si="225"/>
        <v>KK 097</v>
      </c>
      <c r="L1996" s="61"/>
      <c r="M1996" s="271"/>
      <c r="N1996" s="6"/>
      <c r="O1996" s="10"/>
      <c r="P1996" s="6"/>
      <c r="Q1996" s="77" t="str">
        <f t="shared" si="226"/>
        <v/>
      </c>
      <c r="R1996" s="333"/>
      <c r="S1996" s="23"/>
      <c r="T1996" s="271"/>
      <c r="U1996" s="5"/>
      <c r="V1996" s="5"/>
      <c r="W1996" s="61"/>
      <c r="X1996" s="61"/>
    </row>
    <row r="1997" spans="1:24" ht="18.75" customHeight="1" x14ac:dyDescent="0.25">
      <c r="A1997" s="61"/>
      <c r="B1997" s="303">
        <f>IF(P1997="",0,COUNTIF($P$7:P1997,P1997))</f>
        <v>0</v>
      </c>
      <c r="C1997" s="303" t="str">
        <f t="shared" si="220"/>
        <v>0</v>
      </c>
      <c r="D1997" s="303">
        <f>IF(S1997="",0,COUNTIF($S$7:S1997,S1997))</f>
        <v>0</v>
      </c>
      <c r="E1997" s="303" t="str">
        <f t="shared" si="221"/>
        <v>0</v>
      </c>
      <c r="F1997" s="303">
        <f>IF(T1997="",0,COUNTIF($T$7:T1997,T1997))</f>
        <v>0</v>
      </c>
      <c r="G1997" s="303" t="str">
        <f t="shared" si="222"/>
        <v>0</v>
      </c>
      <c r="H1997" s="303">
        <f>IF(R1997="",0,COUNTIF($R$7:R1997,R1997))</f>
        <v>0</v>
      </c>
      <c r="I1997" s="303" t="str">
        <f t="shared" si="223"/>
        <v>0</v>
      </c>
      <c r="J1997" s="306">
        <f t="shared" si="224"/>
        <v>44216</v>
      </c>
      <c r="K1997" s="303" t="str">
        <f t="shared" si="225"/>
        <v>KK 097</v>
      </c>
      <c r="L1997" s="61"/>
      <c r="M1997" s="271"/>
      <c r="N1997" s="6"/>
      <c r="O1997" s="10"/>
      <c r="P1997" s="6"/>
      <c r="Q1997" s="77" t="str">
        <f t="shared" si="226"/>
        <v/>
      </c>
      <c r="R1997" s="333"/>
      <c r="S1997" s="23"/>
      <c r="T1997" s="271"/>
      <c r="U1997" s="5"/>
      <c r="V1997" s="5"/>
      <c r="W1997" s="61"/>
      <c r="X1997" s="61"/>
    </row>
    <row r="1998" spans="1:24" ht="18.75" customHeight="1" x14ac:dyDescent="0.25">
      <c r="A1998" s="61"/>
      <c r="B1998" s="303">
        <f>IF(P1998="",0,COUNTIF($P$7:P1998,P1998))</f>
        <v>0</v>
      </c>
      <c r="C1998" s="303" t="str">
        <f t="shared" si="220"/>
        <v>0</v>
      </c>
      <c r="D1998" s="303">
        <f>IF(S1998="",0,COUNTIF($S$7:S1998,S1998))</f>
        <v>0</v>
      </c>
      <c r="E1998" s="303" t="str">
        <f t="shared" si="221"/>
        <v>0</v>
      </c>
      <c r="F1998" s="303">
        <f>IF(T1998="",0,COUNTIF($T$7:T1998,T1998))</f>
        <v>0</v>
      </c>
      <c r="G1998" s="303" t="str">
        <f t="shared" si="222"/>
        <v>0</v>
      </c>
      <c r="H1998" s="303">
        <f>IF(R1998="",0,COUNTIF($R$7:R1998,R1998))</f>
        <v>0</v>
      </c>
      <c r="I1998" s="303" t="str">
        <f t="shared" si="223"/>
        <v>0</v>
      </c>
      <c r="J1998" s="306">
        <f t="shared" si="224"/>
        <v>44216</v>
      </c>
      <c r="K1998" s="303" t="str">
        <f t="shared" si="225"/>
        <v>KK 097</v>
      </c>
      <c r="L1998" s="61"/>
      <c r="M1998" s="271"/>
      <c r="N1998" s="6"/>
      <c r="O1998" s="10"/>
      <c r="P1998" s="6"/>
      <c r="Q1998" s="77" t="str">
        <f t="shared" si="226"/>
        <v/>
      </c>
      <c r="R1998" s="333"/>
      <c r="S1998" s="23"/>
      <c r="T1998" s="271"/>
      <c r="U1998" s="5"/>
      <c r="V1998" s="5"/>
      <c r="W1998" s="61"/>
      <c r="X1998" s="61"/>
    </row>
    <row r="1999" spans="1:24" ht="18.75" customHeight="1" x14ac:dyDescent="0.25">
      <c r="A1999" s="61"/>
      <c r="B1999" s="303">
        <f>IF(P1999="",0,COUNTIF($P$7:P1999,P1999))</f>
        <v>0</v>
      </c>
      <c r="C1999" s="303" t="str">
        <f t="shared" si="220"/>
        <v>0</v>
      </c>
      <c r="D1999" s="303">
        <f>IF(S1999="",0,COUNTIF($S$7:S1999,S1999))</f>
        <v>0</v>
      </c>
      <c r="E1999" s="303" t="str">
        <f t="shared" si="221"/>
        <v>0</v>
      </c>
      <c r="F1999" s="303">
        <f>IF(T1999="",0,COUNTIF($T$7:T1999,T1999))</f>
        <v>0</v>
      </c>
      <c r="G1999" s="303" t="str">
        <f t="shared" si="222"/>
        <v>0</v>
      </c>
      <c r="H1999" s="303">
        <f>IF(R1999="",0,COUNTIF($R$7:R1999,R1999))</f>
        <v>0</v>
      </c>
      <c r="I1999" s="303" t="str">
        <f t="shared" si="223"/>
        <v>0</v>
      </c>
      <c r="J1999" s="306">
        <f t="shared" si="224"/>
        <v>44216</v>
      </c>
      <c r="K1999" s="303" t="str">
        <f t="shared" si="225"/>
        <v>KK 097</v>
      </c>
      <c r="L1999" s="61"/>
      <c r="M1999" s="271"/>
      <c r="N1999" s="6"/>
      <c r="O1999" s="10"/>
      <c r="P1999" s="6"/>
      <c r="Q1999" s="77" t="str">
        <f t="shared" si="226"/>
        <v/>
      </c>
      <c r="R1999" s="333"/>
      <c r="S1999" s="23"/>
      <c r="T1999" s="271"/>
      <c r="U1999" s="5"/>
      <c r="V1999" s="5"/>
      <c r="W1999" s="61"/>
      <c r="X1999" s="61"/>
    </row>
    <row r="2000" spans="1:24" ht="18.75" customHeight="1" x14ac:dyDescent="0.25">
      <c r="A2000" s="61"/>
      <c r="B2000" s="303">
        <f>IF(P2000="",0,COUNTIF($P$7:P2000,P2000))</f>
        <v>0</v>
      </c>
      <c r="C2000" s="303" t="str">
        <f t="shared" si="220"/>
        <v>0</v>
      </c>
      <c r="D2000" s="303">
        <f>IF(S2000="",0,COUNTIF($S$7:S2000,S2000))</f>
        <v>0</v>
      </c>
      <c r="E2000" s="303" t="str">
        <f t="shared" si="221"/>
        <v>0</v>
      </c>
      <c r="F2000" s="303">
        <f>IF(T2000="",0,COUNTIF($T$7:T2000,T2000))</f>
        <v>0</v>
      </c>
      <c r="G2000" s="303" t="str">
        <f t="shared" si="222"/>
        <v>0</v>
      </c>
      <c r="H2000" s="303">
        <f>IF(R2000="",0,COUNTIF($R$7:R2000,R2000))</f>
        <v>0</v>
      </c>
      <c r="I2000" s="303" t="str">
        <f t="shared" si="223"/>
        <v>0</v>
      </c>
      <c r="J2000" s="306">
        <f t="shared" si="224"/>
        <v>44216</v>
      </c>
      <c r="K2000" s="303" t="str">
        <f t="shared" si="225"/>
        <v>KK 097</v>
      </c>
      <c r="L2000" s="61"/>
      <c r="M2000" s="271"/>
      <c r="N2000" s="6"/>
      <c r="O2000" s="10"/>
      <c r="P2000" s="6"/>
      <c r="Q2000" s="77" t="str">
        <f t="shared" si="226"/>
        <v/>
      </c>
      <c r="R2000" s="333"/>
      <c r="S2000" s="23"/>
      <c r="T2000" s="271"/>
      <c r="U2000" s="5"/>
      <c r="V2000" s="5"/>
      <c r="W2000" s="61"/>
      <c r="X2000" s="61"/>
    </row>
    <row r="2001" spans="1:24" ht="18.75" customHeight="1" x14ac:dyDescent="0.25">
      <c r="A2001" s="61"/>
      <c r="B2001" s="303">
        <f>IF(P2001="",0,COUNTIF($P$7:P2001,P2001))</f>
        <v>0</v>
      </c>
      <c r="C2001" s="303" t="str">
        <f t="shared" si="220"/>
        <v>0</v>
      </c>
      <c r="D2001" s="303">
        <f>IF(S2001="",0,COUNTIF($S$7:S2001,S2001))</f>
        <v>0</v>
      </c>
      <c r="E2001" s="303" t="str">
        <f t="shared" si="221"/>
        <v>0</v>
      </c>
      <c r="F2001" s="303">
        <f>IF(T2001="",0,COUNTIF($T$7:T2001,T2001))</f>
        <v>0</v>
      </c>
      <c r="G2001" s="303" t="str">
        <f t="shared" si="222"/>
        <v>0</v>
      </c>
      <c r="H2001" s="303">
        <f>IF(R2001="",0,COUNTIF($R$7:R2001,R2001))</f>
        <v>0</v>
      </c>
      <c r="I2001" s="303" t="str">
        <f t="shared" si="223"/>
        <v>0</v>
      </c>
      <c r="J2001" s="306">
        <f t="shared" si="224"/>
        <v>44216</v>
      </c>
      <c r="K2001" s="303" t="str">
        <f t="shared" si="225"/>
        <v>KK 097</v>
      </c>
      <c r="L2001" s="61"/>
      <c r="M2001" s="271"/>
      <c r="N2001" s="6"/>
      <c r="O2001" s="10"/>
      <c r="P2001" s="6"/>
      <c r="Q2001" s="77" t="str">
        <f t="shared" si="226"/>
        <v/>
      </c>
      <c r="R2001" s="333"/>
      <c r="S2001" s="23"/>
      <c r="T2001" s="271"/>
      <c r="U2001" s="5"/>
      <c r="V2001" s="5"/>
      <c r="W2001" s="61"/>
      <c r="X2001" s="61"/>
    </row>
    <row r="2002" spans="1:24" ht="18.75" customHeight="1" x14ac:dyDescent="0.25">
      <c r="A2002" s="61"/>
      <c r="B2002" s="303">
        <f>IF(P2002="",0,COUNTIF($P$7:P2002,P2002))</f>
        <v>0</v>
      </c>
      <c r="C2002" s="303" t="str">
        <f t="shared" si="220"/>
        <v>0</v>
      </c>
      <c r="D2002" s="303">
        <f>IF(S2002="",0,COUNTIF($S$7:S2002,S2002))</f>
        <v>0</v>
      </c>
      <c r="E2002" s="303" t="str">
        <f t="shared" si="221"/>
        <v>0</v>
      </c>
      <c r="F2002" s="303">
        <f>IF(T2002="",0,COUNTIF($T$7:T2002,T2002))</f>
        <v>0</v>
      </c>
      <c r="G2002" s="303" t="str">
        <f t="shared" si="222"/>
        <v>0</v>
      </c>
      <c r="H2002" s="303">
        <f>IF(R2002="",0,COUNTIF($R$7:R2002,R2002))</f>
        <v>0</v>
      </c>
      <c r="I2002" s="303" t="str">
        <f t="shared" si="223"/>
        <v>0</v>
      </c>
      <c r="J2002" s="306">
        <f t="shared" si="224"/>
        <v>44216</v>
      </c>
      <c r="K2002" s="303" t="str">
        <f t="shared" si="225"/>
        <v>KK 097</v>
      </c>
      <c r="L2002" s="61"/>
      <c r="M2002" s="271"/>
      <c r="N2002" s="6"/>
      <c r="O2002" s="10"/>
      <c r="P2002" s="6"/>
      <c r="Q2002" s="77" t="str">
        <f t="shared" si="226"/>
        <v/>
      </c>
      <c r="R2002" s="333"/>
      <c r="S2002" s="23"/>
      <c r="T2002" s="271"/>
      <c r="U2002" s="5"/>
      <c r="V2002" s="5"/>
      <c r="W2002" s="61"/>
      <c r="X2002" s="61"/>
    </row>
    <row r="2003" spans="1:24" ht="18.75" customHeight="1" x14ac:dyDescent="0.25">
      <c r="A2003" s="61"/>
      <c r="B2003" s="303">
        <f>IF(P2003="",0,COUNTIF($P$7:P2003,P2003))</f>
        <v>0</v>
      </c>
      <c r="C2003" s="303" t="str">
        <f t="shared" si="220"/>
        <v>0</v>
      </c>
      <c r="D2003" s="303">
        <f>IF(S2003="",0,COUNTIF($S$7:S2003,S2003))</f>
        <v>0</v>
      </c>
      <c r="E2003" s="303" t="str">
        <f t="shared" si="221"/>
        <v>0</v>
      </c>
      <c r="F2003" s="303">
        <f>IF(T2003="",0,COUNTIF($T$7:T2003,T2003))</f>
        <v>0</v>
      </c>
      <c r="G2003" s="303" t="str">
        <f t="shared" si="222"/>
        <v>0</v>
      </c>
      <c r="H2003" s="303">
        <f>IF(R2003="",0,COUNTIF($R$7:R2003,R2003))</f>
        <v>0</v>
      </c>
      <c r="I2003" s="303" t="str">
        <f t="shared" si="223"/>
        <v>0</v>
      </c>
      <c r="J2003" s="306">
        <f t="shared" si="224"/>
        <v>44216</v>
      </c>
      <c r="K2003" s="303" t="str">
        <f t="shared" si="225"/>
        <v>KK 097</v>
      </c>
      <c r="L2003" s="61"/>
      <c r="M2003" s="271"/>
      <c r="N2003" s="6"/>
      <c r="O2003" s="10"/>
      <c r="P2003" s="6"/>
      <c r="Q2003" s="77" t="str">
        <f t="shared" si="226"/>
        <v/>
      </c>
      <c r="R2003" s="333"/>
      <c r="S2003" s="23"/>
      <c r="T2003" s="271"/>
      <c r="U2003" s="5"/>
      <c r="V2003" s="5"/>
      <c r="W2003" s="61"/>
      <c r="X2003" s="61"/>
    </row>
    <row r="2004" spans="1:24" ht="18.75" customHeight="1" x14ac:dyDescent="0.25">
      <c r="A2004" s="61"/>
      <c r="B2004" s="303">
        <f>IF(P2004="",0,COUNTIF($P$7:P2004,P2004))</f>
        <v>0</v>
      </c>
      <c r="C2004" s="303" t="str">
        <f t="shared" si="220"/>
        <v>0</v>
      </c>
      <c r="D2004" s="303">
        <f>IF(S2004="",0,COUNTIF($S$7:S2004,S2004))</f>
        <v>0</v>
      </c>
      <c r="E2004" s="303" t="str">
        <f t="shared" si="221"/>
        <v>0</v>
      </c>
      <c r="F2004" s="303">
        <f>IF(T2004="",0,COUNTIF($T$7:T2004,T2004))</f>
        <v>0</v>
      </c>
      <c r="G2004" s="303" t="str">
        <f t="shared" si="222"/>
        <v>0</v>
      </c>
      <c r="H2004" s="303">
        <f>IF(R2004="",0,COUNTIF($R$7:R2004,R2004))</f>
        <v>0</v>
      </c>
      <c r="I2004" s="303" t="str">
        <f t="shared" si="223"/>
        <v>0</v>
      </c>
      <c r="J2004" s="306">
        <f t="shared" si="224"/>
        <v>44216</v>
      </c>
      <c r="K2004" s="303" t="str">
        <f t="shared" si="225"/>
        <v>KK 097</v>
      </c>
      <c r="L2004" s="61"/>
      <c r="M2004" s="271"/>
      <c r="N2004" s="6"/>
      <c r="O2004" s="10"/>
      <c r="P2004" s="6"/>
      <c r="Q2004" s="77" t="str">
        <f t="shared" si="226"/>
        <v/>
      </c>
      <c r="R2004" s="333"/>
      <c r="S2004" s="23"/>
      <c r="T2004" s="271"/>
      <c r="U2004" s="5"/>
      <c r="V2004" s="5"/>
      <c r="W2004" s="61"/>
      <c r="X2004" s="61"/>
    </row>
    <row r="2005" spans="1:24" ht="18.75" customHeight="1" x14ac:dyDescent="0.25">
      <c r="A2005" s="61"/>
      <c r="B2005" s="303">
        <f>IF(P2005="",0,COUNTIF($P$7:P2005,P2005))</f>
        <v>0</v>
      </c>
      <c r="C2005" s="303" t="str">
        <f t="shared" si="220"/>
        <v>0</v>
      </c>
      <c r="D2005" s="303">
        <f>IF(S2005="",0,COUNTIF($S$7:S2005,S2005))</f>
        <v>0</v>
      </c>
      <c r="E2005" s="303" t="str">
        <f t="shared" si="221"/>
        <v>0</v>
      </c>
      <c r="F2005" s="303">
        <f>IF(T2005="",0,COUNTIF($T$7:T2005,T2005))</f>
        <v>0</v>
      </c>
      <c r="G2005" s="303" t="str">
        <f t="shared" si="222"/>
        <v>0</v>
      </c>
      <c r="H2005" s="303">
        <f>IF(R2005="",0,COUNTIF($R$7:R2005,R2005))</f>
        <v>0</v>
      </c>
      <c r="I2005" s="303" t="str">
        <f t="shared" si="223"/>
        <v>0</v>
      </c>
      <c r="J2005" s="306">
        <f t="shared" si="224"/>
        <v>44216</v>
      </c>
      <c r="K2005" s="303" t="str">
        <f t="shared" si="225"/>
        <v>KK 097</v>
      </c>
      <c r="L2005" s="61"/>
      <c r="M2005" s="271"/>
      <c r="N2005" s="6"/>
      <c r="O2005" s="10"/>
      <c r="P2005" s="6"/>
      <c r="Q2005" s="77" t="str">
        <f t="shared" si="226"/>
        <v/>
      </c>
      <c r="R2005" s="333"/>
      <c r="S2005" s="23"/>
      <c r="T2005" s="271"/>
      <c r="U2005" s="5"/>
      <c r="V2005" s="5"/>
      <c r="W2005" s="61"/>
      <c r="X2005" s="61"/>
    </row>
    <row r="2006" spans="1:24" ht="18.75" customHeight="1" x14ac:dyDescent="0.25">
      <c r="A2006" s="61"/>
      <c r="B2006" s="303">
        <f>IF(P2006="",0,COUNTIF($P$7:P2006,P2006))</f>
        <v>0</v>
      </c>
      <c r="C2006" s="303" t="str">
        <f t="shared" si="220"/>
        <v>0</v>
      </c>
      <c r="D2006" s="303">
        <f>IF(S2006="",0,COUNTIF($S$7:S2006,S2006))</f>
        <v>0</v>
      </c>
      <c r="E2006" s="303" t="str">
        <f t="shared" si="221"/>
        <v>0</v>
      </c>
      <c r="F2006" s="303">
        <f>IF(T2006="",0,COUNTIF($T$7:T2006,T2006))</f>
        <v>0</v>
      </c>
      <c r="G2006" s="303" t="str">
        <f t="shared" si="222"/>
        <v>0</v>
      </c>
      <c r="H2006" s="303">
        <f>IF(R2006="",0,COUNTIF($R$7:R2006,R2006))</f>
        <v>0</v>
      </c>
      <c r="I2006" s="303" t="str">
        <f t="shared" si="223"/>
        <v>0</v>
      </c>
      <c r="J2006" s="306">
        <f t="shared" si="224"/>
        <v>44216</v>
      </c>
      <c r="K2006" s="303" t="str">
        <f t="shared" si="225"/>
        <v>KK 097</v>
      </c>
      <c r="L2006" s="61"/>
      <c r="M2006" s="271"/>
      <c r="N2006" s="6"/>
      <c r="O2006" s="10"/>
      <c r="P2006" s="6"/>
      <c r="Q2006" s="77" t="str">
        <f t="shared" si="226"/>
        <v/>
      </c>
      <c r="R2006" s="333"/>
      <c r="S2006" s="23"/>
      <c r="T2006" s="271"/>
      <c r="U2006" s="5"/>
      <c r="V2006" s="5"/>
      <c r="W2006" s="61"/>
      <c r="X2006" s="61"/>
    </row>
    <row r="2007" spans="1:24" ht="18.75" customHeight="1" x14ac:dyDescent="0.25">
      <c r="A2007" s="61"/>
      <c r="B2007" s="303">
        <f>IF(P2007="",0,COUNTIF($P$7:P2007,P2007))</f>
        <v>0</v>
      </c>
      <c r="C2007" s="303" t="str">
        <f t="shared" si="220"/>
        <v>0</v>
      </c>
      <c r="D2007" s="303">
        <f>IF(S2007="",0,COUNTIF($S$7:S2007,S2007))</f>
        <v>0</v>
      </c>
      <c r="E2007" s="303" t="str">
        <f t="shared" si="221"/>
        <v>0</v>
      </c>
      <c r="F2007" s="303">
        <f>IF(T2007="",0,COUNTIF($T$7:T2007,T2007))</f>
        <v>0</v>
      </c>
      <c r="G2007" s="303" t="str">
        <f t="shared" si="222"/>
        <v>0</v>
      </c>
      <c r="H2007" s="303">
        <f>IF(R2007="",0,COUNTIF($R$7:R2007,R2007))</f>
        <v>0</v>
      </c>
      <c r="I2007" s="303" t="str">
        <f t="shared" si="223"/>
        <v>0</v>
      </c>
      <c r="J2007" s="306">
        <f t="shared" si="224"/>
        <v>44216</v>
      </c>
      <c r="K2007" s="303" t="str">
        <f t="shared" si="225"/>
        <v>KK 097</v>
      </c>
      <c r="L2007" s="61"/>
      <c r="M2007" s="271"/>
      <c r="N2007" s="6"/>
      <c r="O2007" s="10"/>
      <c r="P2007" s="6"/>
      <c r="Q2007" s="77" t="str">
        <f t="shared" si="226"/>
        <v/>
      </c>
      <c r="R2007" s="333"/>
      <c r="S2007" s="23"/>
      <c r="T2007" s="271"/>
      <c r="U2007" s="5"/>
      <c r="V2007" s="5"/>
      <c r="W2007" s="61"/>
      <c r="X2007" s="61"/>
    </row>
    <row r="2008" spans="1:24" ht="18.75" customHeight="1" x14ac:dyDescent="0.25">
      <c r="A2008" s="61"/>
      <c r="B2008" s="303">
        <f>IF(P2008="",0,COUNTIF($P$7:P2008,P2008))</f>
        <v>0</v>
      </c>
      <c r="C2008" s="303" t="str">
        <f t="shared" si="220"/>
        <v>0</v>
      </c>
      <c r="D2008" s="303">
        <f>IF(S2008="",0,COUNTIF($S$7:S2008,S2008))</f>
        <v>0</v>
      </c>
      <c r="E2008" s="303" t="str">
        <f t="shared" si="221"/>
        <v>0</v>
      </c>
      <c r="F2008" s="303">
        <f>IF(T2008="",0,COUNTIF($T$7:T2008,T2008))</f>
        <v>0</v>
      </c>
      <c r="G2008" s="303" t="str">
        <f t="shared" si="222"/>
        <v>0</v>
      </c>
      <c r="H2008" s="303">
        <f>IF(R2008="",0,COUNTIF($R$7:R2008,R2008))</f>
        <v>0</v>
      </c>
      <c r="I2008" s="303" t="str">
        <f t="shared" si="223"/>
        <v>0</v>
      </c>
      <c r="J2008" s="306">
        <f t="shared" si="224"/>
        <v>44216</v>
      </c>
      <c r="K2008" s="303" t="str">
        <f t="shared" si="225"/>
        <v>KK 097</v>
      </c>
      <c r="L2008" s="61"/>
      <c r="M2008" s="271"/>
      <c r="N2008" s="6"/>
      <c r="O2008" s="10"/>
      <c r="P2008" s="6"/>
      <c r="Q2008" s="77" t="str">
        <f t="shared" si="226"/>
        <v/>
      </c>
      <c r="R2008" s="333"/>
      <c r="S2008" s="23"/>
      <c r="T2008" s="271"/>
      <c r="U2008" s="5"/>
      <c r="V2008" s="5"/>
      <c r="W2008" s="61"/>
      <c r="X2008" s="61"/>
    </row>
    <row r="2009" spans="1:24" ht="18.75" customHeight="1" x14ac:dyDescent="0.25">
      <c r="A2009" s="61"/>
      <c r="B2009" s="303">
        <f>IF(P2009="",0,COUNTIF($P$7:P2009,P2009))</f>
        <v>0</v>
      </c>
      <c r="C2009" s="303" t="str">
        <f t="shared" si="220"/>
        <v>0</v>
      </c>
      <c r="D2009" s="303">
        <f>IF(S2009="",0,COUNTIF($S$7:S2009,S2009))</f>
        <v>0</v>
      </c>
      <c r="E2009" s="303" t="str">
        <f t="shared" si="221"/>
        <v>0</v>
      </c>
      <c r="F2009" s="303">
        <f>IF(T2009="",0,COUNTIF($T$7:T2009,T2009))</f>
        <v>0</v>
      </c>
      <c r="G2009" s="303" t="str">
        <f t="shared" si="222"/>
        <v>0</v>
      </c>
      <c r="H2009" s="303">
        <f>IF(R2009="",0,COUNTIF($R$7:R2009,R2009))</f>
        <v>0</v>
      </c>
      <c r="I2009" s="303" t="str">
        <f t="shared" si="223"/>
        <v>0</v>
      </c>
      <c r="J2009" s="306">
        <f t="shared" si="224"/>
        <v>44216</v>
      </c>
      <c r="K2009" s="303" t="str">
        <f t="shared" si="225"/>
        <v>KK 097</v>
      </c>
      <c r="L2009" s="61"/>
      <c r="M2009" s="271"/>
      <c r="N2009" s="6"/>
      <c r="O2009" s="10"/>
      <c r="P2009" s="6"/>
      <c r="Q2009" s="77" t="str">
        <f t="shared" si="226"/>
        <v/>
      </c>
      <c r="R2009" s="333"/>
      <c r="S2009" s="23"/>
      <c r="T2009" s="271"/>
      <c r="U2009" s="5"/>
      <c r="V2009" s="5"/>
      <c r="W2009" s="61"/>
      <c r="X2009" s="61"/>
    </row>
    <row r="2010" spans="1:24" ht="18.75" customHeight="1" x14ac:dyDescent="0.25">
      <c r="A2010" s="61"/>
      <c r="B2010" s="303">
        <f>IF(P2010="",0,COUNTIF($P$7:P2010,P2010))</f>
        <v>0</v>
      </c>
      <c r="C2010" s="303" t="str">
        <f t="shared" si="220"/>
        <v>0</v>
      </c>
      <c r="D2010" s="303">
        <f>IF(S2010="",0,COUNTIF($S$7:S2010,S2010))</f>
        <v>0</v>
      </c>
      <c r="E2010" s="303" t="str">
        <f t="shared" si="221"/>
        <v>0</v>
      </c>
      <c r="F2010" s="303">
        <f>IF(T2010="",0,COUNTIF($T$7:T2010,T2010))</f>
        <v>0</v>
      </c>
      <c r="G2010" s="303" t="str">
        <f t="shared" si="222"/>
        <v>0</v>
      </c>
      <c r="H2010" s="303">
        <f>IF(R2010="",0,COUNTIF($R$7:R2010,R2010))</f>
        <v>0</v>
      </c>
      <c r="I2010" s="303" t="str">
        <f t="shared" si="223"/>
        <v>0</v>
      </c>
      <c r="J2010" s="306">
        <f t="shared" si="224"/>
        <v>44216</v>
      </c>
      <c r="K2010" s="303" t="str">
        <f t="shared" si="225"/>
        <v>KK 097</v>
      </c>
      <c r="L2010" s="61"/>
      <c r="M2010" s="271"/>
      <c r="N2010" s="6"/>
      <c r="O2010" s="10"/>
      <c r="P2010" s="6"/>
      <c r="Q2010" s="77" t="str">
        <f t="shared" si="226"/>
        <v/>
      </c>
      <c r="R2010" s="333"/>
      <c r="S2010" s="23"/>
      <c r="T2010" s="271"/>
      <c r="U2010" s="5"/>
      <c r="V2010" s="5"/>
      <c r="W2010" s="61"/>
      <c r="X2010" s="61"/>
    </row>
    <row r="2011" spans="1:24" ht="18.75" customHeight="1" x14ac:dyDescent="0.25">
      <c r="A2011" s="61"/>
      <c r="B2011" s="303">
        <f>IF(P2011="",0,COUNTIF($P$7:P2011,P2011))</f>
        <v>0</v>
      </c>
      <c r="C2011" s="303" t="str">
        <f t="shared" si="220"/>
        <v>0</v>
      </c>
      <c r="D2011" s="303">
        <f>IF(S2011="",0,COUNTIF($S$7:S2011,S2011))</f>
        <v>0</v>
      </c>
      <c r="E2011" s="303" t="str">
        <f t="shared" si="221"/>
        <v>0</v>
      </c>
      <c r="F2011" s="303">
        <f>IF(T2011="",0,COUNTIF($T$7:T2011,T2011))</f>
        <v>0</v>
      </c>
      <c r="G2011" s="303" t="str">
        <f t="shared" si="222"/>
        <v>0</v>
      </c>
      <c r="H2011" s="303">
        <f>IF(R2011="",0,COUNTIF($R$7:R2011,R2011))</f>
        <v>0</v>
      </c>
      <c r="I2011" s="303" t="str">
        <f t="shared" si="223"/>
        <v>0</v>
      </c>
      <c r="J2011" s="306">
        <f t="shared" si="224"/>
        <v>44216</v>
      </c>
      <c r="K2011" s="303" t="str">
        <f t="shared" si="225"/>
        <v>KK 097</v>
      </c>
      <c r="L2011" s="61"/>
      <c r="M2011" s="271"/>
      <c r="N2011" s="6"/>
      <c r="O2011" s="10"/>
      <c r="P2011" s="6"/>
      <c r="Q2011" s="77" t="str">
        <f t="shared" si="226"/>
        <v/>
      </c>
      <c r="R2011" s="333"/>
      <c r="S2011" s="23"/>
      <c r="T2011" s="271"/>
      <c r="U2011" s="5"/>
      <c r="V2011" s="5"/>
      <c r="W2011" s="61"/>
      <c r="X2011" s="61"/>
    </row>
    <row r="2012" spans="1:24" ht="18.75" customHeight="1" x14ac:dyDescent="0.25">
      <c r="A2012" s="61"/>
      <c r="B2012" s="303">
        <f>IF(P2012="",0,COUNTIF($P$7:P2012,P2012))</f>
        <v>0</v>
      </c>
      <c r="C2012" s="303" t="str">
        <f t="shared" si="220"/>
        <v>0</v>
      </c>
      <c r="D2012" s="303">
        <f>IF(S2012="",0,COUNTIF($S$7:S2012,S2012))</f>
        <v>0</v>
      </c>
      <c r="E2012" s="303" t="str">
        <f t="shared" si="221"/>
        <v>0</v>
      </c>
      <c r="F2012" s="303">
        <f>IF(T2012="",0,COUNTIF($T$7:T2012,T2012))</f>
        <v>0</v>
      </c>
      <c r="G2012" s="303" t="str">
        <f t="shared" si="222"/>
        <v>0</v>
      </c>
      <c r="H2012" s="303">
        <f>IF(R2012="",0,COUNTIF($R$7:R2012,R2012))</f>
        <v>0</v>
      </c>
      <c r="I2012" s="303" t="str">
        <f t="shared" si="223"/>
        <v>0</v>
      </c>
      <c r="J2012" s="306">
        <f t="shared" si="224"/>
        <v>44216</v>
      </c>
      <c r="K2012" s="303" t="str">
        <f t="shared" si="225"/>
        <v>KK 097</v>
      </c>
      <c r="L2012" s="61"/>
      <c r="M2012" s="271"/>
      <c r="N2012" s="6"/>
      <c r="O2012" s="10"/>
      <c r="P2012" s="6"/>
      <c r="Q2012" s="77" t="str">
        <f t="shared" si="226"/>
        <v/>
      </c>
      <c r="R2012" s="333"/>
      <c r="S2012" s="23"/>
      <c r="T2012" s="271"/>
      <c r="U2012" s="5"/>
      <c r="V2012" s="5"/>
      <c r="W2012" s="61"/>
      <c r="X2012" s="61"/>
    </row>
    <row r="2013" spans="1:24" ht="18.75" customHeight="1" x14ac:dyDescent="0.25">
      <c r="A2013" s="61"/>
      <c r="B2013" s="303">
        <f>IF(P2013="",0,COUNTIF($P$7:P2013,P2013))</f>
        <v>0</v>
      </c>
      <c r="C2013" s="303" t="str">
        <f t="shared" si="220"/>
        <v>0</v>
      </c>
      <c r="D2013" s="303">
        <f>IF(S2013="",0,COUNTIF($S$7:S2013,S2013))</f>
        <v>0</v>
      </c>
      <c r="E2013" s="303" t="str">
        <f t="shared" si="221"/>
        <v>0</v>
      </c>
      <c r="F2013" s="303">
        <f>IF(T2013="",0,COUNTIF($T$7:T2013,T2013))</f>
        <v>0</v>
      </c>
      <c r="G2013" s="303" t="str">
        <f t="shared" si="222"/>
        <v>0</v>
      </c>
      <c r="H2013" s="303">
        <f>IF(R2013="",0,COUNTIF($R$7:R2013,R2013))</f>
        <v>0</v>
      </c>
      <c r="I2013" s="303" t="str">
        <f t="shared" si="223"/>
        <v>0</v>
      </c>
      <c r="J2013" s="306">
        <f t="shared" si="224"/>
        <v>44216</v>
      </c>
      <c r="K2013" s="303" t="str">
        <f t="shared" si="225"/>
        <v>KK 097</v>
      </c>
      <c r="L2013" s="61"/>
      <c r="M2013" s="271"/>
      <c r="N2013" s="6"/>
      <c r="O2013" s="10"/>
      <c r="P2013" s="6"/>
      <c r="Q2013" s="77" t="str">
        <f t="shared" si="226"/>
        <v/>
      </c>
      <c r="R2013" s="333"/>
      <c r="S2013" s="23"/>
      <c r="T2013" s="271"/>
      <c r="U2013" s="5"/>
      <c r="V2013" s="5"/>
      <c r="W2013" s="61"/>
      <c r="X2013" s="61"/>
    </row>
    <row r="2014" spans="1:24" ht="18.75" customHeight="1" x14ac:dyDescent="0.25">
      <c r="A2014" s="61"/>
      <c r="B2014" s="303">
        <f>IF(P2014="",0,COUNTIF($P$7:P2014,P2014))</f>
        <v>0</v>
      </c>
      <c r="C2014" s="303" t="str">
        <f t="shared" si="220"/>
        <v>0</v>
      </c>
      <c r="D2014" s="303">
        <f>IF(S2014="",0,COUNTIF($S$7:S2014,S2014))</f>
        <v>0</v>
      </c>
      <c r="E2014" s="303" t="str">
        <f t="shared" si="221"/>
        <v>0</v>
      </c>
      <c r="F2014" s="303">
        <f>IF(T2014="",0,COUNTIF($T$7:T2014,T2014))</f>
        <v>0</v>
      </c>
      <c r="G2014" s="303" t="str">
        <f t="shared" si="222"/>
        <v>0</v>
      </c>
      <c r="H2014" s="303">
        <f>IF(R2014="",0,COUNTIF($R$7:R2014,R2014))</f>
        <v>0</v>
      </c>
      <c r="I2014" s="303" t="str">
        <f t="shared" si="223"/>
        <v>0</v>
      </c>
      <c r="J2014" s="306">
        <f t="shared" si="224"/>
        <v>44216</v>
      </c>
      <c r="K2014" s="303" t="str">
        <f t="shared" si="225"/>
        <v>KK 097</v>
      </c>
      <c r="L2014" s="61"/>
      <c r="M2014" s="271"/>
      <c r="N2014" s="6"/>
      <c r="O2014" s="10"/>
      <c r="P2014" s="6"/>
      <c r="Q2014" s="77" t="str">
        <f t="shared" si="226"/>
        <v/>
      </c>
      <c r="R2014" s="333"/>
      <c r="S2014" s="23"/>
      <c r="T2014" s="271"/>
      <c r="U2014" s="5"/>
      <c r="V2014" s="5"/>
      <c r="W2014" s="61"/>
      <c r="X2014" s="61"/>
    </row>
    <row r="2015" spans="1:24" ht="18.75" customHeight="1" x14ac:dyDescent="0.25">
      <c r="A2015" s="61"/>
      <c r="B2015" s="303">
        <f>IF(P2015="",0,COUNTIF($P$7:P2015,P2015))</f>
        <v>0</v>
      </c>
      <c r="C2015" s="303" t="str">
        <f t="shared" si="220"/>
        <v>0</v>
      </c>
      <c r="D2015" s="303">
        <f>IF(S2015="",0,COUNTIF($S$7:S2015,S2015))</f>
        <v>0</v>
      </c>
      <c r="E2015" s="303" t="str">
        <f t="shared" si="221"/>
        <v>0</v>
      </c>
      <c r="F2015" s="303">
        <f>IF(T2015="",0,COUNTIF($T$7:T2015,T2015))</f>
        <v>0</v>
      </c>
      <c r="G2015" s="303" t="str">
        <f t="shared" si="222"/>
        <v>0</v>
      </c>
      <c r="H2015" s="303">
        <f>IF(R2015="",0,COUNTIF($R$7:R2015,R2015))</f>
        <v>0</v>
      </c>
      <c r="I2015" s="303" t="str">
        <f t="shared" si="223"/>
        <v>0</v>
      </c>
      <c r="J2015" s="306">
        <f t="shared" si="224"/>
        <v>44216</v>
      </c>
      <c r="K2015" s="303" t="str">
        <f t="shared" si="225"/>
        <v>KK 097</v>
      </c>
      <c r="L2015" s="61"/>
      <c r="M2015" s="271"/>
      <c r="N2015" s="6"/>
      <c r="O2015" s="10"/>
      <c r="P2015" s="6"/>
      <c r="Q2015" s="77" t="str">
        <f t="shared" si="226"/>
        <v/>
      </c>
      <c r="R2015" s="333"/>
      <c r="S2015" s="23"/>
      <c r="T2015" s="271"/>
      <c r="U2015" s="5"/>
      <c r="V2015" s="5"/>
      <c r="W2015" s="61"/>
      <c r="X2015" s="61"/>
    </row>
    <row r="2016" spans="1:24" ht="18.75" customHeight="1" x14ac:dyDescent="0.25">
      <c r="A2016" s="61"/>
      <c r="B2016" s="303">
        <f>IF(P2016="",0,COUNTIF($P$7:P2016,P2016))</f>
        <v>0</v>
      </c>
      <c r="C2016" s="303" t="str">
        <f t="shared" si="220"/>
        <v>0</v>
      </c>
      <c r="D2016" s="303">
        <f>IF(S2016="",0,COUNTIF($S$7:S2016,S2016))</f>
        <v>0</v>
      </c>
      <c r="E2016" s="303" t="str">
        <f t="shared" si="221"/>
        <v>0</v>
      </c>
      <c r="F2016" s="303">
        <f>IF(T2016="",0,COUNTIF($T$7:T2016,T2016))</f>
        <v>0</v>
      </c>
      <c r="G2016" s="303" t="str">
        <f t="shared" si="222"/>
        <v>0</v>
      </c>
      <c r="H2016" s="303">
        <f>IF(R2016="",0,COUNTIF($R$7:R2016,R2016))</f>
        <v>0</v>
      </c>
      <c r="I2016" s="303" t="str">
        <f t="shared" si="223"/>
        <v>0</v>
      </c>
      <c r="J2016" s="306">
        <f t="shared" si="224"/>
        <v>44216</v>
      </c>
      <c r="K2016" s="303" t="str">
        <f t="shared" si="225"/>
        <v>KK 097</v>
      </c>
      <c r="L2016" s="61"/>
      <c r="M2016" s="271"/>
      <c r="N2016" s="6"/>
      <c r="O2016" s="10"/>
      <c r="P2016" s="6"/>
      <c r="Q2016" s="77" t="str">
        <f t="shared" si="226"/>
        <v/>
      </c>
      <c r="R2016" s="333"/>
      <c r="S2016" s="23"/>
      <c r="T2016" s="271"/>
      <c r="U2016" s="5"/>
      <c r="V2016" s="5"/>
      <c r="W2016" s="61"/>
      <c r="X2016" s="61"/>
    </row>
    <row r="2017" spans="1:24" ht="18.75" customHeight="1" x14ac:dyDescent="0.25">
      <c r="A2017" s="61"/>
      <c r="B2017" s="303">
        <f>IF(P2017="",0,COUNTIF($P$7:P2017,P2017))</f>
        <v>0</v>
      </c>
      <c r="C2017" s="303" t="str">
        <f t="shared" si="220"/>
        <v>0</v>
      </c>
      <c r="D2017" s="303">
        <f>IF(S2017="",0,COUNTIF($S$7:S2017,S2017))</f>
        <v>0</v>
      </c>
      <c r="E2017" s="303" t="str">
        <f t="shared" si="221"/>
        <v>0</v>
      </c>
      <c r="F2017" s="303">
        <f>IF(T2017="",0,COUNTIF($T$7:T2017,T2017))</f>
        <v>0</v>
      </c>
      <c r="G2017" s="303" t="str">
        <f t="shared" si="222"/>
        <v>0</v>
      </c>
      <c r="H2017" s="303">
        <f>IF(R2017="",0,COUNTIF($R$7:R2017,R2017))</f>
        <v>0</v>
      </c>
      <c r="I2017" s="303" t="str">
        <f t="shared" si="223"/>
        <v>0</v>
      </c>
      <c r="J2017" s="306">
        <f t="shared" si="224"/>
        <v>44216</v>
      </c>
      <c r="K2017" s="303" t="str">
        <f t="shared" si="225"/>
        <v>KK 097</v>
      </c>
      <c r="L2017" s="61"/>
      <c r="M2017" s="271"/>
      <c r="N2017" s="6"/>
      <c r="O2017" s="10"/>
      <c r="P2017" s="6"/>
      <c r="Q2017" s="77" t="str">
        <f t="shared" si="226"/>
        <v/>
      </c>
      <c r="R2017" s="333"/>
      <c r="S2017" s="23"/>
      <c r="T2017" s="271"/>
      <c r="U2017" s="5"/>
      <c r="V2017" s="5"/>
      <c r="W2017" s="61"/>
      <c r="X2017" s="61"/>
    </row>
    <row r="2018" spans="1:24" ht="18.75" customHeight="1" x14ac:dyDescent="0.25">
      <c r="A2018" s="61"/>
      <c r="B2018" s="303">
        <f>IF(P2018="",0,COUNTIF($P$7:P2018,P2018))</f>
        <v>0</v>
      </c>
      <c r="C2018" s="303" t="str">
        <f t="shared" si="220"/>
        <v>0</v>
      </c>
      <c r="D2018" s="303">
        <f>IF(S2018="",0,COUNTIF($S$7:S2018,S2018))</f>
        <v>0</v>
      </c>
      <c r="E2018" s="303" t="str">
        <f t="shared" si="221"/>
        <v>0</v>
      </c>
      <c r="F2018" s="303">
        <f>IF(T2018="",0,COUNTIF($T$7:T2018,T2018))</f>
        <v>0</v>
      </c>
      <c r="G2018" s="303" t="str">
        <f t="shared" si="222"/>
        <v>0</v>
      </c>
      <c r="H2018" s="303">
        <f>IF(R2018="",0,COUNTIF($R$7:R2018,R2018))</f>
        <v>0</v>
      </c>
      <c r="I2018" s="303" t="str">
        <f t="shared" si="223"/>
        <v>0</v>
      </c>
      <c r="J2018" s="306">
        <f t="shared" si="224"/>
        <v>44216</v>
      </c>
      <c r="K2018" s="303" t="str">
        <f t="shared" si="225"/>
        <v>KK 097</v>
      </c>
      <c r="L2018" s="61"/>
      <c r="M2018" s="271"/>
      <c r="N2018" s="6"/>
      <c r="O2018" s="10"/>
      <c r="P2018" s="6"/>
      <c r="Q2018" s="77" t="str">
        <f t="shared" si="226"/>
        <v/>
      </c>
      <c r="R2018" s="333"/>
      <c r="S2018" s="23"/>
      <c r="T2018" s="271"/>
      <c r="U2018" s="5"/>
      <c r="V2018" s="5"/>
      <c r="W2018" s="61"/>
      <c r="X2018" s="61"/>
    </row>
    <row r="2019" spans="1:24" ht="18.75" customHeight="1" x14ac:dyDescent="0.25">
      <c r="A2019" s="61"/>
      <c r="B2019" s="303">
        <f>IF(P2019="",0,COUNTIF($P$7:P2019,P2019))</f>
        <v>0</v>
      </c>
      <c r="C2019" s="303" t="str">
        <f t="shared" si="220"/>
        <v>0</v>
      </c>
      <c r="D2019" s="303">
        <f>IF(S2019="",0,COUNTIF($S$7:S2019,S2019))</f>
        <v>0</v>
      </c>
      <c r="E2019" s="303" t="str">
        <f t="shared" si="221"/>
        <v>0</v>
      </c>
      <c r="F2019" s="303">
        <f>IF(T2019="",0,COUNTIF($T$7:T2019,T2019))</f>
        <v>0</v>
      </c>
      <c r="G2019" s="303" t="str">
        <f t="shared" si="222"/>
        <v>0</v>
      </c>
      <c r="H2019" s="303">
        <f>IF(R2019="",0,COUNTIF($R$7:R2019,R2019))</f>
        <v>0</v>
      </c>
      <c r="I2019" s="303" t="str">
        <f t="shared" si="223"/>
        <v>0</v>
      </c>
      <c r="J2019" s="306">
        <f t="shared" si="224"/>
        <v>44216</v>
      </c>
      <c r="K2019" s="303" t="str">
        <f t="shared" si="225"/>
        <v>KK 097</v>
      </c>
      <c r="L2019" s="61"/>
      <c r="M2019" s="271"/>
      <c r="N2019" s="6"/>
      <c r="O2019" s="10"/>
      <c r="P2019" s="6"/>
      <c r="Q2019" s="77" t="str">
        <f t="shared" si="226"/>
        <v/>
      </c>
      <c r="R2019" s="333"/>
      <c r="S2019" s="23"/>
      <c r="T2019" s="271"/>
      <c r="U2019" s="5"/>
      <c r="V2019" s="5"/>
      <c r="W2019" s="61"/>
      <c r="X2019" s="61"/>
    </row>
    <row r="2020" spans="1:24" ht="18.75" customHeight="1" x14ac:dyDescent="0.25">
      <c r="A2020" s="61"/>
      <c r="B2020" s="303">
        <f>IF(P2020="",0,COUNTIF($P$7:P2020,P2020))</f>
        <v>0</v>
      </c>
      <c r="C2020" s="303" t="str">
        <f t="shared" si="220"/>
        <v>0</v>
      </c>
      <c r="D2020" s="303">
        <f>IF(S2020="",0,COUNTIF($S$7:S2020,S2020))</f>
        <v>0</v>
      </c>
      <c r="E2020" s="303" t="str">
        <f t="shared" si="221"/>
        <v>0</v>
      </c>
      <c r="F2020" s="303">
        <f>IF(T2020="",0,COUNTIF($T$7:T2020,T2020))</f>
        <v>0</v>
      </c>
      <c r="G2020" s="303" t="str">
        <f t="shared" si="222"/>
        <v>0</v>
      </c>
      <c r="H2020" s="303">
        <f>IF(R2020="",0,COUNTIF($R$7:R2020,R2020))</f>
        <v>0</v>
      </c>
      <c r="I2020" s="303" t="str">
        <f t="shared" si="223"/>
        <v>0</v>
      </c>
      <c r="J2020" s="306">
        <f t="shared" si="224"/>
        <v>44216</v>
      </c>
      <c r="K2020" s="303" t="str">
        <f t="shared" si="225"/>
        <v>KK 097</v>
      </c>
      <c r="L2020" s="61"/>
      <c r="M2020" s="271"/>
      <c r="N2020" s="6"/>
      <c r="O2020" s="10"/>
      <c r="P2020" s="6"/>
      <c r="Q2020" s="77" t="str">
        <f t="shared" si="226"/>
        <v/>
      </c>
      <c r="R2020" s="333"/>
      <c r="S2020" s="23"/>
      <c r="T2020" s="271"/>
      <c r="U2020" s="5"/>
      <c r="V2020" s="5"/>
      <c r="W2020" s="61"/>
      <c r="X2020" s="61"/>
    </row>
    <row r="2021" spans="1:24" ht="18.75" customHeight="1" x14ac:dyDescent="0.25">
      <c r="A2021" s="61"/>
      <c r="B2021" s="303">
        <f>IF(P2021="",0,COUNTIF($P$7:P2021,P2021))</f>
        <v>0</v>
      </c>
      <c r="C2021" s="303" t="str">
        <f t="shared" si="220"/>
        <v>0</v>
      </c>
      <c r="D2021" s="303">
        <f>IF(S2021="",0,COUNTIF($S$7:S2021,S2021))</f>
        <v>0</v>
      </c>
      <c r="E2021" s="303" t="str">
        <f t="shared" si="221"/>
        <v>0</v>
      </c>
      <c r="F2021" s="303">
        <f>IF(T2021="",0,COUNTIF($T$7:T2021,T2021))</f>
        <v>0</v>
      </c>
      <c r="G2021" s="303" t="str">
        <f t="shared" si="222"/>
        <v>0</v>
      </c>
      <c r="H2021" s="303">
        <f>IF(R2021="",0,COUNTIF($R$7:R2021,R2021))</f>
        <v>0</v>
      </c>
      <c r="I2021" s="303" t="str">
        <f t="shared" si="223"/>
        <v>0</v>
      </c>
      <c r="J2021" s="306">
        <f t="shared" si="224"/>
        <v>44216</v>
      </c>
      <c r="K2021" s="303" t="str">
        <f t="shared" si="225"/>
        <v>KK 097</v>
      </c>
      <c r="L2021" s="61"/>
      <c r="M2021" s="271"/>
      <c r="N2021" s="6"/>
      <c r="O2021" s="10"/>
      <c r="P2021" s="6"/>
      <c r="Q2021" s="77" t="str">
        <f t="shared" si="226"/>
        <v/>
      </c>
      <c r="R2021" s="333"/>
      <c r="S2021" s="23"/>
      <c r="T2021" s="271"/>
      <c r="U2021" s="5"/>
      <c r="V2021" s="5"/>
      <c r="W2021" s="61"/>
      <c r="X2021" s="61"/>
    </row>
    <row r="2022" spans="1:24" ht="18.75" customHeight="1" x14ac:dyDescent="0.25">
      <c r="A2022" s="61"/>
      <c r="B2022" s="303">
        <f>IF(P2022="",0,COUNTIF($P$7:P2022,P2022))</f>
        <v>0</v>
      </c>
      <c r="C2022" s="303" t="str">
        <f t="shared" si="220"/>
        <v>0</v>
      </c>
      <c r="D2022" s="303">
        <f>IF(S2022="",0,COUNTIF($S$7:S2022,S2022))</f>
        <v>0</v>
      </c>
      <c r="E2022" s="303" t="str">
        <f t="shared" si="221"/>
        <v>0</v>
      </c>
      <c r="F2022" s="303">
        <f>IF(T2022="",0,COUNTIF($T$7:T2022,T2022))</f>
        <v>0</v>
      </c>
      <c r="G2022" s="303" t="str">
        <f t="shared" si="222"/>
        <v>0</v>
      </c>
      <c r="H2022" s="303">
        <f>IF(R2022="",0,COUNTIF($R$7:R2022,R2022))</f>
        <v>0</v>
      </c>
      <c r="I2022" s="303" t="str">
        <f t="shared" si="223"/>
        <v>0</v>
      </c>
      <c r="J2022" s="306">
        <f t="shared" si="224"/>
        <v>44216</v>
      </c>
      <c r="K2022" s="303" t="str">
        <f t="shared" si="225"/>
        <v>KK 097</v>
      </c>
      <c r="L2022" s="61"/>
      <c r="M2022" s="271"/>
      <c r="N2022" s="6"/>
      <c r="O2022" s="10"/>
      <c r="P2022" s="6"/>
      <c r="Q2022" s="77" t="str">
        <f t="shared" si="226"/>
        <v/>
      </c>
      <c r="R2022" s="333"/>
      <c r="S2022" s="23"/>
      <c r="T2022" s="271"/>
      <c r="U2022" s="5"/>
      <c r="V2022" s="5"/>
      <c r="W2022" s="61"/>
      <c r="X2022" s="61"/>
    </row>
    <row r="2023" spans="1:24" ht="18.75" customHeight="1" x14ac:dyDescent="0.25">
      <c r="A2023" s="61"/>
      <c r="B2023" s="303">
        <f>IF(P2023="",0,COUNTIF($P$7:P2023,P2023))</f>
        <v>0</v>
      </c>
      <c r="C2023" s="303" t="str">
        <f t="shared" si="220"/>
        <v>0</v>
      </c>
      <c r="D2023" s="303">
        <f>IF(S2023="",0,COUNTIF($S$7:S2023,S2023))</f>
        <v>0</v>
      </c>
      <c r="E2023" s="303" t="str">
        <f t="shared" si="221"/>
        <v>0</v>
      </c>
      <c r="F2023" s="303">
        <f>IF(T2023="",0,COUNTIF($T$7:T2023,T2023))</f>
        <v>0</v>
      </c>
      <c r="G2023" s="303" t="str">
        <f t="shared" si="222"/>
        <v>0</v>
      </c>
      <c r="H2023" s="303">
        <f>IF(R2023="",0,COUNTIF($R$7:R2023,R2023))</f>
        <v>0</v>
      </c>
      <c r="I2023" s="303" t="str">
        <f t="shared" si="223"/>
        <v>0</v>
      </c>
      <c r="J2023" s="306">
        <f t="shared" si="224"/>
        <v>44216</v>
      </c>
      <c r="K2023" s="303" t="str">
        <f t="shared" si="225"/>
        <v>KK 097</v>
      </c>
      <c r="L2023" s="61"/>
      <c r="M2023" s="271"/>
      <c r="N2023" s="6"/>
      <c r="O2023" s="10"/>
      <c r="P2023" s="6"/>
      <c r="Q2023" s="77" t="str">
        <f t="shared" si="226"/>
        <v/>
      </c>
      <c r="R2023" s="333"/>
      <c r="S2023" s="23"/>
      <c r="T2023" s="271"/>
      <c r="U2023" s="5"/>
      <c r="V2023" s="5"/>
      <c r="W2023" s="61"/>
      <c r="X2023" s="61"/>
    </row>
    <row r="2024" spans="1:24" ht="18.75" customHeight="1" x14ac:dyDescent="0.25">
      <c r="A2024" s="61"/>
      <c r="B2024" s="303">
        <f>IF(P2024="",0,COUNTIF($P$7:P2024,P2024))</f>
        <v>0</v>
      </c>
      <c r="C2024" s="303" t="str">
        <f t="shared" si="220"/>
        <v>0</v>
      </c>
      <c r="D2024" s="303">
        <f>IF(S2024="",0,COUNTIF($S$7:S2024,S2024))</f>
        <v>0</v>
      </c>
      <c r="E2024" s="303" t="str">
        <f t="shared" si="221"/>
        <v>0</v>
      </c>
      <c r="F2024" s="303">
        <f>IF(T2024="",0,COUNTIF($T$7:T2024,T2024))</f>
        <v>0</v>
      </c>
      <c r="G2024" s="303" t="str">
        <f t="shared" si="222"/>
        <v>0</v>
      </c>
      <c r="H2024" s="303">
        <f>IF(R2024="",0,COUNTIF($R$7:R2024,R2024))</f>
        <v>0</v>
      </c>
      <c r="I2024" s="303" t="str">
        <f t="shared" si="223"/>
        <v>0</v>
      </c>
      <c r="J2024" s="306">
        <f t="shared" si="224"/>
        <v>44216</v>
      </c>
      <c r="K2024" s="303" t="str">
        <f t="shared" si="225"/>
        <v>KK 097</v>
      </c>
      <c r="L2024" s="61"/>
      <c r="M2024" s="271"/>
      <c r="N2024" s="6"/>
      <c r="O2024" s="10"/>
      <c r="P2024" s="6"/>
      <c r="Q2024" s="77" t="str">
        <f t="shared" si="226"/>
        <v/>
      </c>
      <c r="R2024" s="333"/>
      <c r="S2024" s="23"/>
      <c r="T2024" s="271"/>
      <c r="U2024" s="5"/>
      <c r="V2024" s="5"/>
      <c r="W2024" s="61"/>
      <c r="X2024" s="61"/>
    </row>
    <row r="2025" spans="1:24" ht="18.75" customHeight="1" x14ac:dyDescent="0.25">
      <c r="A2025" s="61"/>
      <c r="B2025" s="303">
        <f>IF(P2025="",0,COUNTIF($P$7:P2025,P2025))</f>
        <v>0</v>
      </c>
      <c r="C2025" s="303" t="str">
        <f t="shared" si="220"/>
        <v>0</v>
      </c>
      <c r="D2025" s="303">
        <f>IF(S2025="",0,COUNTIF($S$7:S2025,S2025))</f>
        <v>0</v>
      </c>
      <c r="E2025" s="303" t="str">
        <f t="shared" si="221"/>
        <v>0</v>
      </c>
      <c r="F2025" s="303">
        <f>IF(T2025="",0,COUNTIF($T$7:T2025,T2025))</f>
        <v>0</v>
      </c>
      <c r="G2025" s="303" t="str">
        <f t="shared" si="222"/>
        <v>0</v>
      </c>
      <c r="H2025" s="303">
        <f>IF(R2025="",0,COUNTIF($R$7:R2025,R2025))</f>
        <v>0</v>
      </c>
      <c r="I2025" s="303" t="str">
        <f t="shared" si="223"/>
        <v>0</v>
      </c>
      <c r="J2025" s="306">
        <f t="shared" si="224"/>
        <v>44216</v>
      </c>
      <c r="K2025" s="303" t="str">
        <f t="shared" si="225"/>
        <v>KK 097</v>
      </c>
      <c r="L2025" s="61"/>
      <c r="M2025" s="271"/>
      <c r="N2025" s="6"/>
      <c r="O2025" s="10"/>
      <c r="P2025" s="6"/>
      <c r="Q2025" s="77" t="str">
        <f t="shared" si="226"/>
        <v/>
      </c>
      <c r="R2025" s="333"/>
      <c r="S2025" s="23"/>
      <c r="T2025" s="271"/>
      <c r="U2025" s="5"/>
      <c r="V2025" s="5"/>
      <c r="W2025" s="61"/>
      <c r="X2025" s="61"/>
    </row>
    <row r="2026" spans="1:24" ht="18.75" customHeight="1" x14ac:dyDescent="0.25">
      <c r="A2026" s="61"/>
      <c r="B2026" s="303">
        <f>IF(P2026="",0,COUNTIF($P$7:P2026,P2026))</f>
        <v>0</v>
      </c>
      <c r="C2026" s="303" t="str">
        <f t="shared" si="220"/>
        <v>0</v>
      </c>
      <c r="D2026" s="303">
        <f>IF(S2026="",0,COUNTIF($S$7:S2026,S2026))</f>
        <v>0</v>
      </c>
      <c r="E2026" s="303" t="str">
        <f t="shared" si="221"/>
        <v>0</v>
      </c>
      <c r="F2026" s="303">
        <f>IF(T2026="",0,COUNTIF($T$7:T2026,T2026))</f>
        <v>0</v>
      </c>
      <c r="G2026" s="303" t="str">
        <f t="shared" si="222"/>
        <v>0</v>
      </c>
      <c r="H2026" s="303">
        <f>IF(R2026="",0,COUNTIF($R$7:R2026,R2026))</f>
        <v>0</v>
      </c>
      <c r="I2026" s="303" t="str">
        <f t="shared" si="223"/>
        <v>0</v>
      </c>
      <c r="J2026" s="306">
        <f t="shared" si="224"/>
        <v>44216</v>
      </c>
      <c r="K2026" s="303" t="str">
        <f t="shared" si="225"/>
        <v>KK 097</v>
      </c>
      <c r="L2026" s="61"/>
      <c r="M2026" s="271"/>
      <c r="N2026" s="6"/>
      <c r="O2026" s="10"/>
      <c r="P2026" s="6"/>
      <c r="Q2026" s="77" t="str">
        <f t="shared" si="226"/>
        <v/>
      </c>
      <c r="R2026" s="333"/>
      <c r="S2026" s="23"/>
      <c r="T2026" s="271"/>
      <c r="U2026" s="5"/>
      <c r="V2026" s="5"/>
      <c r="W2026" s="61"/>
      <c r="X2026" s="61"/>
    </row>
    <row r="2027" spans="1:24" ht="18.75" customHeight="1" x14ac:dyDescent="0.25">
      <c r="A2027" s="61"/>
      <c r="B2027" s="303">
        <f>IF(P2027="",0,COUNTIF($P$7:P2027,P2027))</f>
        <v>0</v>
      </c>
      <c r="C2027" s="303" t="str">
        <f t="shared" si="220"/>
        <v>0</v>
      </c>
      <c r="D2027" s="303">
        <f>IF(S2027="",0,COUNTIF($S$7:S2027,S2027))</f>
        <v>0</v>
      </c>
      <c r="E2027" s="303" t="str">
        <f t="shared" si="221"/>
        <v>0</v>
      </c>
      <c r="F2027" s="303">
        <f>IF(T2027="",0,COUNTIF($T$7:T2027,T2027))</f>
        <v>0</v>
      </c>
      <c r="G2027" s="303" t="str">
        <f t="shared" si="222"/>
        <v>0</v>
      </c>
      <c r="H2027" s="303">
        <f>IF(R2027="",0,COUNTIF($R$7:R2027,R2027))</f>
        <v>0</v>
      </c>
      <c r="I2027" s="303" t="str">
        <f t="shared" si="223"/>
        <v>0</v>
      </c>
      <c r="J2027" s="306">
        <f t="shared" si="224"/>
        <v>44216</v>
      </c>
      <c r="K2027" s="303" t="str">
        <f t="shared" si="225"/>
        <v>KK 097</v>
      </c>
      <c r="L2027" s="61"/>
      <c r="M2027" s="271"/>
      <c r="N2027" s="6"/>
      <c r="O2027" s="10"/>
      <c r="P2027" s="6"/>
      <c r="Q2027" s="77" t="str">
        <f t="shared" si="226"/>
        <v/>
      </c>
      <c r="R2027" s="333"/>
      <c r="S2027" s="23"/>
      <c r="T2027" s="271"/>
      <c r="U2027" s="5"/>
      <c r="V2027" s="5"/>
      <c r="W2027" s="61"/>
      <c r="X2027" s="61"/>
    </row>
    <row r="2028" spans="1:24" ht="18.75" customHeight="1" x14ac:dyDescent="0.25">
      <c r="A2028" s="61"/>
      <c r="B2028" s="303">
        <f>IF(P2028="",0,COUNTIF($P$7:P2028,P2028))</f>
        <v>0</v>
      </c>
      <c r="C2028" s="303" t="str">
        <f t="shared" si="220"/>
        <v>0</v>
      </c>
      <c r="D2028" s="303">
        <f>IF(S2028="",0,COUNTIF($S$7:S2028,S2028))</f>
        <v>0</v>
      </c>
      <c r="E2028" s="303" t="str">
        <f t="shared" si="221"/>
        <v>0</v>
      </c>
      <c r="F2028" s="303">
        <f>IF(T2028="",0,COUNTIF($T$7:T2028,T2028))</f>
        <v>0</v>
      </c>
      <c r="G2028" s="303" t="str">
        <f t="shared" si="222"/>
        <v>0</v>
      </c>
      <c r="H2028" s="303">
        <f>IF(R2028="",0,COUNTIF($R$7:R2028,R2028))</f>
        <v>0</v>
      </c>
      <c r="I2028" s="303" t="str">
        <f t="shared" si="223"/>
        <v>0</v>
      </c>
      <c r="J2028" s="306">
        <f t="shared" si="224"/>
        <v>44216</v>
      </c>
      <c r="K2028" s="303" t="str">
        <f t="shared" si="225"/>
        <v>KK 097</v>
      </c>
      <c r="L2028" s="61"/>
      <c r="M2028" s="271"/>
      <c r="N2028" s="6"/>
      <c r="O2028" s="10"/>
      <c r="P2028" s="6"/>
      <c r="Q2028" s="77" t="str">
        <f t="shared" si="226"/>
        <v/>
      </c>
      <c r="R2028" s="333"/>
      <c r="S2028" s="23"/>
      <c r="T2028" s="271"/>
      <c r="U2028" s="5"/>
      <c r="V2028" s="5"/>
      <c r="W2028" s="61"/>
      <c r="X2028" s="61"/>
    </row>
    <row r="2029" spans="1:24" ht="18.75" customHeight="1" x14ac:dyDescent="0.25">
      <c r="A2029" s="61"/>
      <c r="B2029" s="303">
        <f>IF(P2029="",0,COUNTIF($P$7:P2029,P2029))</f>
        <v>0</v>
      </c>
      <c r="C2029" s="303" t="str">
        <f t="shared" si="220"/>
        <v>0</v>
      </c>
      <c r="D2029" s="303">
        <f>IF(S2029="",0,COUNTIF($S$7:S2029,S2029))</f>
        <v>0</v>
      </c>
      <c r="E2029" s="303" t="str">
        <f t="shared" si="221"/>
        <v>0</v>
      </c>
      <c r="F2029" s="303">
        <f>IF(T2029="",0,COUNTIF($T$7:T2029,T2029))</f>
        <v>0</v>
      </c>
      <c r="G2029" s="303" t="str">
        <f t="shared" si="222"/>
        <v>0</v>
      </c>
      <c r="H2029" s="303">
        <f>IF(R2029="",0,COUNTIF($R$7:R2029,R2029))</f>
        <v>0</v>
      </c>
      <c r="I2029" s="303" t="str">
        <f t="shared" si="223"/>
        <v>0</v>
      </c>
      <c r="J2029" s="306">
        <f t="shared" si="224"/>
        <v>44216</v>
      </c>
      <c r="K2029" s="303" t="str">
        <f t="shared" si="225"/>
        <v>KK 097</v>
      </c>
      <c r="L2029" s="61"/>
      <c r="M2029" s="271"/>
      <c r="N2029" s="6"/>
      <c r="O2029" s="10"/>
      <c r="P2029" s="6"/>
      <c r="Q2029" s="77" t="str">
        <f t="shared" si="226"/>
        <v/>
      </c>
      <c r="R2029" s="333"/>
      <c r="S2029" s="23"/>
      <c r="T2029" s="271"/>
      <c r="U2029" s="5"/>
      <c r="V2029" s="5"/>
      <c r="W2029" s="61"/>
      <c r="X2029" s="61"/>
    </row>
    <row r="2030" spans="1:24" ht="18.75" customHeight="1" x14ac:dyDescent="0.25">
      <c r="A2030" s="61"/>
      <c r="B2030" s="303">
        <f>IF(P2030="",0,COUNTIF($P$7:P2030,P2030))</f>
        <v>0</v>
      </c>
      <c r="C2030" s="303" t="str">
        <f t="shared" si="220"/>
        <v>0</v>
      </c>
      <c r="D2030" s="303">
        <f>IF(S2030="",0,COUNTIF($S$7:S2030,S2030))</f>
        <v>0</v>
      </c>
      <c r="E2030" s="303" t="str">
        <f t="shared" si="221"/>
        <v>0</v>
      </c>
      <c r="F2030" s="303">
        <f>IF(T2030="",0,COUNTIF($T$7:T2030,T2030))</f>
        <v>0</v>
      </c>
      <c r="G2030" s="303" t="str">
        <f t="shared" si="222"/>
        <v>0</v>
      </c>
      <c r="H2030" s="303">
        <f>IF(R2030="",0,COUNTIF($R$7:R2030,R2030))</f>
        <v>0</v>
      </c>
      <c r="I2030" s="303" t="str">
        <f t="shared" si="223"/>
        <v>0</v>
      </c>
      <c r="J2030" s="306">
        <f t="shared" si="224"/>
        <v>44216</v>
      </c>
      <c r="K2030" s="303" t="str">
        <f t="shared" si="225"/>
        <v>KK 097</v>
      </c>
      <c r="L2030" s="61"/>
      <c r="M2030" s="271"/>
      <c r="N2030" s="6"/>
      <c r="O2030" s="10"/>
      <c r="P2030" s="6"/>
      <c r="Q2030" s="77" t="str">
        <f t="shared" si="226"/>
        <v/>
      </c>
      <c r="R2030" s="333"/>
      <c r="S2030" s="23"/>
      <c r="T2030" s="271"/>
      <c r="U2030" s="5"/>
      <c r="V2030" s="5"/>
      <c r="W2030" s="61"/>
      <c r="X2030" s="61"/>
    </row>
    <row r="2031" spans="1:24" ht="18.75" customHeight="1" x14ac:dyDescent="0.25">
      <c r="A2031" s="61"/>
      <c r="B2031" s="303">
        <f>IF(P2031="",0,COUNTIF($P$7:P2031,P2031))</f>
        <v>0</v>
      </c>
      <c r="C2031" s="303" t="str">
        <f t="shared" si="220"/>
        <v>0</v>
      </c>
      <c r="D2031" s="303">
        <f>IF(S2031="",0,COUNTIF($S$7:S2031,S2031))</f>
        <v>0</v>
      </c>
      <c r="E2031" s="303" t="str">
        <f t="shared" si="221"/>
        <v>0</v>
      </c>
      <c r="F2031" s="303">
        <f>IF(T2031="",0,COUNTIF($T$7:T2031,T2031))</f>
        <v>0</v>
      </c>
      <c r="G2031" s="303" t="str">
        <f t="shared" si="222"/>
        <v>0</v>
      </c>
      <c r="H2031" s="303">
        <f>IF(R2031="",0,COUNTIF($R$7:R2031,R2031))</f>
        <v>0</v>
      </c>
      <c r="I2031" s="303" t="str">
        <f t="shared" si="223"/>
        <v>0</v>
      </c>
      <c r="J2031" s="306">
        <f t="shared" si="224"/>
        <v>44216</v>
      </c>
      <c r="K2031" s="303" t="str">
        <f t="shared" si="225"/>
        <v>KK 097</v>
      </c>
      <c r="L2031" s="61"/>
      <c r="M2031" s="271"/>
      <c r="N2031" s="6"/>
      <c r="O2031" s="10"/>
      <c r="P2031" s="6"/>
      <c r="Q2031" s="77" t="str">
        <f t="shared" si="226"/>
        <v/>
      </c>
      <c r="R2031" s="333"/>
      <c r="S2031" s="23"/>
      <c r="T2031" s="271"/>
      <c r="U2031" s="5"/>
      <c r="V2031" s="5"/>
      <c r="W2031" s="61"/>
      <c r="X2031" s="61"/>
    </row>
    <row r="2032" spans="1:24" ht="18.75" customHeight="1" x14ac:dyDescent="0.25">
      <c r="A2032" s="61"/>
      <c r="B2032" s="303">
        <f>IF(P2032="",0,COUNTIF($P$7:P2032,P2032))</f>
        <v>0</v>
      </c>
      <c r="C2032" s="303" t="str">
        <f t="shared" si="220"/>
        <v>0</v>
      </c>
      <c r="D2032" s="303">
        <f>IF(S2032="",0,COUNTIF($S$7:S2032,S2032))</f>
        <v>0</v>
      </c>
      <c r="E2032" s="303" t="str">
        <f t="shared" si="221"/>
        <v>0</v>
      </c>
      <c r="F2032" s="303">
        <f>IF(T2032="",0,COUNTIF($T$7:T2032,T2032))</f>
        <v>0</v>
      </c>
      <c r="G2032" s="303" t="str">
        <f t="shared" si="222"/>
        <v>0</v>
      </c>
      <c r="H2032" s="303">
        <f>IF(R2032="",0,COUNTIF($R$7:R2032,R2032))</f>
        <v>0</v>
      </c>
      <c r="I2032" s="303" t="str">
        <f t="shared" si="223"/>
        <v>0</v>
      </c>
      <c r="J2032" s="306">
        <f t="shared" si="224"/>
        <v>44216</v>
      </c>
      <c r="K2032" s="303" t="str">
        <f t="shared" si="225"/>
        <v>KK 097</v>
      </c>
      <c r="L2032" s="61"/>
      <c r="M2032" s="271"/>
      <c r="N2032" s="6"/>
      <c r="O2032" s="10"/>
      <c r="P2032" s="6"/>
      <c r="Q2032" s="77" t="str">
        <f t="shared" si="226"/>
        <v/>
      </c>
      <c r="R2032" s="333"/>
      <c r="S2032" s="23"/>
      <c r="T2032" s="271"/>
      <c r="U2032" s="5"/>
      <c r="V2032" s="5"/>
      <c r="W2032" s="61"/>
      <c r="X2032" s="61"/>
    </row>
    <row r="2033" spans="1:24" ht="18.75" customHeight="1" x14ac:dyDescent="0.25">
      <c r="A2033" s="61"/>
      <c r="B2033" s="303">
        <f>IF(P2033="",0,COUNTIF($P$7:P2033,P2033))</f>
        <v>0</v>
      </c>
      <c r="C2033" s="303" t="str">
        <f t="shared" ref="C2033:C2096" si="227">B2033&amp;P2033</f>
        <v>0</v>
      </c>
      <c r="D2033" s="303">
        <f>IF(S2033="",0,COUNTIF($S$7:S2033,S2033))</f>
        <v>0</v>
      </c>
      <c r="E2033" s="303" t="str">
        <f t="shared" ref="E2033:E2096" si="228">D2033&amp;S2033</f>
        <v>0</v>
      </c>
      <c r="F2033" s="303">
        <f>IF(T2033="",0,COUNTIF($T$7:T2033,T2033))</f>
        <v>0</v>
      </c>
      <c r="G2033" s="303" t="str">
        <f t="shared" ref="G2033:G2096" si="229">F2033&amp;T2033</f>
        <v>0</v>
      </c>
      <c r="H2033" s="303">
        <f>IF(R2033="",0,COUNTIF($R$7:R2033,R2033))</f>
        <v>0</v>
      </c>
      <c r="I2033" s="303" t="str">
        <f t="shared" ref="I2033:I2096" si="230">H2033&amp;R2033</f>
        <v>0</v>
      </c>
      <c r="J2033" s="306">
        <f t="shared" ref="J2033:J2096" si="231">IF(M2033&lt;&gt;"",M2033,J2032)</f>
        <v>44216</v>
      </c>
      <c r="K2033" s="303" t="str">
        <f t="shared" ref="K2033:K2096" si="232">IF(N2033&lt;&gt;"",N2033,K2032)</f>
        <v>KK 097</v>
      </c>
      <c r="L2033" s="61"/>
      <c r="M2033" s="271"/>
      <c r="N2033" s="6"/>
      <c r="O2033" s="10"/>
      <c r="P2033" s="6"/>
      <c r="Q2033" s="77" t="str">
        <f t="shared" ref="Q2033:Q2096" si="233">IF(P2033&lt;&gt;"",VLOOKUP(P2033,DA,2,FALSE),"")</f>
        <v/>
      </c>
      <c r="R2033" s="333"/>
      <c r="S2033" s="23"/>
      <c r="T2033" s="271"/>
      <c r="U2033" s="5"/>
      <c r="V2033" s="5"/>
      <c r="W2033" s="61"/>
      <c r="X2033" s="61"/>
    </row>
    <row r="2034" spans="1:24" ht="18.75" customHeight="1" x14ac:dyDescent="0.25">
      <c r="A2034" s="61"/>
      <c r="B2034" s="303">
        <f>IF(P2034="",0,COUNTIF($P$7:P2034,P2034))</f>
        <v>0</v>
      </c>
      <c r="C2034" s="303" t="str">
        <f t="shared" si="227"/>
        <v>0</v>
      </c>
      <c r="D2034" s="303">
        <f>IF(S2034="",0,COUNTIF($S$7:S2034,S2034))</f>
        <v>0</v>
      </c>
      <c r="E2034" s="303" t="str">
        <f t="shared" si="228"/>
        <v>0</v>
      </c>
      <c r="F2034" s="303">
        <f>IF(T2034="",0,COUNTIF($T$7:T2034,T2034))</f>
        <v>0</v>
      </c>
      <c r="G2034" s="303" t="str">
        <f t="shared" si="229"/>
        <v>0</v>
      </c>
      <c r="H2034" s="303">
        <f>IF(R2034="",0,COUNTIF($R$7:R2034,R2034))</f>
        <v>0</v>
      </c>
      <c r="I2034" s="303" t="str">
        <f t="shared" si="230"/>
        <v>0</v>
      </c>
      <c r="J2034" s="306">
        <f t="shared" si="231"/>
        <v>44216</v>
      </c>
      <c r="K2034" s="303" t="str">
        <f t="shared" si="232"/>
        <v>KK 097</v>
      </c>
      <c r="L2034" s="61"/>
      <c r="M2034" s="271"/>
      <c r="N2034" s="6"/>
      <c r="O2034" s="10"/>
      <c r="P2034" s="6"/>
      <c r="Q2034" s="77" t="str">
        <f t="shared" si="233"/>
        <v/>
      </c>
      <c r="R2034" s="333"/>
      <c r="S2034" s="23"/>
      <c r="T2034" s="271"/>
      <c r="U2034" s="5"/>
      <c r="V2034" s="5"/>
      <c r="W2034" s="61"/>
      <c r="X2034" s="61"/>
    </row>
    <row r="2035" spans="1:24" ht="18.75" customHeight="1" x14ac:dyDescent="0.25">
      <c r="A2035" s="61"/>
      <c r="B2035" s="303">
        <f>IF(P2035="",0,COUNTIF($P$7:P2035,P2035))</f>
        <v>0</v>
      </c>
      <c r="C2035" s="303" t="str">
        <f t="shared" si="227"/>
        <v>0</v>
      </c>
      <c r="D2035" s="303">
        <f>IF(S2035="",0,COUNTIF($S$7:S2035,S2035))</f>
        <v>0</v>
      </c>
      <c r="E2035" s="303" t="str">
        <f t="shared" si="228"/>
        <v>0</v>
      </c>
      <c r="F2035" s="303">
        <f>IF(T2035="",0,COUNTIF($T$7:T2035,T2035))</f>
        <v>0</v>
      </c>
      <c r="G2035" s="303" t="str">
        <f t="shared" si="229"/>
        <v>0</v>
      </c>
      <c r="H2035" s="303">
        <f>IF(R2035="",0,COUNTIF($R$7:R2035,R2035))</f>
        <v>0</v>
      </c>
      <c r="I2035" s="303" t="str">
        <f t="shared" si="230"/>
        <v>0</v>
      </c>
      <c r="J2035" s="306">
        <f t="shared" si="231"/>
        <v>44216</v>
      </c>
      <c r="K2035" s="303" t="str">
        <f t="shared" si="232"/>
        <v>KK 097</v>
      </c>
      <c r="L2035" s="61"/>
      <c r="M2035" s="271"/>
      <c r="N2035" s="6"/>
      <c r="O2035" s="10"/>
      <c r="P2035" s="6"/>
      <c r="Q2035" s="77" t="str">
        <f t="shared" si="233"/>
        <v/>
      </c>
      <c r="R2035" s="333"/>
      <c r="S2035" s="23"/>
      <c r="T2035" s="271"/>
      <c r="U2035" s="5"/>
      <c r="V2035" s="5"/>
      <c r="W2035" s="61"/>
      <c r="X2035" s="61"/>
    </row>
    <row r="2036" spans="1:24" ht="18.75" customHeight="1" x14ac:dyDescent="0.25">
      <c r="A2036" s="61"/>
      <c r="B2036" s="303">
        <f>IF(P2036="",0,COUNTIF($P$7:P2036,P2036))</f>
        <v>0</v>
      </c>
      <c r="C2036" s="303" t="str">
        <f t="shared" si="227"/>
        <v>0</v>
      </c>
      <c r="D2036" s="303">
        <f>IF(S2036="",0,COUNTIF($S$7:S2036,S2036))</f>
        <v>0</v>
      </c>
      <c r="E2036" s="303" t="str">
        <f t="shared" si="228"/>
        <v>0</v>
      </c>
      <c r="F2036" s="303">
        <f>IF(T2036="",0,COUNTIF($T$7:T2036,T2036))</f>
        <v>0</v>
      </c>
      <c r="G2036" s="303" t="str">
        <f t="shared" si="229"/>
        <v>0</v>
      </c>
      <c r="H2036" s="303">
        <f>IF(R2036="",0,COUNTIF($R$7:R2036,R2036))</f>
        <v>0</v>
      </c>
      <c r="I2036" s="303" t="str">
        <f t="shared" si="230"/>
        <v>0</v>
      </c>
      <c r="J2036" s="306">
        <f t="shared" si="231"/>
        <v>44216</v>
      </c>
      <c r="K2036" s="303" t="str">
        <f t="shared" si="232"/>
        <v>KK 097</v>
      </c>
      <c r="L2036" s="61"/>
      <c r="M2036" s="271"/>
      <c r="N2036" s="6"/>
      <c r="O2036" s="10"/>
      <c r="P2036" s="6"/>
      <c r="Q2036" s="77" t="str">
        <f t="shared" si="233"/>
        <v/>
      </c>
      <c r="R2036" s="333"/>
      <c r="S2036" s="23"/>
      <c r="T2036" s="271"/>
      <c r="U2036" s="5"/>
      <c r="V2036" s="5"/>
      <c r="W2036" s="61"/>
      <c r="X2036" s="61"/>
    </row>
    <row r="2037" spans="1:24" ht="18.75" customHeight="1" x14ac:dyDescent="0.25">
      <c r="A2037" s="61"/>
      <c r="B2037" s="303">
        <f>IF(P2037="",0,COUNTIF($P$7:P2037,P2037))</f>
        <v>0</v>
      </c>
      <c r="C2037" s="303" t="str">
        <f t="shared" si="227"/>
        <v>0</v>
      </c>
      <c r="D2037" s="303">
        <f>IF(S2037="",0,COUNTIF($S$7:S2037,S2037))</f>
        <v>0</v>
      </c>
      <c r="E2037" s="303" t="str">
        <f t="shared" si="228"/>
        <v>0</v>
      </c>
      <c r="F2037" s="303">
        <f>IF(T2037="",0,COUNTIF($T$7:T2037,T2037))</f>
        <v>0</v>
      </c>
      <c r="G2037" s="303" t="str">
        <f t="shared" si="229"/>
        <v>0</v>
      </c>
      <c r="H2037" s="303">
        <f>IF(R2037="",0,COUNTIF($R$7:R2037,R2037))</f>
        <v>0</v>
      </c>
      <c r="I2037" s="303" t="str">
        <f t="shared" si="230"/>
        <v>0</v>
      </c>
      <c r="J2037" s="306">
        <f t="shared" si="231"/>
        <v>44216</v>
      </c>
      <c r="K2037" s="303" t="str">
        <f t="shared" si="232"/>
        <v>KK 097</v>
      </c>
      <c r="L2037" s="61"/>
      <c r="M2037" s="271"/>
      <c r="N2037" s="6"/>
      <c r="O2037" s="10"/>
      <c r="P2037" s="6"/>
      <c r="Q2037" s="77" t="str">
        <f t="shared" si="233"/>
        <v/>
      </c>
      <c r="R2037" s="333"/>
      <c r="S2037" s="23"/>
      <c r="T2037" s="271"/>
      <c r="U2037" s="5"/>
      <c r="V2037" s="5"/>
      <c r="W2037" s="61"/>
      <c r="X2037" s="61"/>
    </row>
    <row r="2038" spans="1:24" ht="18.75" customHeight="1" x14ac:dyDescent="0.25">
      <c r="A2038" s="61"/>
      <c r="B2038" s="303">
        <f>IF(P2038="",0,COUNTIF($P$7:P2038,P2038))</f>
        <v>0</v>
      </c>
      <c r="C2038" s="303" t="str">
        <f t="shared" si="227"/>
        <v>0</v>
      </c>
      <c r="D2038" s="303">
        <f>IF(S2038="",0,COUNTIF($S$7:S2038,S2038))</f>
        <v>0</v>
      </c>
      <c r="E2038" s="303" t="str">
        <f t="shared" si="228"/>
        <v>0</v>
      </c>
      <c r="F2038" s="303">
        <f>IF(T2038="",0,COUNTIF($T$7:T2038,T2038))</f>
        <v>0</v>
      </c>
      <c r="G2038" s="303" t="str">
        <f t="shared" si="229"/>
        <v>0</v>
      </c>
      <c r="H2038" s="303">
        <f>IF(R2038="",0,COUNTIF($R$7:R2038,R2038))</f>
        <v>0</v>
      </c>
      <c r="I2038" s="303" t="str">
        <f t="shared" si="230"/>
        <v>0</v>
      </c>
      <c r="J2038" s="306">
        <f t="shared" si="231"/>
        <v>44216</v>
      </c>
      <c r="K2038" s="303" t="str">
        <f t="shared" si="232"/>
        <v>KK 097</v>
      </c>
      <c r="L2038" s="61"/>
      <c r="M2038" s="271"/>
      <c r="N2038" s="6"/>
      <c r="O2038" s="10"/>
      <c r="P2038" s="6"/>
      <c r="Q2038" s="77" t="str">
        <f t="shared" si="233"/>
        <v/>
      </c>
      <c r="R2038" s="333"/>
      <c r="S2038" s="23"/>
      <c r="T2038" s="271"/>
      <c r="U2038" s="5"/>
      <c r="V2038" s="5"/>
      <c r="W2038" s="61"/>
      <c r="X2038" s="61"/>
    </row>
    <row r="2039" spans="1:24" ht="18.75" customHeight="1" x14ac:dyDescent="0.25">
      <c r="A2039" s="61"/>
      <c r="B2039" s="303">
        <f>IF(P2039="",0,COUNTIF($P$7:P2039,P2039))</f>
        <v>0</v>
      </c>
      <c r="C2039" s="303" t="str">
        <f t="shared" si="227"/>
        <v>0</v>
      </c>
      <c r="D2039" s="303">
        <f>IF(S2039="",0,COUNTIF($S$7:S2039,S2039))</f>
        <v>0</v>
      </c>
      <c r="E2039" s="303" t="str">
        <f t="shared" si="228"/>
        <v>0</v>
      </c>
      <c r="F2039" s="303">
        <f>IF(T2039="",0,COUNTIF($T$7:T2039,T2039))</f>
        <v>0</v>
      </c>
      <c r="G2039" s="303" t="str">
        <f t="shared" si="229"/>
        <v>0</v>
      </c>
      <c r="H2039" s="303">
        <f>IF(R2039="",0,COUNTIF($R$7:R2039,R2039))</f>
        <v>0</v>
      </c>
      <c r="I2039" s="303" t="str">
        <f t="shared" si="230"/>
        <v>0</v>
      </c>
      <c r="J2039" s="306">
        <f t="shared" si="231"/>
        <v>44216</v>
      </c>
      <c r="K2039" s="303" t="str">
        <f t="shared" si="232"/>
        <v>KK 097</v>
      </c>
      <c r="L2039" s="61"/>
      <c r="M2039" s="271"/>
      <c r="N2039" s="6"/>
      <c r="O2039" s="10"/>
      <c r="P2039" s="6"/>
      <c r="Q2039" s="77" t="str">
        <f t="shared" si="233"/>
        <v/>
      </c>
      <c r="R2039" s="333"/>
      <c r="S2039" s="23"/>
      <c r="T2039" s="271"/>
      <c r="U2039" s="5"/>
      <c r="V2039" s="5"/>
      <c r="W2039" s="61"/>
      <c r="X2039" s="61"/>
    </row>
    <row r="2040" spans="1:24" ht="18.75" customHeight="1" x14ac:dyDescent="0.25">
      <c r="A2040" s="61"/>
      <c r="B2040" s="303">
        <f>IF(P2040="",0,COUNTIF($P$7:P2040,P2040))</f>
        <v>0</v>
      </c>
      <c r="C2040" s="303" t="str">
        <f t="shared" si="227"/>
        <v>0</v>
      </c>
      <c r="D2040" s="303">
        <f>IF(S2040="",0,COUNTIF($S$7:S2040,S2040))</f>
        <v>0</v>
      </c>
      <c r="E2040" s="303" t="str">
        <f t="shared" si="228"/>
        <v>0</v>
      </c>
      <c r="F2040" s="303">
        <f>IF(T2040="",0,COUNTIF($T$7:T2040,T2040))</f>
        <v>0</v>
      </c>
      <c r="G2040" s="303" t="str">
        <f t="shared" si="229"/>
        <v>0</v>
      </c>
      <c r="H2040" s="303">
        <f>IF(R2040="",0,COUNTIF($R$7:R2040,R2040))</f>
        <v>0</v>
      </c>
      <c r="I2040" s="303" t="str">
        <f t="shared" si="230"/>
        <v>0</v>
      </c>
      <c r="J2040" s="306">
        <f t="shared" si="231"/>
        <v>44216</v>
      </c>
      <c r="K2040" s="303" t="str">
        <f t="shared" si="232"/>
        <v>KK 097</v>
      </c>
      <c r="L2040" s="61"/>
      <c r="M2040" s="271"/>
      <c r="N2040" s="6"/>
      <c r="O2040" s="10"/>
      <c r="P2040" s="6"/>
      <c r="Q2040" s="77" t="str">
        <f t="shared" si="233"/>
        <v/>
      </c>
      <c r="R2040" s="333"/>
      <c r="S2040" s="23"/>
      <c r="T2040" s="271"/>
      <c r="U2040" s="5"/>
      <c r="V2040" s="5"/>
      <c r="W2040" s="61"/>
      <c r="X2040" s="61"/>
    </row>
    <row r="2041" spans="1:24" ht="18.75" customHeight="1" x14ac:dyDescent="0.25">
      <c r="A2041" s="61"/>
      <c r="B2041" s="303">
        <f>IF(P2041="",0,COUNTIF($P$7:P2041,P2041))</f>
        <v>0</v>
      </c>
      <c r="C2041" s="303" t="str">
        <f t="shared" si="227"/>
        <v>0</v>
      </c>
      <c r="D2041" s="303">
        <f>IF(S2041="",0,COUNTIF($S$7:S2041,S2041))</f>
        <v>0</v>
      </c>
      <c r="E2041" s="303" t="str">
        <f t="shared" si="228"/>
        <v>0</v>
      </c>
      <c r="F2041" s="303">
        <f>IF(T2041="",0,COUNTIF($T$7:T2041,T2041))</f>
        <v>0</v>
      </c>
      <c r="G2041" s="303" t="str">
        <f t="shared" si="229"/>
        <v>0</v>
      </c>
      <c r="H2041" s="303">
        <f>IF(R2041="",0,COUNTIF($R$7:R2041,R2041))</f>
        <v>0</v>
      </c>
      <c r="I2041" s="303" t="str">
        <f t="shared" si="230"/>
        <v>0</v>
      </c>
      <c r="J2041" s="306">
        <f t="shared" si="231"/>
        <v>44216</v>
      </c>
      <c r="K2041" s="303" t="str">
        <f t="shared" si="232"/>
        <v>KK 097</v>
      </c>
      <c r="L2041" s="61"/>
      <c r="M2041" s="271"/>
      <c r="N2041" s="6"/>
      <c r="O2041" s="10"/>
      <c r="P2041" s="6"/>
      <c r="Q2041" s="77" t="str">
        <f t="shared" si="233"/>
        <v/>
      </c>
      <c r="R2041" s="333"/>
      <c r="S2041" s="23"/>
      <c r="T2041" s="271"/>
      <c r="U2041" s="5"/>
      <c r="V2041" s="5"/>
      <c r="W2041" s="61"/>
      <c r="X2041" s="61"/>
    </row>
    <row r="2042" spans="1:24" ht="18.75" customHeight="1" x14ac:dyDescent="0.25">
      <c r="A2042" s="61"/>
      <c r="B2042" s="303">
        <f>IF(P2042="",0,COUNTIF($P$7:P2042,P2042))</f>
        <v>0</v>
      </c>
      <c r="C2042" s="303" t="str">
        <f t="shared" si="227"/>
        <v>0</v>
      </c>
      <c r="D2042" s="303">
        <f>IF(S2042="",0,COUNTIF($S$7:S2042,S2042))</f>
        <v>0</v>
      </c>
      <c r="E2042" s="303" t="str">
        <f t="shared" si="228"/>
        <v>0</v>
      </c>
      <c r="F2042" s="303">
        <f>IF(T2042="",0,COUNTIF($T$7:T2042,T2042))</f>
        <v>0</v>
      </c>
      <c r="G2042" s="303" t="str">
        <f t="shared" si="229"/>
        <v>0</v>
      </c>
      <c r="H2042" s="303">
        <f>IF(R2042="",0,COUNTIF($R$7:R2042,R2042))</f>
        <v>0</v>
      </c>
      <c r="I2042" s="303" t="str">
        <f t="shared" si="230"/>
        <v>0</v>
      </c>
      <c r="J2042" s="306">
        <f t="shared" si="231"/>
        <v>44216</v>
      </c>
      <c r="K2042" s="303" t="str">
        <f t="shared" si="232"/>
        <v>KK 097</v>
      </c>
      <c r="L2042" s="61"/>
      <c r="M2042" s="271"/>
      <c r="N2042" s="6"/>
      <c r="O2042" s="10"/>
      <c r="P2042" s="6"/>
      <c r="Q2042" s="77" t="str">
        <f t="shared" si="233"/>
        <v/>
      </c>
      <c r="R2042" s="333"/>
      <c r="S2042" s="23"/>
      <c r="T2042" s="271"/>
      <c r="U2042" s="5"/>
      <c r="V2042" s="5"/>
      <c r="W2042" s="61"/>
      <c r="X2042" s="61"/>
    </row>
    <row r="2043" spans="1:24" ht="18.75" customHeight="1" x14ac:dyDescent="0.25">
      <c r="A2043" s="61"/>
      <c r="B2043" s="303">
        <f>IF(P2043="",0,COUNTIF($P$7:P2043,P2043))</f>
        <v>0</v>
      </c>
      <c r="C2043" s="303" t="str">
        <f t="shared" si="227"/>
        <v>0</v>
      </c>
      <c r="D2043" s="303">
        <f>IF(S2043="",0,COUNTIF($S$7:S2043,S2043))</f>
        <v>0</v>
      </c>
      <c r="E2043" s="303" t="str">
        <f t="shared" si="228"/>
        <v>0</v>
      </c>
      <c r="F2043" s="303">
        <f>IF(T2043="",0,COUNTIF($T$7:T2043,T2043))</f>
        <v>0</v>
      </c>
      <c r="G2043" s="303" t="str">
        <f t="shared" si="229"/>
        <v>0</v>
      </c>
      <c r="H2043" s="303">
        <f>IF(R2043="",0,COUNTIF($R$7:R2043,R2043))</f>
        <v>0</v>
      </c>
      <c r="I2043" s="303" t="str">
        <f t="shared" si="230"/>
        <v>0</v>
      </c>
      <c r="J2043" s="306">
        <f t="shared" si="231"/>
        <v>44216</v>
      </c>
      <c r="K2043" s="303" t="str">
        <f t="shared" si="232"/>
        <v>KK 097</v>
      </c>
      <c r="L2043" s="61"/>
      <c r="M2043" s="271"/>
      <c r="N2043" s="6"/>
      <c r="O2043" s="10"/>
      <c r="P2043" s="6"/>
      <c r="Q2043" s="77" t="str">
        <f t="shared" si="233"/>
        <v/>
      </c>
      <c r="R2043" s="333"/>
      <c r="S2043" s="23"/>
      <c r="T2043" s="271"/>
      <c r="U2043" s="5"/>
      <c r="V2043" s="5"/>
      <c r="W2043" s="61"/>
      <c r="X2043" s="61"/>
    </row>
    <row r="2044" spans="1:24" ht="18.75" customHeight="1" x14ac:dyDescent="0.25">
      <c r="A2044" s="61"/>
      <c r="B2044" s="303">
        <f>IF(P2044="",0,COUNTIF($P$7:P2044,P2044))</f>
        <v>0</v>
      </c>
      <c r="C2044" s="303" t="str">
        <f t="shared" si="227"/>
        <v>0</v>
      </c>
      <c r="D2044" s="303">
        <f>IF(S2044="",0,COUNTIF($S$7:S2044,S2044))</f>
        <v>0</v>
      </c>
      <c r="E2044" s="303" t="str">
        <f t="shared" si="228"/>
        <v>0</v>
      </c>
      <c r="F2044" s="303">
        <f>IF(T2044="",0,COUNTIF($T$7:T2044,T2044))</f>
        <v>0</v>
      </c>
      <c r="G2044" s="303" t="str">
        <f t="shared" si="229"/>
        <v>0</v>
      </c>
      <c r="H2044" s="303">
        <f>IF(R2044="",0,COUNTIF($R$7:R2044,R2044))</f>
        <v>0</v>
      </c>
      <c r="I2044" s="303" t="str">
        <f t="shared" si="230"/>
        <v>0</v>
      </c>
      <c r="J2044" s="306">
        <f t="shared" si="231"/>
        <v>44216</v>
      </c>
      <c r="K2044" s="303" t="str">
        <f t="shared" si="232"/>
        <v>KK 097</v>
      </c>
      <c r="L2044" s="61"/>
      <c r="M2044" s="271"/>
      <c r="N2044" s="6"/>
      <c r="O2044" s="10"/>
      <c r="P2044" s="6"/>
      <c r="Q2044" s="77" t="str">
        <f t="shared" si="233"/>
        <v/>
      </c>
      <c r="R2044" s="333"/>
      <c r="S2044" s="23"/>
      <c r="T2044" s="271"/>
      <c r="U2044" s="5"/>
      <c r="V2044" s="5"/>
      <c r="W2044" s="61"/>
      <c r="X2044" s="61"/>
    </row>
    <row r="2045" spans="1:24" ht="18.75" customHeight="1" x14ac:dyDescent="0.25">
      <c r="A2045" s="61"/>
      <c r="B2045" s="303">
        <f>IF(P2045="",0,COUNTIF($P$7:P2045,P2045))</f>
        <v>0</v>
      </c>
      <c r="C2045" s="303" t="str">
        <f t="shared" si="227"/>
        <v>0</v>
      </c>
      <c r="D2045" s="303">
        <f>IF(S2045="",0,COUNTIF($S$7:S2045,S2045))</f>
        <v>0</v>
      </c>
      <c r="E2045" s="303" t="str">
        <f t="shared" si="228"/>
        <v>0</v>
      </c>
      <c r="F2045" s="303">
        <f>IF(T2045="",0,COUNTIF($T$7:T2045,T2045))</f>
        <v>0</v>
      </c>
      <c r="G2045" s="303" t="str">
        <f t="shared" si="229"/>
        <v>0</v>
      </c>
      <c r="H2045" s="303">
        <f>IF(R2045="",0,COUNTIF($R$7:R2045,R2045))</f>
        <v>0</v>
      </c>
      <c r="I2045" s="303" t="str">
        <f t="shared" si="230"/>
        <v>0</v>
      </c>
      <c r="J2045" s="306">
        <f t="shared" si="231"/>
        <v>44216</v>
      </c>
      <c r="K2045" s="303" t="str">
        <f t="shared" si="232"/>
        <v>KK 097</v>
      </c>
      <c r="L2045" s="61"/>
      <c r="M2045" s="271"/>
      <c r="N2045" s="6"/>
      <c r="O2045" s="10"/>
      <c r="P2045" s="6"/>
      <c r="Q2045" s="77" t="str">
        <f t="shared" si="233"/>
        <v/>
      </c>
      <c r="R2045" s="333"/>
      <c r="S2045" s="23"/>
      <c r="T2045" s="271"/>
      <c r="U2045" s="5"/>
      <c r="V2045" s="5"/>
      <c r="W2045" s="61"/>
      <c r="X2045" s="61"/>
    </row>
    <row r="2046" spans="1:24" ht="18.75" customHeight="1" x14ac:dyDescent="0.25">
      <c r="A2046" s="61"/>
      <c r="B2046" s="303">
        <f>IF(P2046="",0,COUNTIF($P$7:P2046,P2046))</f>
        <v>0</v>
      </c>
      <c r="C2046" s="303" t="str">
        <f t="shared" si="227"/>
        <v>0</v>
      </c>
      <c r="D2046" s="303">
        <f>IF(S2046="",0,COUNTIF($S$7:S2046,S2046))</f>
        <v>0</v>
      </c>
      <c r="E2046" s="303" t="str">
        <f t="shared" si="228"/>
        <v>0</v>
      </c>
      <c r="F2046" s="303">
        <f>IF(T2046="",0,COUNTIF($T$7:T2046,T2046))</f>
        <v>0</v>
      </c>
      <c r="G2046" s="303" t="str">
        <f t="shared" si="229"/>
        <v>0</v>
      </c>
      <c r="H2046" s="303">
        <f>IF(R2046="",0,COUNTIF($R$7:R2046,R2046))</f>
        <v>0</v>
      </c>
      <c r="I2046" s="303" t="str">
        <f t="shared" si="230"/>
        <v>0</v>
      </c>
      <c r="J2046" s="306">
        <f t="shared" si="231"/>
        <v>44216</v>
      </c>
      <c r="K2046" s="303" t="str">
        <f t="shared" si="232"/>
        <v>KK 097</v>
      </c>
      <c r="L2046" s="61"/>
      <c r="M2046" s="271"/>
      <c r="N2046" s="6"/>
      <c r="O2046" s="10"/>
      <c r="P2046" s="6"/>
      <c r="Q2046" s="77" t="str">
        <f t="shared" si="233"/>
        <v/>
      </c>
      <c r="R2046" s="333"/>
      <c r="S2046" s="23"/>
      <c r="T2046" s="271"/>
      <c r="U2046" s="5"/>
      <c r="V2046" s="5"/>
      <c r="W2046" s="61"/>
      <c r="X2046" s="61"/>
    </row>
    <row r="2047" spans="1:24" ht="18.75" customHeight="1" x14ac:dyDescent="0.25">
      <c r="A2047" s="61"/>
      <c r="B2047" s="303">
        <f>IF(P2047="",0,COUNTIF($P$7:P2047,P2047))</f>
        <v>0</v>
      </c>
      <c r="C2047" s="303" t="str">
        <f t="shared" si="227"/>
        <v>0</v>
      </c>
      <c r="D2047" s="303">
        <f>IF(S2047="",0,COUNTIF($S$7:S2047,S2047))</f>
        <v>0</v>
      </c>
      <c r="E2047" s="303" t="str">
        <f t="shared" si="228"/>
        <v>0</v>
      </c>
      <c r="F2047" s="303">
        <f>IF(T2047="",0,COUNTIF($T$7:T2047,T2047))</f>
        <v>0</v>
      </c>
      <c r="G2047" s="303" t="str">
        <f t="shared" si="229"/>
        <v>0</v>
      </c>
      <c r="H2047" s="303">
        <f>IF(R2047="",0,COUNTIF($R$7:R2047,R2047))</f>
        <v>0</v>
      </c>
      <c r="I2047" s="303" t="str">
        <f t="shared" si="230"/>
        <v>0</v>
      </c>
      <c r="J2047" s="306">
        <f t="shared" si="231"/>
        <v>44216</v>
      </c>
      <c r="K2047" s="303" t="str">
        <f t="shared" si="232"/>
        <v>KK 097</v>
      </c>
      <c r="L2047" s="61"/>
      <c r="M2047" s="271"/>
      <c r="N2047" s="6"/>
      <c r="O2047" s="10"/>
      <c r="P2047" s="6"/>
      <c r="Q2047" s="77" t="str">
        <f t="shared" si="233"/>
        <v/>
      </c>
      <c r="R2047" s="333"/>
      <c r="S2047" s="23"/>
      <c r="T2047" s="271"/>
      <c r="U2047" s="5"/>
      <c r="V2047" s="5"/>
      <c r="W2047" s="61"/>
      <c r="X2047" s="61"/>
    </row>
    <row r="2048" spans="1:24" ht="18.75" customHeight="1" x14ac:dyDescent="0.25">
      <c r="A2048" s="61"/>
      <c r="B2048" s="303">
        <f>IF(P2048="",0,COUNTIF($P$7:P2048,P2048))</f>
        <v>0</v>
      </c>
      <c r="C2048" s="303" t="str">
        <f t="shared" si="227"/>
        <v>0</v>
      </c>
      <c r="D2048" s="303">
        <f>IF(S2048="",0,COUNTIF($S$7:S2048,S2048))</f>
        <v>0</v>
      </c>
      <c r="E2048" s="303" t="str">
        <f t="shared" si="228"/>
        <v>0</v>
      </c>
      <c r="F2048" s="303">
        <f>IF(T2048="",0,COUNTIF($T$7:T2048,T2048))</f>
        <v>0</v>
      </c>
      <c r="G2048" s="303" t="str">
        <f t="shared" si="229"/>
        <v>0</v>
      </c>
      <c r="H2048" s="303">
        <f>IF(R2048="",0,COUNTIF($R$7:R2048,R2048))</f>
        <v>0</v>
      </c>
      <c r="I2048" s="303" t="str">
        <f t="shared" si="230"/>
        <v>0</v>
      </c>
      <c r="J2048" s="306">
        <f t="shared" si="231"/>
        <v>44216</v>
      </c>
      <c r="K2048" s="303" t="str">
        <f t="shared" si="232"/>
        <v>KK 097</v>
      </c>
      <c r="L2048" s="61"/>
      <c r="M2048" s="271"/>
      <c r="N2048" s="6"/>
      <c r="O2048" s="10"/>
      <c r="P2048" s="6"/>
      <c r="Q2048" s="77" t="str">
        <f t="shared" si="233"/>
        <v/>
      </c>
      <c r="R2048" s="333"/>
      <c r="S2048" s="23"/>
      <c r="T2048" s="271"/>
      <c r="U2048" s="5"/>
      <c r="V2048" s="5"/>
      <c r="W2048" s="61"/>
      <c r="X2048" s="61"/>
    </row>
    <row r="2049" spans="1:24" ht="18.75" customHeight="1" x14ac:dyDescent="0.25">
      <c r="A2049" s="61"/>
      <c r="B2049" s="303">
        <f>IF(P2049="",0,COUNTIF($P$7:P2049,P2049))</f>
        <v>0</v>
      </c>
      <c r="C2049" s="303" t="str">
        <f t="shared" si="227"/>
        <v>0</v>
      </c>
      <c r="D2049" s="303">
        <f>IF(S2049="",0,COUNTIF($S$7:S2049,S2049))</f>
        <v>0</v>
      </c>
      <c r="E2049" s="303" t="str">
        <f t="shared" si="228"/>
        <v>0</v>
      </c>
      <c r="F2049" s="303">
        <f>IF(T2049="",0,COUNTIF($T$7:T2049,T2049))</f>
        <v>0</v>
      </c>
      <c r="G2049" s="303" t="str">
        <f t="shared" si="229"/>
        <v>0</v>
      </c>
      <c r="H2049" s="303">
        <f>IF(R2049="",0,COUNTIF($R$7:R2049,R2049))</f>
        <v>0</v>
      </c>
      <c r="I2049" s="303" t="str">
        <f t="shared" si="230"/>
        <v>0</v>
      </c>
      <c r="J2049" s="306">
        <f t="shared" si="231"/>
        <v>44216</v>
      </c>
      <c r="K2049" s="303" t="str">
        <f t="shared" si="232"/>
        <v>KK 097</v>
      </c>
      <c r="L2049" s="61"/>
      <c r="M2049" s="271"/>
      <c r="N2049" s="6"/>
      <c r="O2049" s="10"/>
      <c r="P2049" s="6"/>
      <c r="Q2049" s="77" t="str">
        <f t="shared" si="233"/>
        <v/>
      </c>
      <c r="R2049" s="333"/>
      <c r="S2049" s="23"/>
      <c r="T2049" s="271"/>
      <c r="U2049" s="5"/>
      <c r="V2049" s="5"/>
      <c r="W2049" s="61"/>
      <c r="X2049" s="61"/>
    </row>
    <row r="2050" spans="1:24" ht="18.75" customHeight="1" x14ac:dyDescent="0.25">
      <c r="A2050" s="61"/>
      <c r="B2050" s="303">
        <f>IF(P2050="",0,COUNTIF($P$7:P2050,P2050))</f>
        <v>0</v>
      </c>
      <c r="C2050" s="303" t="str">
        <f t="shared" si="227"/>
        <v>0</v>
      </c>
      <c r="D2050" s="303">
        <f>IF(S2050="",0,COUNTIF($S$7:S2050,S2050))</f>
        <v>0</v>
      </c>
      <c r="E2050" s="303" t="str">
        <f t="shared" si="228"/>
        <v>0</v>
      </c>
      <c r="F2050" s="303">
        <f>IF(T2050="",0,COUNTIF($T$7:T2050,T2050))</f>
        <v>0</v>
      </c>
      <c r="G2050" s="303" t="str">
        <f t="shared" si="229"/>
        <v>0</v>
      </c>
      <c r="H2050" s="303">
        <f>IF(R2050="",0,COUNTIF($R$7:R2050,R2050))</f>
        <v>0</v>
      </c>
      <c r="I2050" s="303" t="str">
        <f t="shared" si="230"/>
        <v>0</v>
      </c>
      <c r="J2050" s="306">
        <f t="shared" si="231"/>
        <v>44216</v>
      </c>
      <c r="K2050" s="303" t="str">
        <f t="shared" si="232"/>
        <v>KK 097</v>
      </c>
      <c r="L2050" s="61"/>
      <c r="M2050" s="271"/>
      <c r="N2050" s="6"/>
      <c r="O2050" s="10"/>
      <c r="P2050" s="6"/>
      <c r="Q2050" s="77" t="str">
        <f t="shared" si="233"/>
        <v/>
      </c>
      <c r="R2050" s="333"/>
      <c r="S2050" s="23"/>
      <c r="T2050" s="271"/>
      <c r="U2050" s="5"/>
      <c r="V2050" s="5"/>
      <c r="W2050" s="61"/>
      <c r="X2050" s="61"/>
    </row>
    <row r="2051" spans="1:24" ht="18.75" customHeight="1" x14ac:dyDescent="0.25">
      <c r="A2051" s="61"/>
      <c r="B2051" s="303">
        <f>IF(P2051="",0,COUNTIF($P$7:P2051,P2051))</f>
        <v>0</v>
      </c>
      <c r="C2051" s="303" t="str">
        <f t="shared" si="227"/>
        <v>0</v>
      </c>
      <c r="D2051" s="303">
        <f>IF(S2051="",0,COUNTIF($S$7:S2051,S2051))</f>
        <v>0</v>
      </c>
      <c r="E2051" s="303" t="str">
        <f t="shared" si="228"/>
        <v>0</v>
      </c>
      <c r="F2051" s="303">
        <f>IF(T2051="",0,COUNTIF($T$7:T2051,T2051))</f>
        <v>0</v>
      </c>
      <c r="G2051" s="303" t="str">
        <f t="shared" si="229"/>
        <v>0</v>
      </c>
      <c r="H2051" s="303">
        <f>IF(R2051="",0,COUNTIF($R$7:R2051,R2051))</f>
        <v>0</v>
      </c>
      <c r="I2051" s="303" t="str">
        <f t="shared" si="230"/>
        <v>0</v>
      </c>
      <c r="J2051" s="306">
        <f t="shared" si="231"/>
        <v>44216</v>
      </c>
      <c r="K2051" s="303" t="str">
        <f t="shared" si="232"/>
        <v>KK 097</v>
      </c>
      <c r="L2051" s="61"/>
      <c r="M2051" s="271"/>
      <c r="N2051" s="6"/>
      <c r="O2051" s="10"/>
      <c r="P2051" s="6"/>
      <c r="Q2051" s="77" t="str">
        <f t="shared" si="233"/>
        <v/>
      </c>
      <c r="R2051" s="333"/>
      <c r="S2051" s="23"/>
      <c r="T2051" s="271"/>
      <c r="U2051" s="5"/>
      <c r="V2051" s="5"/>
      <c r="W2051" s="61"/>
      <c r="X2051" s="61"/>
    </row>
    <row r="2052" spans="1:24" ht="18.75" customHeight="1" x14ac:dyDescent="0.25">
      <c r="A2052" s="61"/>
      <c r="B2052" s="303">
        <f>IF(P2052="",0,COUNTIF($P$7:P2052,P2052))</f>
        <v>0</v>
      </c>
      <c r="C2052" s="303" t="str">
        <f t="shared" si="227"/>
        <v>0</v>
      </c>
      <c r="D2052" s="303">
        <f>IF(S2052="",0,COUNTIF($S$7:S2052,S2052))</f>
        <v>0</v>
      </c>
      <c r="E2052" s="303" t="str">
        <f t="shared" si="228"/>
        <v>0</v>
      </c>
      <c r="F2052" s="303">
        <f>IF(T2052="",0,COUNTIF($T$7:T2052,T2052))</f>
        <v>0</v>
      </c>
      <c r="G2052" s="303" t="str">
        <f t="shared" si="229"/>
        <v>0</v>
      </c>
      <c r="H2052" s="303">
        <f>IF(R2052="",0,COUNTIF($R$7:R2052,R2052))</f>
        <v>0</v>
      </c>
      <c r="I2052" s="303" t="str">
        <f t="shared" si="230"/>
        <v>0</v>
      </c>
      <c r="J2052" s="306">
        <f t="shared" si="231"/>
        <v>44216</v>
      </c>
      <c r="K2052" s="303" t="str">
        <f t="shared" si="232"/>
        <v>KK 097</v>
      </c>
      <c r="L2052" s="61"/>
      <c r="M2052" s="271"/>
      <c r="N2052" s="6"/>
      <c r="O2052" s="10"/>
      <c r="P2052" s="6"/>
      <c r="Q2052" s="77" t="str">
        <f t="shared" si="233"/>
        <v/>
      </c>
      <c r="R2052" s="333"/>
      <c r="S2052" s="23"/>
      <c r="T2052" s="271"/>
      <c r="U2052" s="5"/>
      <c r="V2052" s="5"/>
      <c r="W2052" s="61"/>
      <c r="X2052" s="61"/>
    </row>
    <row r="2053" spans="1:24" ht="18.75" customHeight="1" x14ac:dyDescent="0.25">
      <c r="A2053" s="61"/>
      <c r="B2053" s="303">
        <f>IF(P2053="",0,COUNTIF($P$7:P2053,P2053))</f>
        <v>0</v>
      </c>
      <c r="C2053" s="303" t="str">
        <f t="shared" si="227"/>
        <v>0</v>
      </c>
      <c r="D2053" s="303">
        <f>IF(S2053="",0,COUNTIF($S$7:S2053,S2053))</f>
        <v>0</v>
      </c>
      <c r="E2053" s="303" t="str">
        <f t="shared" si="228"/>
        <v>0</v>
      </c>
      <c r="F2053" s="303">
        <f>IF(T2053="",0,COUNTIF($T$7:T2053,T2053))</f>
        <v>0</v>
      </c>
      <c r="G2053" s="303" t="str">
        <f t="shared" si="229"/>
        <v>0</v>
      </c>
      <c r="H2053" s="303">
        <f>IF(R2053="",0,COUNTIF($R$7:R2053,R2053))</f>
        <v>0</v>
      </c>
      <c r="I2053" s="303" t="str">
        <f t="shared" si="230"/>
        <v>0</v>
      </c>
      <c r="J2053" s="306">
        <f t="shared" si="231"/>
        <v>44216</v>
      </c>
      <c r="K2053" s="303" t="str">
        <f t="shared" si="232"/>
        <v>KK 097</v>
      </c>
      <c r="L2053" s="61"/>
      <c r="M2053" s="271"/>
      <c r="N2053" s="6"/>
      <c r="O2053" s="10"/>
      <c r="P2053" s="6"/>
      <c r="Q2053" s="77" t="str">
        <f t="shared" si="233"/>
        <v/>
      </c>
      <c r="R2053" s="333"/>
      <c r="S2053" s="23"/>
      <c r="T2053" s="271"/>
      <c r="U2053" s="5"/>
      <c r="V2053" s="5"/>
      <c r="W2053" s="61"/>
      <c r="X2053" s="61"/>
    </row>
    <row r="2054" spans="1:24" ht="18.75" customHeight="1" x14ac:dyDescent="0.25">
      <c r="A2054" s="61"/>
      <c r="B2054" s="303">
        <f>IF(P2054="",0,COUNTIF($P$7:P2054,P2054))</f>
        <v>0</v>
      </c>
      <c r="C2054" s="303" t="str">
        <f t="shared" si="227"/>
        <v>0</v>
      </c>
      <c r="D2054" s="303">
        <f>IF(S2054="",0,COUNTIF($S$7:S2054,S2054))</f>
        <v>0</v>
      </c>
      <c r="E2054" s="303" t="str">
        <f t="shared" si="228"/>
        <v>0</v>
      </c>
      <c r="F2054" s="303">
        <f>IF(T2054="",0,COUNTIF($T$7:T2054,T2054))</f>
        <v>0</v>
      </c>
      <c r="G2054" s="303" t="str">
        <f t="shared" si="229"/>
        <v>0</v>
      </c>
      <c r="H2054" s="303">
        <f>IF(R2054="",0,COUNTIF($R$7:R2054,R2054))</f>
        <v>0</v>
      </c>
      <c r="I2054" s="303" t="str">
        <f t="shared" si="230"/>
        <v>0</v>
      </c>
      <c r="J2054" s="306">
        <f t="shared" si="231"/>
        <v>44216</v>
      </c>
      <c r="K2054" s="303" t="str">
        <f t="shared" si="232"/>
        <v>KK 097</v>
      </c>
      <c r="L2054" s="61"/>
      <c r="M2054" s="271"/>
      <c r="N2054" s="6"/>
      <c r="O2054" s="10"/>
      <c r="P2054" s="6"/>
      <c r="Q2054" s="77" t="str">
        <f t="shared" si="233"/>
        <v/>
      </c>
      <c r="R2054" s="333"/>
      <c r="S2054" s="23"/>
      <c r="T2054" s="271"/>
      <c r="U2054" s="5"/>
      <c r="V2054" s="5"/>
      <c r="W2054" s="61"/>
      <c r="X2054" s="61"/>
    </row>
    <row r="2055" spans="1:24" ht="18.75" customHeight="1" x14ac:dyDescent="0.25">
      <c r="A2055" s="61"/>
      <c r="B2055" s="303">
        <f>IF(P2055="",0,COUNTIF($P$7:P2055,P2055))</f>
        <v>0</v>
      </c>
      <c r="C2055" s="303" t="str">
        <f t="shared" si="227"/>
        <v>0</v>
      </c>
      <c r="D2055" s="303">
        <f>IF(S2055="",0,COUNTIF($S$7:S2055,S2055))</f>
        <v>0</v>
      </c>
      <c r="E2055" s="303" t="str">
        <f t="shared" si="228"/>
        <v>0</v>
      </c>
      <c r="F2055" s="303">
        <f>IF(T2055="",0,COUNTIF($T$7:T2055,T2055))</f>
        <v>0</v>
      </c>
      <c r="G2055" s="303" t="str">
        <f t="shared" si="229"/>
        <v>0</v>
      </c>
      <c r="H2055" s="303">
        <f>IF(R2055="",0,COUNTIF($R$7:R2055,R2055))</f>
        <v>0</v>
      </c>
      <c r="I2055" s="303" t="str">
        <f t="shared" si="230"/>
        <v>0</v>
      </c>
      <c r="J2055" s="306">
        <f t="shared" si="231"/>
        <v>44216</v>
      </c>
      <c r="K2055" s="303" t="str">
        <f t="shared" si="232"/>
        <v>KK 097</v>
      </c>
      <c r="L2055" s="61"/>
      <c r="M2055" s="271"/>
      <c r="N2055" s="6"/>
      <c r="O2055" s="10"/>
      <c r="P2055" s="6"/>
      <c r="Q2055" s="77" t="str">
        <f t="shared" si="233"/>
        <v/>
      </c>
      <c r="R2055" s="333"/>
      <c r="S2055" s="23"/>
      <c r="T2055" s="271"/>
      <c r="U2055" s="5"/>
      <c r="V2055" s="5"/>
      <c r="W2055" s="61"/>
      <c r="X2055" s="61"/>
    </row>
    <row r="2056" spans="1:24" ht="18.75" customHeight="1" x14ac:dyDescent="0.25">
      <c r="A2056" s="61"/>
      <c r="B2056" s="303">
        <f>IF(P2056="",0,COUNTIF($P$7:P2056,P2056))</f>
        <v>0</v>
      </c>
      <c r="C2056" s="303" t="str">
        <f t="shared" si="227"/>
        <v>0</v>
      </c>
      <c r="D2056" s="303">
        <f>IF(S2056="",0,COUNTIF($S$7:S2056,S2056))</f>
        <v>0</v>
      </c>
      <c r="E2056" s="303" t="str">
        <f t="shared" si="228"/>
        <v>0</v>
      </c>
      <c r="F2056" s="303">
        <f>IF(T2056="",0,COUNTIF($T$7:T2056,T2056))</f>
        <v>0</v>
      </c>
      <c r="G2056" s="303" t="str">
        <f t="shared" si="229"/>
        <v>0</v>
      </c>
      <c r="H2056" s="303">
        <f>IF(R2056="",0,COUNTIF($R$7:R2056,R2056))</f>
        <v>0</v>
      </c>
      <c r="I2056" s="303" t="str">
        <f t="shared" si="230"/>
        <v>0</v>
      </c>
      <c r="J2056" s="306">
        <f t="shared" si="231"/>
        <v>44216</v>
      </c>
      <c r="K2056" s="303" t="str">
        <f t="shared" si="232"/>
        <v>KK 097</v>
      </c>
      <c r="L2056" s="61"/>
      <c r="M2056" s="271"/>
      <c r="N2056" s="6"/>
      <c r="O2056" s="10"/>
      <c r="P2056" s="6"/>
      <c r="Q2056" s="77" t="str">
        <f t="shared" si="233"/>
        <v/>
      </c>
      <c r="R2056" s="333"/>
      <c r="S2056" s="23"/>
      <c r="T2056" s="271"/>
      <c r="U2056" s="5"/>
      <c r="V2056" s="5"/>
      <c r="W2056" s="61"/>
      <c r="X2056" s="61"/>
    </row>
    <row r="2057" spans="1:24" ht="18.75" customHeight="1" x14ac:dyDescent="0.25">
      <c r="A2057" s="61"/>
      <c r="B2057" s="303">
        <f>IF(P2057="",0,COUNTIF($P$7:P2057,P2057))</f>
        <v>0</v>
      </c>
      <c r="C2057" s="303" t="str">
        <f t="shared" si="227"/>
        <v>0</v>
      </c>
      <c r="D2057" s="303">
        <f>IF(S2057="",0,COUNTIF($S$7:S2057,S2057))</f>
        <v>0</v>
      </c>
      <c r="E2057" s="303" t="str">
        <f t="shared" si="228"/>
        <v>0</v>
      </c>
      <c r="F2057" s="303">
        <f>IF(T2057="",0,COUNTIF($T$7:T2057,T2057))</f>
        <v>0</v>
      </c>
      <c r="G2057" s="303" t="str">
        <f t="shared" si="229"/>
        <v>0</v>
      </c>
      <c r="H2057" s="303">
        <f>IF(R2057="",0,COUNTIF($R$7:R2057,R2057))</f>
        <v>0</v>
      </c>
      <c r="I2057" s="303" t="str">
        <f t="shared" si="230"/>
        <v>0</v>
      </c>
      <c r="J2057" s="306">
        <f t="shared" si="231"/>
        <v>44216</v>
      </c>
      <c r="K2057" s="303" t="str">
        <f t="shared" si="232"/>
        <v>KK 097</v>
      </c>
      <c r="L2057" s="61"/>
      <c r="M2057" s="271"/>
      <c r="N2057" s="6"/>
      <c r="O2057" s="10"/>
      <c r="P2057" s="6"/>
      <c r="Q2057" s="77" t="str">
        <f t="shared" si="233"/>
        <v/>
      </c>
      <c r="R2057" s="333"/>
      <c r="S2057" s="23"/>
      <c r="T2057" s="271"/>
      <c r="U2057" s="5"/>
      <c r="V2057" s="5"/>
      <c r="W2057" s="61"/>
      <c r="X2057" s="61"/>
    </row>
    <row r="2058" spans="1:24" ht="18.75" customHeight="1" x14ac:dyDescent="0.25">
      <c r="A2058" s="61"/>
      <c r="B2058" s="303">
        <f>IF(P2058="",0,COUNTIF($P$7:P2058,P2058))</f>
        <v>0</v>
      </c>
      <c r="C2058" s="303" t="str">
        <f t="shared" si="227"/>
        <v>0</v>
      </c>
      <c r="D2058" s="303">
        <f>IF(S2058="",0,COUNTIF($S$7:S2058,S2058))</f>
        <v>0</v>
      </c>
      <c r="E2058" s="303" t="str">
        <f t="shared" si="228"/>
        <v>0</v>
      </c>
      <c r="F2058" s="303">
        <f>IF(T2058="",0,COUNTIF($T$7:T2058,T2058))</f>
        <v>0</v>
      </c>
      <c r="G2058" s="303" t="str">
        <f t="shared" si="229"/>
        <v>0</v>
      </c>
      <c r="H2058" s="303">
        <f>IF(R2058="",0,COUNTIF($R$7:R2058,R2058))</f>
        <v>0</v>
      </c>
      <c r="I2058" s="303" t="str">
        <f t="shared" si="230"/>
        <v>0</v>
      </c>
      <c r="J2058" s="306">
        <f t="shared" si="231"/>
        <v>44216</v>
      </c>
      <c r="K2058" s="303" t="str">
        <f t="shared" si="232"/>
        <v>KK 097</v>
      </c>
      <c r="L2058" s="61"/>
      <c r="M2058" s="271"/>
      <c r="N2058" s="6"/>
      <c r="O2058" s="10"/>
      <c r="P2058" s="6"/>
      <c r="Q2058" s="77" t="str">
        <f t="shared" si="233"/>
        <v/>
      </c>
      <c r="R2058" s="333"/>
      <c r="S2058" s="23"/>
      <c r="T2058" s="271"/>
      <c r="U2058" s="5"/>
      <c r="V2058" s="5"/>
      <c r="W2058" s="61"/>
      <c r="X2058" s="61"/>
    </row>
    <row r="2059" spans="1:24" ht="18.75" customHeight="1" x14ac:dyDescent="0.25">
      <c r="A2059" s="61"/>
      <c r="B2059" s="303">
        <f>IF(P2059="",0,COUNTIF($P$7:P2059,P2059))</f>
        <v>0</v>
      </c>
      <c r="C2059" s="303" t="str">
        <f t="shared" si="227"/>
        <v>0</v>
      </c>
      <c r="D2059" s="303">
        <f>IF(S2059="",0,COUNTIF($S$7:S2059,S2059))</f>
        <v>0</v>
      </c>
      <c r="E2059" s="303" t="str">
        <f t="shared" si="228"/>
        <v>0</v>
      </c>
      <c r="F2059" s="303">
        <f>IF(T2059="",0,COUNTIF($T$7:T2059,T2059))</f>
        <v>0</v>
      </c>
      <c r="G2059" s="303" t="str">
        <f t="shared" si="229"/>
        <v>0</v>
      </c>
      <c r="H2059" s="303">
        <f>IF(R2059="",0,COUNTIF($R$7:R2059,R2059))</f>
        <v>0</v>
      </c>
      <c r="I2059" s="303" t="str">
        <f t="shared" si="230"/>
        <v>0</v>
      </c>
      <c r="J2059" s="306">
        <f t="shared" si="231"/>
        <v>44216</v>
      </c>
      <c r="K2059" s="303" t="str">
        <f t="shared" si="232"/>
        <v>KK 097</v>
      </c>
      <c r="L2059" s="61"/>
      <c r="M2059" s="271"/>
      <c r="N2059" s="6"/>
      <c r="O2059" s="10"/>
      <c r="P2059" s="6"/>
      <c r="Q2059" s="77" t="str">
        <f t="shared" si="233"/>
        <v/>
      </c>
      <c r="R2059" s="333"/>
      <c r="S2059" s="23"/>
      <c r="T2059" s="271"/>
      <c r="U2059" s="5"/>
      <c r="V2059" s="5"/>
      <c r="W2059" s="61"/>
      <c r="X2059" s="61"/>
    </row>
    <row r="2060" spans="1:24" ht="18.75" customHeight="1" x14ac:dyDescent="0.25">
      <c r="A2060" s="61"/>
      <c r="B2060" s="303">
        <f>IF(P2060="",0,COUNTIF($P$7:P2060,P2060))</f>
        <v>0</v>
      </c>
      <c r="C2060" s="303" t="str">
        <f t="shared" si="227"/>
        <v>0</v>
      </c>
      <c r="D2060" s="303">
        <f>IF(S2060="",0,COUNTIF($S$7:S2060,S2060))</f>
        <v>0</v>
      </c>
      <c r="E2060" s="303" t="str">
        <f t="shared" si="228"/>
        <v>0</v>
      </c>
      <c r="F2060" s="303">
        <f>IF(T2060="",0,COUNTIF($T$7:T2060,T2060))</f>
        <v>0</v>
      </c>
      <c r="G2060" s="303" t="str">
        <f t="shared" si="229"/>
        <v>0</v>
      </c>
      <c r="H2060" s="303">
        <f>IF(R2060="",0,COUNTIF($R$7:R2060,R2060))</f>
        <v>0</v>
      </c>
      <c r="I2060" s="303" t="str">
        <f t="shared" si="230"/>
        <v>0</v>
      </c>
      <c r="J2060" s="306">
        <f t="shared" si="231"/>
        <v>44216</v>
      </c>
      <c r="K2060" s="303" t="str">
        <f t="shared" si="232"/>
        <v>KK 097</v>
      </c>
      <c r="L2060" s="61"/>
      <c r="M2060" s="271"/>
      <c r="N2060" s="6"/>
      <c r="O2060" s="10"/>
      <c r="P2060" s="6"/>
      <c r="Q2060" s="77" t="str">
        <f t="shared" si="233"/>
        <v/>
      </c>
      <c r="R2060" s="333"/>
      <c r="S2060" s="23"/>
      <c r="T2060" s="271"/>
      <c r="U2060" s="5"/>
      <c r="V2060" s="5"/>
      <c r="W2060" s="61"/>
      <c r="X2060" s="61"/>
    </row>
    <row r="2061" spans="1:24" ht="18.75" customHeight="1" x14ac:dyDescent="0.25">
      <c r="A2061" s="61"/>
      <c r="B2061" s="303">
        <f>IF(P2061="",0,COUNTIF($P$7:P2061,P2061))</f>
        <v>0</v>
      </c>
      <c r="C2061" s="303" t="str">
        <f t="shared" si="227"/>
        <v>0</v>
      </c>
      <c r="D2061" s="303">
        <f>IF(S2061="",0,COUNTIF($S$7:S2061,S2061))</f>
        <v>0</v>
      </c>
      <c r="E2061" s="303" t="str">
        <f t="shared" si="228"/>
        <v>0</v>
      </c>
      <c r="F2061" s="303">
        <f>IF(T2061="",0,COUNTIF($T$7:T2061,T2061))</f>
        <v>0</v>
      </c>
      <c r="G2061" s="303" t="str">
        <f t="shared" si="229"/>
        <v>0</v>
      </c>
      <c r="H2061" s="303">
        <f>IF(R2061="",0,COUNTIF($R$7:R2061,R2061))</f>
        <v>0</v>
      </c>
      <c r="I2061" s="303" t="str">
        <f t="shared" si="230"/>
        <v>0</v>
      </c>
      <c r="J2061" s="306">
        <f t="shared" si="231"/>
        <v>44216</v>
      </c>
      <c r="K2061" s="303" t="str">
        <f t="shared" si="232"/>
        <v>KK 097</v>
      </c>
      <c r="L2061" s="61"/>
      <c r="M2061" s="271"/>
      <c r="N2061" s="6"/>
      <c r="O2061" s="10"/>
      <c r="P2061" s="6"/>
      <c r="Q2061" s="77" t="str">
        <f t="shared" si="233"/>
        <v/>
      </c>
      <c r="R2061" s="333"/>
      <c r="S2061" s="23"/>
      <c r="T2061" s="271"/>
      <c r="U2061" s="5"/>
      <c r="V2061" s="5"/>
      <c r="W2061" s="61"/>
      <c r="X2061" s="61"/>
    </row>
    <row r="2062" spans="1:24" ht="18.75" customHeight="1" x14ac:dyDescent="0.25">
      <c r="A2062" s="61"/>
      <c r="B2062" s="303">
        <f>IF(P2062="",0,COUNTIF($P$7:P2062,P2062))</f>
        <v>0</v>
      </c>
      <c r="C2062" s="303" t="str">
        <f t="shared" si="227"/>
        <v>0</v>
      </c>
      <c r="D2062" s="303">
        <f>IF(S2062="",0,COUNTIF($S$7:S2062,S2062))</f>
        <v>0</v>
      </c>
      <c r="E2062" s="303" t="str">
        <f t="shared" si="228"/>
        <v>0</v>
      </c>
      <c r="F2062" s="303">
        <f>IF(T2062="",0,COUNTIF($T$7:T2062,T2062))</f>
        <v>0</v>
      </c>
      <c r="G2062" s="303" t="str">
        <f t="shared" si="229"/>
        <v>0</v>
      </c>
      <c r="H2062" s="303">
        <f>IF(R2062="",0,COUNTIF($R$7:R2062,R2062))</f>
        <v>0</v>
      </c>
      <c r="I2062" s="303" t="str">
        <f t="shared" si="230"/>
        <v>0</v>
      </c>
      <c r="J2062" s="306">
        <f t="shared" si="231"/>
        <v>44216</v>
      </c>
      <c r="K2062" s="303" t="str">
        <f t="shared" si="232"/>
        <v>KK 097</v>
      </c>
      <c r="L2062" s="61"/>
      <c r="M2062" s="271"/>
      <c r="N2062" s="6"/>
      <c r="O2062" s="10"/>
      <c r="P2062" s="6"/>
      <c r="Q2062" s="77" t="str">
        <f t="shared" si="233"/>
        <v/>
      </c>
      <c r="R2062" s="333"/>
      <c r="S2062" s="23"/>
      <c r="T2062" s="271"/>
      <c r="U2062" s="5"/>
      <c r="V2062" s="5"/>
      <c r="W2062" s="61"/>
      <c r="X2062" s="61"/>
    </row>
    <row r="2063" spans="1:24" ht="18.75" customHeight="1" x14ac:dyDescent="0.25">
      <c r="A2063" s="61"/>
      <c r="B2063" s="303">
        <f>IF(P2063="",0,COUNTIF($P$7:P2063,P2063))</f>
        <v>0</v>
      </c>
      <c r="C2063" s="303" t="str">
        <f t="shared" si="227"/>
        <v>0</v>
      </c>
      <c r="D2063" s="303">
        <f>IF(S2063="",0,COUNTIF($S$7:S2063,S2063))</f>
        <v>0</v>
      </c>
      <c r="E2063" s="303" t="str">
        <f t="shared" si="228"/>
        <v>0</v>
      </c>
      <c r="F2063" s="303">
        <f>IF(T2063="",0,COUNTIF($T$7:T2063,T2063))</f>
        <v>0</v>
      </c>
      <c r="G2063" s="303" t="str">
        <f t="shared" si="229"/>
        <v>0</v>
      </c>
      <c r="H2063" s="303">
        <f>IF(R2063="",0,COUNTIF($R$7:R2063,R2063))</f>
        <v>0</v>
      </c>
      <c r="I2063" s="303" t="str">
        <f t="shared" si="230"/>
        <v>0</v>
      </c>
      <c r="J2063" s="306">
        <f t="shared" si="231"/>
        <v>44216</v>
      </c>
      <c r="K2063" s="303" t="str">
        <f t="shared" si="232"/>
        <v>KK 097</v>
      </c>
      <c r="L2063" s="61"/>
      <c r="M2063" s="271"/>
      <c r="N2063" s="6"/>
      <c r="O2063" s="10"/>
      <c r="P2063" s="6"/>
      <c r="Q2063" s="77" t="str">
        <f t="shared" si="233"/>
        <v/>
      </c>
      <c r="R2063" s="333"/>
      <c r="S2063" s="23"/>
      <c r="T2063" s="271"/>
      <c r="U2063" s="5"/>
      <c r="V2063" s="5"/>
      <c r="W2063" s="61"/>
      <c r="X2063" s="61"/>
    </row>
    <row r="2064" spans="1:24" ht="18.75" customHeight="1" x14ac:dyDescent="0.25">
      <c r="A2064" s="61"/>
      <c r="B2064" s="303">
        <f>IF(P2064="",0,COUNTIF($P$7:P2064,P2064))</f>
        <v>0</v>
      </c>
      <c r="C2064" s="303" t="str">
        <f t="shared" si="227"/>
        <v>0</v>
      </c>
      <c r="D2064" s="303">
        <f>IF(S2064="",0,COUNTIF($S$7:S2064,S2064))</f>
        <v>0</v>
      </c>
      <c r="E2064" s="303" t="str">
        <f t="shared" si="228"/>
        <v>0</v>
      </c>
      <c r="F2064" s="303">
        <f>IF(T2064="",0,COUNTIF($T$7:T2064,T2064))</f>
        <v>0</v>
      </c>
      <c r="G2064" s="303" t="str">
        <f t="shared" si="229"/>
        <v>0</v>
      </c>
      <c r="H2064" s="303">
        <f>IF(R2064="",0,COUNTIF($R$7:R2064,R2064))</f>
        <v>0</v>
      </c>
      <c r="I2064" s="303" t="str">
        <f t="shared" si="230"/>
        <v>0</v>
      </c>
      <c r="J2064" s="306">
        <f t="shared" si="231"/>
        <v>44216</v>
      </c>
      <c r="K2064" s="303" t="str">
        <f t="shared" si="232"/>
        <v>KK 097</v>
      </c>
      <c r="L2064" s="61"/>
      <c r="M2064" s="271"/>
      <c r="N2064" s="6"/>
      <c r="O2064" s="10"/>
      <c r="P2064" s="6"/>
      <c r="Q2064" s="77" t="str">
        <f t="shared" si="233"/>
        <v/>
      </c>
      <c r="R2064" s="333"/>
      <c r="S2064" s="23"/>
      <c r="T2064" s="271"/>
      <c r="U2064" s="5"/>
      <c r="V2064" s="5"/>
      <c r="W2064" s="61"/>
      <c r="X2064" s="61"/>
    </row>
    <row r="2065" spans="1:24" ht="18.75" customHeight="1" x14ac:dyDescent="0.25">
      <c r="A2065" s="61"/>
      <c r="B2065" s="303">
        <f>IF(P2065="",0,COUNTIF($P$7:P2065,P2065))</f>
        <v>0</v>
      </c>
      <c r="C2065" s="303" t="str">
        <f t="shared" si="227"/>
        <v>0</v>
      </c>
      <c r="D2065" s="303">
        <f>IF(S2065="",0,COUNTIF($S$7:S2065,S2065))</f>
        <v>0</v>
      </c>
      <c r="E2065" s="303" t="str">
        <f t="shared" si="228"/>
        <v>0</v>
      </c>
      <c r="F2065" s="303">
        <f>IF(T2065="",0,COUNTIF($T$7:T2065,T2065))</f>
        <v>0</v>
      </c>
      <c r="G2065" s="303" t="str">
        <f t="shared" si="229"/>
        <v>0</v>
      </c>
      <c r="H2065" s="303">
        <f>IF(R2065="",0,COUNTIF($R$7:R2065,R2065))</f>
        <v>0</v>
      </c>
      <c r="I2065" s="303" t="str">
        <f t="shared" si="230"/>
        <v>0</v>
      </c>
      <c r="J2065" s="306">
        <f t="shared" si="231"/>
        <v>44216</v>
      </c>
      <c r="K2065" s="303" t="str">
        <f t="shared" si="232"/>
        <v>KK 097</v>
      </c>
      <c r="L2065" s="61"/>
      <c r="M2065" s="271"/>
      <c r="N2065" s="6"/>
      <c r="O2065" s="10"/>
      <c r="P2065" s="6"/>
      <c r="Q2065" s="77" t="str">
        <f t="shared" si="233"/>
        <v/>
      </c>
      <c r="R2065" s="333"/>
      <c r="S2065" s="23"/>
      <c r="T2065" s="271"/>
      <c r="U2065" s="5"/>
      <c r="V2065" s="5"/>
      <c r="W2065" s="61"/>
      <c r="X2065" s="61"/>
    </row>
    <row r="2066" spans="1:24" ht="18.75" customHeight="1" x14ac:dyDescent="0.25">
      <c r="A2066" s="61"/>
      <c r="B2066" s="303">
        <f>IF(P2066="",0,COUNTIF($P$7:P2066,P2066))</f>
        <v>0</v>
      </c>
      <c r="C2066" s="303" t="str">
        <f t="shared" si="227"/>
        <v>0</v>
      </c>
      <c r="D2066" s="303">
        <f>IF(S2066="",0,COUNTIF($S$7:S2066,S2066))</f>
        <v>0</v>
      </c>
      <c r="E2066" s="303" t="str">
        <f t="shared" si="228"/>
        <v>0</v>
      </c>
      <c r="F2066" s="303">
        <f>IF(T2066="",0,COUNTIF($T$7:T2066,T2066))</f>
        <v>0</v>
      </c>
      <c r="G2066" s="303" t="str">
        <f t="shared" si="229"/>
        <v>0</v>
      </c>
      <c r="H2066" s="303">
        <f>IF(R2066="",0,COUNTIF($R$7:R2066,R2066))</f>
        <v>0</v>
      </c>
      <c r="I2066" s="303" t="str">
        <f t="shared" si="230"/>
        <v>0</v>
      </c>
      <c r="J2066" s="306">
        <f t="shared" si="231"/>
        <v>44216</v>
      </c>
      <c r="K2066" s="303" t="str">
        <f t="shared" si="232"/>
        <v>KK 097</v>
      </c>
      <c r="L2066" s="61"/>
      <c r="M2066" s="271"/>
      <c r="N2066" s="6"/>
      <c r="O2066" s="10"/>
      <c r="P2066" s="6"/>
      <c r="Q2066" s="77" t="str">
        <f t="shared" si="233"/>
        <v/>
      </c>
      <c r="R2066" s="333"/>
      <c r="S2066" s="23"/>
      <c r="T2066" s="271"/>
      <c r="U2066" s="5"/>
      <c r="V2066" s="5"/>
      <c r="W2066" s="61"/>
      <c r="X2066" s="61"/>
    </row>
    <row r="2067" spans="1:24" ht="18.75" customHeight="1" x14ac:dyDescent="0.25">
      <c r="A2067" s="61"/>
      <c r="B2067" s="303">
        <f>IF(P2067="",0,COUNTIF($P$7:P2067,P2067))</f>
        <v>0</v>
      </c>
      <c r="C2067" s="303" t="str">
        <f t="shared" si="227"/>
        <v>0</v>
      </c>
      <c r="D2067" s="303">
        <f>IF(S2067="",0,COUNTIF($S$7:S2067,S2067))</f>
        <v>0</v>
      </c>
      <c r="E2067" s="303" t="str">
        <f t="shared" si="228"/>
        <v>0</v>
      </c>
      <c r="F2067" s="303">
        <f>IF(T2067="",0,COUNTIF($T$7:T2067,T2067))</f>
        <v>0</v>
      </c>
      <c r="G2067" s="303" t="str">
        <f t="shared" si="229"/>
        <v>0</v>
      </c>
      <c r="H2067" s="303">
        <f>IF(R2067="",0,COUNTIF($R$7:R2067,R2067))</f>
        <v>0</v>
      </c>
      <c r="I2067" s="303" t="str">
        <f t="shared" si="230"/>
        <v>0</v>
      </c>
      <c r="J2067" s="306">
        <f t="shared" si="231"/>
        <v>44216</v>
      </c>
      <c r="K2067" s="303" t="str">
        <f t="shared" si="232"/>
        <v>KK 097</v>
      </c>
      <c r="L2067" s="61"/>
      <c r="M2067" s="271"/>
      <c r="N2067" s="6"/>
      <c r="O2067" s="10"/>
      <c r="P2067" s="6"/>
      <c r="Q2067" s="77" t="str">
        <f t="shared" si="233"/>
        <v/>
      </c>
      <c r="R2067" s="333"/>
      <c r="S2067" s="23"/>
      <c r="T2067" s="271"/>
      <c r="U2067" s="5"/>
      <c r="V2067" s="5"/>
      <c r="W2067" s="61"/>
      <c r="X2067" s="61"/>
    </row>
    <row r="2068" spans="1:24" ht="18.75" customHeight="1" x14ac:dyDescent="0.25">
      <c r="A2068" s="61"/>
      <c r="B2068" s="303">
        <f>IF(P2068="",0,COUNTIF($P$7:P2068,P2068))</f>
        <v>0</v>
      </c>
      <c r="C2068" s="303" t="str">
        <f t="shared" si="227"/>
        <v>0</v>
      </c>
      <c r="D2068" s="303">
        <f>IF(S2068="",0,COUNTIF($S$7:S2068,S2068))</f>
        <v>0</v>
      </c>
      <c r="E2068" s="303" t="str">
        <f t="shared" si="228"/>
        <v>0</v>
      </c>
      <c r="F2068" s="303">
        <f>IF(T2068="",0,COUNTIF($T$7:T2068,T2068))</f>
        <v>0</v>
      </c>
      <c r="G2068" s="303" t="str">
        <f t="shared" si="229"/>
        <v>0</v>
      </c>
      <c r="H2068" s="303">
        <f>IF(R2068="",0,COUNTIF($R$7:R2068,R2068))</f>
        <v>0</v>
      </c>
      <c r="I2068" s="303" t="str">
        <f t="shared" si="230"/>
        <v>0</v>
      </c>
      <c r="J2068" s="306">
        <f t="shared" si="231"/>
        <v>44216</v>
      </c>
      <c r="K2068" s="303" t="str">
        <f t="shared" si="232"/>
        <v>KK 097</v>
      </c>
      <c r="L2068" s="61"/>
      <c r="M2068" s="271"/>
      <c r="N2068" s="6"/>
      <c r="O2068" s="10"/>
      <c r="P2068" s="6"/>
      <c r="Q2068" s="77" t="str">
        <f t="shared" si="233"/>
        <v/>
      </c>
      <c r="R2068" s="333"/>
      <c r="S2068" s="23"/>
      <c r="T2068" s="271"/>
      <c r="U2068" s="5"/>
      <c r="V2068" s="5"/>
      <c r="W2068" s="61"/>
      <c r="X2068" s="61"/>
    </row>
    <row r="2069" spans="1:24" ht="18.75" customHeight="1" x14ac:dyDescent="0.25">
      <c r="A2069" s="61"/>
      <c r="B2069" s="303">
        <f>IF(P2069="",0,COUNTIF($P$7:P2069,P2069))</f>
        <v>0</v>
      </c>
      <c r="C2069" s="303" t="str">
        <f t="shared" si="227"/>
        <v>0</v>
      </c>
      <c r="D2069" s="303">
        <f>IF(S2069="",0,COUNTIF($S$7:S2069,S2069))</f>
        <v>0</v>
      </c>
      <c r="E2069" s="303" t="str">
        <f t="shared" si="228"/>
        <v>0</v>
      </c>
      <c r="F2069" s="303">
        <f>IF(T2069="",0,COUNTIF($T$7:T2069,T2069))</f>
        <v>0</v>
      </c>
      <c r="G2069" s="303" t="str">
        <f t="shared" si="229"/>
        <v>0</v>
      </c>
      <c r="H2069" s="303">
        <f>IF(R2069="",0,COUNTIF($R$7:R2069,R2069))</f>
        <v>0</v>
      </c>
      <c r="I2069" s="303" t="str">
        <f t="shared" si="230"/>
        <v>0</v>
      </c>
      <c r="J2069" s="306">
        <f t="shared" si="231"/>
        <v>44216</v>
      </c>
      <c r="K2069" s="303" t="str">
        <f t="shared" si="232"/>
        <v>KK 097</v>
      </c>
      <c r="L2069" s="61"/>
      <c r="M2069" s="271"/>
      <c r="N2069" s="6"/>
      <c r="O2069" s="10"/>
      <c r="P2069" s="6"/>
      <c r="Q2069" s="77" t="str">
        <f t="shared" si="233"/>
        <v/>
      </c>
      <c r="R2069" s="333"/>
      <c r="S2069" s="23"/>
      <c r="T2069" s="271"/>
      <c r="U2069" s="5"/>
      <c r="V2069" s="5"/>
      <c r="W2069" s="61"/>
      <c r="X2069" s="61"/>
    </row>
    <row r="2070" spans="1:24" ht="18.75" customHeight="1" x14ac:dyDescent="0.25">
      <c r="A2070" s="61"/>
      <c r="B2070" s="303">
        <f>IF(P2070="",0,COUNTIF($P$7:P2070,P2070))</f>
        <v>0</v>
      </c>
      <c r="C2070" s="303" t="str">
        <f t="shared" si="227"/>
        <v>0</v>
      </c>
      <c r="D2070" s="303">
        <f>IF(S2070="",0,COUNTIF($S$7:S2070,S2070))</f>
        <v>0</v>
      </c>
      <c r="E2070" s="303" t="str">
        <f t="shared" si="228"/>
        <v>0</v>
      </c>
      <c r="F2070" s="303">
        <f>IF(T2070="",0,COUNTIF($T$7:T2070,T2070))</f>
        <v>0</v>
      </c>
      <c r="G2070" s="303" t="str">
        <f t="shared" si="229"/>
        <v>0</v>
      </c>
      <c r="H2070" s="303">
        <f>IF(R2070="",0,COUNTIF($R$7:R2070,R2070))</f>
        <v>0</v>
      </c>
      <c r="I2070" s="303" t="str">
        <f t="shared" si="230"/>
        <v>0</v>
      </c>
      <c r="J2070" s="306">
        <f t="shared" si="231"/>
        <v>44216</v>
      </c>
      <c r="K2070" s="303" t="str">
        <f t="shared" si="232"/>
        <v>KK 097</v>
      </c>
      <c r="L2070" s="61"/>
      <c r="M2070" s="271"/>
      <c r="N2070" s="6"/>
      <c r="O2070" s="10"/>
      <c r="P2070" s="6"/>
      <c r="Q2070" s="77" t="str">
        <f t="shared" si="233"/>
        <v/>
      </c>
      <c r="R2070" s="333"/>
      <c r="S2070" s="23"/>
      <c r="T2070" s="271"/>
      <c r="U2070" s="5"/>
      <c r="V2070" s="5"/>
      <c r="W2070" s="61"/>
      <c r="X2070" s="61"/>
    </row>
    <row r="2071" spans="1:24" ht="18.75" customHeight="1" x14ac:dyDescent="0.25">
      <c r="A2071" s="61"/>
      <c r="B2071" s="303">
        <f>IF(P2071="",0,COUNTIF($P$7:P2071,P2071))</f>
        <v>0</v>
      </c>
      <c r="C2071" s="303" t="str">
        <f t="shared" si="227"/>
        <v>0</v>
      </c>
      <c r="D2071" s="303">
        <f>IF(S2071="",0,COUNTIF($S$7:S2071,S2071))</f>
        <v>0</v>
      </c>
      <c r="E2071" s="303" t="str">
        <f t="shared" si="228"/>
        <v>0</v>
      </c>
      <c r="F2071" s="303">
        <f>IF(T2071="",0,COUNTIF($T$7:T2071,T2071))</f>
        <v>0</v>
      </c>
      <c r="G2071" s="303" t="str">
        <f t="shared" si="229"/>
        <v>0</v>
      </c>
      <c r="H2071" s="303">
        <f>IF(R2071="",0,COUNTIF($R$7:R2071,R2071))</f>
        <v>0</v>
      </c>
      <c r="I2071" s="303" t="str">
        <f t="shared" si="230"/>
        <v>0</v>
      </c>
      <c r="J2071" s="306">
        <f t="shared" si="231"/>
        <v>44216</v>
      </c>
      <c r="K2071" s="303" t="str">
        <f t="shared" si="232"/>
        <v>KK 097</v>
      </c>
      <c r="L2071" s="61"/>
      <c r="M2071" s="271"/>
      <c r="N2071" s="6"/>
      <c r="O2071" s="10"/>
      <c r="P2071" s="6"/>
      <c r="Q2071" s="77" t="str">
        <f t="shared" si="233"/>
        <v/>
      </c>
      <c r="R2071" s="333"/>
      <c r="S2071" s="23"/>
      <c r="T2071" s="271"/>
      <c r="U2071" s="5"/>
      <c r="V2071" s="5"/>
      <c r="W2071" s="61"/>
      <c r="X2071" s="61"/>
    </row>
    <row r="2072" spans="1:24" ht="18.75" customHeight="1" x14ac:dyDescent="0.25">
      <c r="A2072" s="61"/>
      <c r="B2072" s="303">
        <f>IF(P2072="",0,COUNTIF($P$7:P2072,P2072))</f>
        <v>0</v>
      </c>
      <c r="C2072" s="303" t="str">
        <f t="shared" si="227"/>
        <v>0</v>
      </c>
      <c r="D2072" s="303">
        <f>IF(S2072="",0,COUNTIF($S$7:S2072,S2072))</f>
        <v>0</v>
      </c>
      <c r="E2072" s="303" t="str">
        <f t="shared" si="228"/>
        <v>0</v>
      </c>
      <c r="F2072" s="303">
        <f>IF(T2072="",0,COUNTIF($T$7:T2072,T2072))</f>
        <v>0</v>
      </c>
      <c r="G2072" s="303" t="str">
        <f t="shared" si="229"/>
        <v>0</v>
      </c>
      <c r="H2072" s="303">
        <f>IF(R2072="",0,COUNTIF($R$7:R2072,R2072))</f>
        <v>0</v>
      </c>
      <c r="I2072" s="303" t="str">
        <f t="shared" si="230"/>
        <v>0</v>
      </c>
      <c r="J2072" s="306">
        <f t="shared" si="231"/>
        <v>44216</v>
      </c>
      <c r="K2072" s="303" t="str">
        <f t="shared" si="232"/>
        <v>KK 097</v>
      </c>
      <c r="L2072" s="61"/>
      <c r="M2072" s="271"/>
      <c r="N2072" s="6"/>
      <c r="O2072" s="10"/>
      <c r="P2072" s="6"/>
      <c r="Q2072" s="77" t="str">
        <f t="shared" si="233"/>
        <v/>
      </c>
      <c r="R2072" s="333"/>
      <c r="S2072" s="23"/>
      <c r="T2072" s="271"/>
      <c r="U2072" s="5"/>
      <c r="V2072" s="5"/>
      <c r="W2072" s="61"/>
      <c r="X2072" s="61"/>
    </row>
    <row r="2073" spans="1:24" ht="18.75" customHeight="1" x14ac:dyDescent="0.25">
      <c r="A2073" s="61"/>
      <c r="B2073" s="303">
        <f>IF(P2073="",0,COUNTIF($P$7:P2073,P2073))</f>
        <v>0</v>
      </c>
      <c r="C2073" s="303" t="str">
        <f t="shared" si="227"/>
        <v>0</v>
      </c>
      <c r="D2073" s="303">
        <f>IF(S2073="",0,COUNTIF($S$7:S2073,S2073))</f>
        <v>0</v>
      </c>
      <c r="E2073" s="303" t="str">
        <f t="shared" si="228"/>
        <v>0</v>
      </c>
      <c r="F2073" s="303">
        <f>IF(T2073="",0,COUNTIF($T$7:T2073,T2073))</f>
        <v>0</v>
      </c>
      <c r="G2073" s="303" t="str">
        <f t="shared" si="229"/>
        <v>0</v>
      </c>
      <c r="H2073" s="303">
        <f>IF(R2073="",0,COUNTIF($R$7:R2073,R2073))</f>
        <v>0</v>
      </c>
      <c r="I2073" s="303" t="str">
        <f t="shared" si="230"/>
        <v>0</v>
      </c>
      <c r="J2073" s="306">
        <f t="shared" si="231"/>
        <v>44216</v>
      </c>
      <c r="K2073" s="303" t="str">
        <f t="shared" si="232"/>
        <v>KK 097</v>
      </c>
      <c r="L2073" s="61"/>
      <c r="M2073" s="271"/>
      <c r="N2073" s="6"/>
      <c r="O2073" s="10"/>
      <c r="P2073" s="6"/>
      <c r="Q2073" s="77" t="str">
        <f t="shared" si="233"/>
        <v/>
      </c>
      <c r="R2073" s="333"/>
      <c r="S2073" s="23"/>
      <c r="T2073" s="271"/>
      <c r="U2073" s="5"/>
      <c r="V2073" s="5"/>
      <c r="W2073" s="61"/>
      <c r="X2073" s="61"/>
    </row>
    <row r="2074" spans="1:24" ht="18.75" customHeight="1" x14ac:dyDescent="0.25">
      <c r="A2074" s="61"/>
      <c r="B2074" s="303">
        <f>IF(P2074="",0,COUNTIF($P$7:P2074,P2074))</f>
        <v>0</v>
      </c>
      <c r="C2074" s="303" t="str">
        <f t="shared" si="227"/>
        <v>0</v>
      </c>
      <c r="D2074" s="303">
        <f>IF(S2074="",0,COUNTIF($S$7:S2074,S2074))</f>
        <v>0</v>
      </c>
      <c r="E2074" s="303" t="str">
        <f t="shared" si="228"/>
        <v>0</v>
      </c>
      <c r="F2074" s="303">
        <f>IF(T2074="",0,COUNTIF($T$7:T2074,T2074))</f>
        <v>0</v>
      </c>
      <c r="G2074" s="303" t="str">
        <f t="shared" si="229"/>
        <v>0</v>
      </c>
      <c r="H2074" s="303">
        <f>IF(R2074="",0,COUNTIF($R$7:R2074,R2074))</f>
        <v>0</v>
      </c>
      <c r="I2074" s="303" t="str">
        <f t="shared" si="230"/>
        <v>0</v>
      </c>
      <c r="J2074" s="306">
        <f t="shared" si="231"/>
        <v>44216</v>
      </c>
      <c r="K2074" s="303" t="str">
        <f t="shared" si="232"/>
        <v>KK 097</v>
      </c>
      <c r="L2074" s="61"/>
      <c r="M2074" s="271"/>
      <c r="N2074" s="6"/>
      <c r="O2074" s="10"/>
      <c r="P2074" s="6"/>
      <c r="Q2074" s="77" t="str">
        <f t="shared" si="233"/>
        <v/>
      </c>
      <c r="R2074" s="333"/>
      <c r="S2074" s="23"/>
      <c r="T2074" s="271"/>
      <c r="U2074" s="5"/>
      <c r="V2074" s="5"/>
      <c r="W2074" s="61"/>
      <c r="X2074" s="61"/>
    </row>
    <row r="2075" spans="1:24" ht="18.75" customHeight="1" x14ac:dyDescent="0.25">
      <c r="A2075" s="61"/>
      <c r="B2075" s="303">
        <f>IF(P2075="",0,COUNTIF($P$7:P2075,P2075))</f>
        <v>0</v>
      </c>
      <c r="C2075" s="303" t="str">
        <f t="shared" si="227"/>
        <v>0</v>
      </c>
      <c r="D2075" s="303">
        <f>IF(S2075="",0,COUNTIF($S$7:S2075,S2075))</f>
        <v>0</v>
      </c>
      <c r="E2075" s="303" t="str">
        <f t="shared" si="228"/>
        <v>0</v>
      </c>
      <c r="F2075" s="303">
        <f>IF(T2075="",0,COUNTIF($T$7:T2075,T2075))</f>
        <v>0</v>
      </c>
      <c r="G2075" s="303" t="str">
        <f t="shared" si="229"/>
        <v>0</v>
      </c>
      <c r="H2075" s="303">
        <f>IF(R2075="",0,COUNTIF($R$7:R2075,R2075))</f>
        <v>0</v>
      </c>
      <c r="I2075" s="303" t="str">
        <f t="shared" si="230"/>
        <v>0</v>
      </c>
      <c r="J2075" s="306">
        <f t="shared" si="231"/>
        <v>44216</v>
      </c>
      <c r="K2075" s="303" t="str">
        <f t="shared" si="232"/>
        <v>KK 097</v>
      </c>
      <c r="L2075" s="61"/>
      <c r="M2075" s="271"/>
      <c r="N2075" s="6"/>
      <c r="O2075" s="10"/>
      <c r="P2075" s="6"/>
      <c r="Q2075" s="77" t="str">
        <f t="shared" si="233"/>
        <v/>
      </c>
      <c r="R2075" s="333"/>
      <c r="S2075" s="23"/>
      <c r="T2075" s="271"/>
      <c r="U2075" s="5"/>
      <c r="V2075" s="5"/>
      <c r="W2075" s="61"/>
      <c r="X2075" s="61"/>
    </row>
    <row r="2076" spans="1:24" ht="18.75" customHeight="1" x14ac:dyDescent="0.25">
      <c r="A2076" s="61"/>
      <c r="B2076" s="303">
        <f>IF(P2076="",0,COUNTIF($P$7:P2076,P2076))</f>
        <v>0</v>
      </c>
      <c r="C2076" s="303" t="str">
        <f t="shared" si="227"/>
        <v>0</v>
      </c>
      <c r="D2076" s="303">
        <f>IF(S2076="",0,COUNTIF($S$7:S2076,S2076))</f>
        <v>0</v>
      </c>
      <c r="E2076" s="303" t="str">
        <f t="shared" si="228"/>
        <v>0</v>
      </c>
      <c r="F2076" s="303">
        <f>IF(T2076="",0,COUNTIF($T$7:T2076,T2076))</f>
        <v>0</v>
      </c>
      <c r="G2076" s="303" t="str">
        <f t="shared" si="229"/>
        <v>0</v>
      </c>
      <c r="H2076" s="303">
        <f>IF(R2076="",0,COUNTIF($R$7:R2076,R2076))</f>
        <v>0</v>
      </c>
      <c r="I2076" s="303" t="str">
        <f t="shared" si="230"/>
        <v>0</v>
      </c>
      <c r="J2076" s="306">
        <f t="shared" si="231"/>
        <v>44216</v>
      </c>
      <c r="K2076" s="303" t="str">
        <f t="shared" si="232"/>
        <v>KK 097</v>
      </c>
      <c r="L2076" s="61"/>
      <c r="M2076" s="271"/>
      <c r="N2076" s="6"/>
      <c r="O2076" s="10"/>
      <c r="P2076" s="6"/>
      <c r="Q2076" s="77" t="str">
        <f t="shared" si="233"/>
        <v/>
      </c>
      <c r="R2076" s="333"/>
      <c r="S2076" s="23"/>
      <c r="T2076" s="271"/>
      <c r="U2076" s="5"/>
      <c r="V2076" s="5"/>
      <c r="W2076" s="61"/>
      <c r="X2076" s="61"/>
    </row>
    <row r="2077" spans="1:24" ht="18.75" customHeight="1" x14ac:dyDescent="0.25">
      <c r="A2077" s="61"/>
      <c r="B2077" s="303">
        <f>IF(P2077="",0,COUNTIF($P$7:P2077,P2077))</f>
        <v>0</v>
      </c>
      <c r="C2077" s="303" t="str">
        <f t="shared" si="227"/>
        <v>0</v>
      </c>
      <c r="D2077" s="303">
        <f>IF(S2077="",0,COUNTIF($S$7:S2077,S2077))</f>
        <v>0</v>
      </c>
      <c r="E2077" s="303" t="str">
        <f t="shared" si="228"/>
        <v>0</v>
      </c>
      <c r="F2077" s="303">
        <f>IF(T2077="",0,COUNTIF($T$7:T2077,T2077))</f>
        <v>0</v>
      </c>
      <c r="G2077" s="303" t="str">
        <f t="shared" si="229"/>
        <v>0</v>
      </c>
      <c r="H2077" s="303">
        <f>IF(R2077="",0,COUNTIF($R$7:R2077,R2077))</f>
        <v>0</v>
      </c>
      <c r="I2077" s="303" t="str">
        <f t="shared" si="230"/>
        <v>0</v>
      </c>
      <c r="J2077" s="306">
        <f t="shared" si="231"/>
        <v>44216</v>
      </c>
      <c r="K2077" s="303" t="str">
        <f t="shared" si="232"/>
        <v>KK 097</v>
      </c>
      <c r="L2077" s="61"/>
      <c r="M2077" s="271"/>
      <c r="N2077" s="6"/>
      <c r="O2077" s="10"/>
      <c r="P2077" s="6"/>
      <c r="Q2077" s="77" t="str">
        <f t="shared" si="233"/>
        <v/>
      </c>
      <c r="R2077" s="333"/>
      <c r="S2077" s="23"/>
      <c r="T2077" s="271"/>
      <c r="U2077" s="5"/>
      <c r="V2077" s="5"/>
      <c r="W2077" s="61"/>
      <c r="X2077" s="61"/>
    </row>
    <row r="2078" spans="1:24" ht="18.75" customHeight="1" x14ac:dyDescent="0.25">
      <c r="A2078" s="61"/>
      <c r="B2078" s="303">
        <f>IF(P2078="",0,COUNTIF($P$7:P2078,P2078))</f>
        <v>0</v>
      </c>
      <c r="C2078" s="303" t="str">
        <f t="shared" si="227"/>
        <v>0</v>
      </c>
      <c r="D2078" s="303">
        <f>IF(S2078="",0,COUNTIF($S$7:S2078,S2078))</f>
        <v>0</v>
      </c>
      <c r="E2078" s="303" t="str">
        <f t="shared" si="228"/>
        <v>0</v>
      </c>
      <c r="F2078" s="303">
        <f>IF(T2078="",0,COUNTIF($T$7:T2078,T2078))</f>
        <v>0</v>
      </c>
      <c r="G2078" s="303" t="str">
        <f t="shared" si="229"/>
        <v>0</v>
      </c>
      <c r="H2078" s="303">
        <f>IF(R2078="",0,COUNTIF($R$7:R2078,R2078))</f>
        <v>0</v>
      </c>
      <c r="I2078" s="303" t="str">
        <f t="shared" si="230"/>
        <v>0</v>
      </c>
      <c r="J2078" s="306">
        <f t="shared" si="231"/>
        <v>44216</v>
      </c>
      <c r="K2078" s="303" t="str">
        <f t="shared" si="232"/>
        <v>KK 097</v>
      </c>
      <c r="L2078" s="61"/>
      <c r="M2078" s="271"/>
      <c r="N2078" s="6"/>
      <c r="O2078" s="10"/>
      <c r="P2078" s="6"/>
      <c r="Q2078" s="77" t="str">
        <f t="shared" si="233"/>
        <v/>
      </c>
      <c r="R2078" s="333"/>
      <c r="S2078" s="23"/>
      <c r="T2078" s="271"/>
      <c r="U2078" s="5"/>
      <c r="V2078" s="5"/>
      <c r="W2078" s="61"/>
      <c r="X2078" s="61"/>
    </row>
    <row r="2079" spans="1:24" ht="18.75" customHeight="1" x14ac:dyDescent="0.25">
      <c r="A2079" s="61"/>
      <c r="B2079" s="303">
        <f>IF(P2079="",0,COUNTIF($P$7:P2079,P2079))</f>
        <v>0</v>
      </c>
      <c r="C2079" s="303" t="str">
        <f t="shared" si="227"/>
        <v>0</v>
      </c>
      <c r="D2079" s="303">
        <f>IF(S2079="",0,COUNTIF($S$7:S2079,S2079))</f>
        <v>0</v>
      </c>
      <c r="E2079" s="303" t="str">
        <f t="shared" si="228"/>
        <v>0</v>
      </c>
      <c r="F2079" s="303">
        <f>IF(T2079="",0,COUNTIF($T$7:T2079,T2079))</f>
        <v>0</v>
      </c>
      <c r="G2079" s="303" t="str">
        <f t="shared" si="229"/>
        <v>0</v>
      </c>
      <c r="H2079" s="303">
        <f>IF(R2079="",0,COUNTIF($R$7:R2079,R2079))</f>
        <v>0</v>
      </c>
      <c r="I2079" s="303" t="str">
        <f t="shared" si="230"/>
        <v>0</v>
      </c>
      <c r="J2079" s="306">
        <f t="shared" si="231"/>
        <v>44216</v>
      </c>
      <c r="K2079" s="303" t="str">
        <f t="shared" si="232"/>
        <v>KK 097</v>
      </c>
      <c r="L2079" s="61"/>
      <c r="M2079" s="271"/>
      <c r="N2079" s="6"/>
      <c r="O2079" s="10"/>
      <c r="P2079" s="6"/>
      <c r="Q2079" s="77" t="str">
        <f t="shared" si="233"/>
        <v/>
      </c>
      <c r="R2079" s="333"/>
      <c r="S2079" s="23"/>
      <c r="T2079" s="271"/>
      <c r="U2079" s="5"/>
      <c r="V2079" s="5"/>
      <c r="W2079" s="61"/>
      <c r="X2079" s="61"/>
    </row>
    <row r="2080" spans="1:24" ht="18.75" customHeight="1" x14ac:dyDescent="0.25">
      <c r="A2080" s="61"/>
      <c r="B2080" s="303">
        <f>IF(P2080="",0,COUNTIF($P$7:P2080,P2080))</f>
        <v>0</v>
      </c>
      <c r="C2080" s="303" t="str">
        <f t="shared" si="227"/>
        <v>0</v>
      </c>
      <c r="D2080" s="303">
        <f>IF(S2080="",0,COUNTIF($S$7:S2080,S2080))</f>
        <v>0</v>
      </c>
      <c r="E2080" s="303" t="str">
        <f t="shared" si="228"/>
        <v>0</v>
      </c>
      <c r="F2080" s="303">
        <f>IF(T2080="",0,COUNTIF($T$7:T2080,T2080))</f>
        <v>0</v>
      </c>
      <c r="G2080" s="303" t="str">
        <f t="shared" si="229"/>
        <v>0</v>
      </c>
      <c r="H2080" s="303">
        <f>IF(R2080="",0,COUNTIF($R$7:R2080,R2080))</f>
        <v>0</v>
      </c>
      <c r="I2080" s="303" t="str">
        <f t="shared" si="230"/>
        <v>0</v>
      </c>
      <c r="J2080" s="306">
        <f t="shared" si="231"/>
        <v>44216</v>
      </c>
      <c r="K2080" s="303" t="str">
        <f t="shared" si="232"/>
        <v>KK 097</v>
      </c>
      <c r="L2080" s="61"/>
      <c r="M2080" s="271"/>
      <c r="N2080" s="6"/>
      <c r="O2080" s="10"/>
      <c r="P2080" s="6"/>
      <c r="Q2080" s="77" t="str">
        <f t="shared" si="233"/>
        <v/>
      </c>
      <c r="R2080" s="333"/>
      <c r="S2080" s="23"/>
      <c r="T2080" s="271"/>
      <c r="U2080" s="5"/>
      <c r="V2080" s="5"/>
      <c r="W2080" s="61"/>
      <c r="X2080" s="61"/>
    </row>
    <row r="2081" spans="1:24" ht="18.75" customHeight="1" x14ac:dyDescent="0.25">
      <c r="A2081" s="61"/>
      <c r="B2081" s="303">
        <f>IF(P2081="",0,COUNTIF($P$7:P2081,P2081))</f>
        <v>0</v>
      </c>
      <c r="C2081" s="303" t="str">
        <f t="shared" si="227"/>
        <v>0</v>
      </c>
      <c r="D2081" s="303">
        <f>IF(S2081="",0,COUNTIF($S$7:S2081,S2081))</f>
        <v>0</v>
      </c>
      <c r="E2081" s="303" t="str">
        <f t="shared" si="228"/>
        <v>0</v>
      </c>
      <c r="F2081" s="303">
        <f>IF(T2081="",0,COUNTIF($T$7:T2081,T2081))</f>
        <v>0</v>
      </c>
      <c r="G2081" s="303" t="str">
        <f t="shared" si="229"/>
        <v>0</v>
      </c>
      <c r="H2081" s="303">
        <f>IF(R2081="",0,COUNTIF($R$7:R2081,R2081))</f>
        <v>0</v>
      </c>
      <c r="I2081" s="303" t="str">
        <f t="shared" si="230"/>
        <v>0</v>
      </c>
      <c r="J2081" s="306">
        <f t="shared" si="231"/>
        <v>44216</v>
      </c>
      <c r="K2081" s="303" t="str">
        <f t="shared" si="232"/>
        <v>KK 097</v>
      </c>
      <c r="L2081" s="61"/>
      <c r="M2081" s="271"/>
      <c r="N2081" s="6"/>
      <c r="O2081" s="10"/>
      <c r="P2081" s="6"/>
      <c r="Q2081" s="77" t="str">
        <f t="shared" si="233"/>
        <v/>
      </c>
      <c r="R2081" s="333"/>
      <c r="S2081" s="23"/>
      <c r="T2081" s="271"/>
      <c r="U2081" s="5"/>
      <c r="V2081" s="5"/>
      <c r="W2081" s="61"/>
      <c r="X2081" s="61"/>
    </row>
    <row r="2082" spans="1:24" ht="18.75" customHeight="1" x14ac:dyDescent="0.25">
      <c r="A2082" s="61"/>
      <c r="B2082" s="303">
        <f>IF(P2082="",0,COUNTIF($P$7:P2082,P2082))</f>
        <v>0</v>
      </c>
      <c r="C2082" s="303" t="str">
        <f t="shared" si="227"/>
        <v>0</v>
      </c>
      <c r="D2082" s="303">
        <f>IF(S2082="",0,COUNTIF($S$7:S2082,S2082))</f>
        <v>0</v>
      </c>
      <c r="E2082" s="303" t="str">
        <f t="shared" si="228"/>
        <v>0</v>
      </c>
      <c r="F2082" s="303">
        <f>IF(T2082="",0,COUNTIF($T$7:T2082,T2082))</f>
        <v>0</v>
      </c>
      <c r="G2082" s="303" t="str">
        <f t="shared" si="229"/>
        <v>0</v>
      </c>
      <c r="H2082" s="303">
        <f>IF(R2082="",0,COUNTIF($R$7:R2082,R2082))</f>
        <v>0</v>
      </c>
      <c r="I2082" s="303" t="str">
        <f t="shared" si="230"/>
        <v>0</v>
      </c>
      <c r="J2082" s="306">
        <f t="shared" si="231"/>
        <v>44216</v>
      </c>
      <c r="K2082" s="303" t="str">
        <f t="shared" si="232"/>
        <v>KK 097</v>
      </c>
      <c r="L2082" s="61"/>
      <c r="M2082" s="271"/>
      <c r="N2082" s="6"/>
      <c r="O2082" s="10"/>
      <c r="P2082" s="6"/>
      <c r="Q2082" s="77" t="str">
        <f t="shared" si="233"/>
        <v/>
      </c>
      <c r="R2082" s="333"/>
      <c r="S2082" s="23"/>
      <c r="T2082" s="271"/>
      <c r="U2082" s="5"/>
      <c r="V2082" s="5"/>
      <c r="W2082" s="61"/>
      <c r="X2082" s="61"/>
    </row>
    <row r="2083" spans="1:24" ht="18.75" customHeight="1" x14ac:dyDescent="0.25">
      <c r="A2083" s="61"/>
      <c r="B2083" s="303">
        <f>IF(P2083="",0,COUNTIF($P$7:P2083,P2083))</f>
        <v>0</v>
      </c>
      <c r="C2083" s="303" t="str">
        <f t="shared" si="227"/>
        <v>0</v>
      </c>
      <c r="D2083" s="303">
        <f>IF(S2083="",0,COUNTIF($S$7:S2083,S2083))</f>
        <v>0</v>
      </c>
      <c r="E2083" s="303" t="str">
        <f t="shared" si="228"/>
        <v>0</v>
      </c>
      <c r="F2083" s="303">
        <f>IF(T2083="",0,COUNTIF($T$7:T2083,T2083))</f>
        <v>0</v>
      </c>
      <c r="G2083" s="303" t="str">
        <f t="shared" si="229"/>
        <v>0</v>
      </c>
      <c r="H2083" s="303">
        <f>IF(R2083="",0,COUNTIF($R$7:R2083,R2083))</f>
        <v>0</v>
      </c>
      <c r="I2083" s="303" t="str">
        <f t="shared" si="230"/>
        <v>0</v>
      </c>
      <c r="J2083" s="306">
        <f t="shared" si="231"/>
        <v>44216</v>
      </c>
      <c r="K2083" s="303" t="str">
        <f t="shared" si="232"/>
        <v>KK 097</v>
      </c>
      <c r="L2083" s="61"/>
      <c r="M2083" s="271"/>
      <c r="N2083" s="6"/>
      <c r="O2083" s="10"/>
      <c r="P2083" s="6"/>
      <c r="Q2083" s="77" t="str">
        <f t="shared" si="233"/>
        <v/>
      </c>
      <c r="R2083" s="333"/>
      <c r="S2083" s="23"/>
      <c r="T2083" s="271"/>
      <c r="U2083" s="5"/>
      <c r="V2083" s="5"/>
      <c r="W2083" s="61"/>
      <c r="X2083" s="61"/>
    </row>
    <row r="2084" spans="1:24" ht="18.75" customHeight="1" x14ac:dyDescent="0.25">
      <c r="A2084" s="61"/>
      <c r="B2084" s="303">
        <f>IF(P2084="",0,COUNTIF($P$7:P2084,P2084))</f>
        <v>0</v>
      </c>
      <c r="C2084" s="303" t="str">
        <f t="shared" si="227"/>
        <v>0</v>
      </c>
      <c r="D2084" s="303">
        <f>IF(S2084="",0,COUNTIF($S$7:S2084,S2084))</f>
        <v>0</v>
      </c>
      <c r="E2084" s="303" t="str">
        <f t="shared" si="228"/>
        <v>0</v>
      </c>
      <c r="F2084" s="303">
        <f>IF(T2084="",0,COUNTIF($T$7:T2084,T2084))</f>
        <v>0</v>
      </c>
      <c r="G2084" s="303" t="str">
        <f t="shared" si="229"/>
        <v>0</v>
      </c>
      <c r="H2084" s="303">
        <f>IF(R2084="",0,COUNTIF($R$7:R2084,R2084))</f>
        <v>0</v>
      </c>
      <c r="I2084" s="303" t="str">
        <f t="shared" si="230"/>
        <v>0</v>
      </c>
      <c r="J2084" s="306">
        <f t="shared" si="231"/>
        <v>44216</v>
      </c>
      <c r="K2084" s="303" t="str">
        <f t="shared" si="232"/>
        <v>KK 097</v>
      </c>
      <c r="L2084" s="61"/>
      <c r="M2084" s="271"/>
      <c r="N2084" s="6"/>
      <c r="O2084" s="10"/>
      <c r="P2084" s="6"/>
      <c r="Q2084" s="77" t="str">
        <f t="shared" si="233"/>
        <v/>
      </c>
      <c r="R2084" s="333"/>
      <c r="S2084" s="23"/>
      <c r="T2084" s="271"/>
      <c r="U2084" s="5"/>
      <c r="V2084" s="5"/>
      <c r="W2084" s="61"/>
      <c r="X2084" s="61"/>
    </row>
    <row r="2085" spans="1:24" ht="18.75" customHeight="1" x14ac:dyDescent="0.25">
      <c r="A2085" s="61"/>
      <c r="B2085" s="303">
        <f>IF(P2085="",0,COUNTIF($P$7:P2085,P2085))</f>
        <v>0</v>
      </c>
      <c r="C2085" s="303" t="str">
        <f t="shared" si="227"/>
        <v>0</v>
      </c>
      <c r="D2085" s="303">
        <f>IF(S2085="",0,COUNTIF($S$7:S2085,S2085))</f>
        <v>0</v>
      </c>
      <c r="E2085" s="303" t="str">
        <f t="shared" si="228"/>
        <v>0</v>
      </c>
      <c r="F2085" s="303">
        <f>IF(T2085="",0,COUNTIF($T$7:T2085,T2085))</f>
        <v>0</v>
      </c>
      <c r="G2085" s="303" t="str">
        <f t="shared" si="229"/>
        <v>0</v>
      </c>
      <c r="H2085" s="303">
        <f>IF(R2085="",0,COUNTIF($R$7:R2085,R2085))</f>
        <v>0</v>
      </c>
      <c r="I2085" s="303" t="str">
        <f t="shared" si="230"/>
        <v>0</v>
      </c>
      <c r="J2085" s="306">
        <f t="shared" si="231"/>
        <v>44216</v>
      </c>
      <c r="K2085" s="303" t="str">
        <f t="shared" si="232"/>
        <v>KK 097</v>
      </c>
      <c r="L2085" s="61"/>
      <c r="M2085" s="271"/>
      <c r="N2085" s="6"/>
      <c r="O2085" s="10"/>
      <c r="P2085" s="6"/>
      <c r="Q2085" s="77" t="str">
        <f t="shared" si="233"/>
        <v/>
      </c>
      <c r="R2085" s="333"/>
      <c r="S2085" s="23"/>
      <c r="T2085" s="271"/>
      <c r="U2085" s="5"/>
      <c r="V2085" s="5"/>
      <c r="W2085" s="61"/>
      <c r="X2085" s="61"/>
    </row>
    <row r="2086" spans="1:24" ht="18.75" customHeight="1" x14ac:dyDescent="0.25">
      <c r="A2086" s="61"/>
      <c r="B2086" s="303">
        <f>IF(P2086="",0,COUNTIF($P$7:P2086,P2086))</f>
        <v>0</v>
      </c>
      <c r="C2086" s="303" t="str">
        <f t="shared" si="227"/>
        <v>0</v>
      </c>
      <c r="D2086" s="303">
        <f>IF(S2086="",0,COUNTIF($S$7:S2086,S2086))</f>
        <v>0</v>
      </c>
      <c r="E2086" s="303" t="str">
        <f t="shared" si="228"/>
        <v>0</v>
      </c>
      <c r="F2086" s="303">
        <f>IF(T2086="",0,COUNTIF($T$7:T2086,T2086))</f>
        <v>0</v>
      </c>
      <c r="G2086" s="303" t="str">
        <f t="shared" si="229"/>
        <v>0</v>
      </c>
      <c r="H2086" s="303">
        <f>IF(R2086="",0,COUNTIF($R$7:R2086,R2086))</f>
        <v>0</v>
      </c>
      <c r="I2086" s="303" t="str">
        <f t="shared" si="230"/>
        <v>0</v>
      </c>
      <c r="J2086" s="306">
        <f t="shared" si="231"/>
        <v>44216</v>
      </c>
      <c r="K2086" s="303" t="str">
        <f t="shared" si="232"/>
        <v>KK 097</v>
      </c>
      <c r="L2086" s="61"/>
      <c r="M2086" s="271"/>
      <c r="N2086" s="6"/>
      <c r="O2086" s="10"/>
      <c r="P2086" s="6"/>
      <c r="Q2086" s="77" t="str">
        <f t="shared" si="233"/>
        <v/>
      </c>
      <c r="R2086" s="333"/>
      <c r="S2086" s="23"/>
      <c r="T2086" s="271"/>
      <c r="U2086" s="5"/>
      <c r="V2086" s="5"/>
      <c r="W2086" s="61"/>
      <c r="X2086" s="61"/>
    </row>
    <row r="2087" spans="1:24" ht="18.75" customHeight="1" x14ac:dyDescent="0.25">
      <c r="A2087" s="61"/>
      <c r="B2087" s="303">
        <f>IF(P2087="",0,COUNTIF($P$7:P2087,P2087))</f>
        <v>0</v>
      </c>
      <c r="C2087" s="303" t="str">
        <f t="shared" si="227"/>
        <v>0</v>
      </c>
      <c r="D2087" s="303">
        <f>IF(S2087="",0,COUNTIF($S$7:S2087,S2087))</f>
        <v>0</v>
      </c>
      <c r="E2087" s="303" t="str">
        <f t="shared" si="228"/>
        <v>0</v>
      </c>
      <c r="F2087" s="303">
        <f>IF(T2087="",0,COUNTIF($T$7:T2087,T2087))</f>
        <v>0</v>
      </c>
      <c r="G2087" s="303" t="str">
        <f t="shared" si="229"/>
        <v>0</v>
      </c>
      <c r="H2087" s="303">
        <f>IF(R2087="",0,COUNTIF($R$7:R2087,R2087))</f>
        <v>0</v>
      </c>
      <c r="I2087" s="303" t="str">
        <f t="shared" si="230"/>
        <v>0</v>
      </c>
      <c r="J2087" s="306">
        <f t="shared" si="231"/>
        <v>44216</v>
      </c>
      <c r="K2087" s="303" t="str">
        <f t="shared" si="232"/>
        <v>KK 097</v>
      </c>
      <c r="L2087" s="61"/>
      <c r="M2087" s="271"/>
      <c r="N2087" s="6"/>
      <c r="O2087" s="10"/>
      <c r="P2087" s="6"/>
      <c r="Q2087" s="77" t="str">
        <f t="shared" si="233"/>
        <v/>
      </c>
      <c r="R2087" s="333"/>
      <c r="S2087" s="23"/>
      <c r="T2087" s="271"/>
      <c r="U2087" s="5"/>
      <c r="V2087" s="5"/>
      <c r="W2087" s="61"/>
      <c r="X2087" s="61"/>
    </row>
    <row r="2088" spans="1:24" ht="18.75" customHeight="1" x14ac:dyDescent="0.25">
      <c r="A2088" s="61"/>
      <c r="B2088" s="303">
        <f>IF(P2088="",0,COUNTIF($P$7:P2088,P2088))</f>
        <v>0</v>
      </c>
      <c r="C2088" s="303" t="str">
        <f t="shared" si="227"/>
        <v>0</v>
      </c>
      <c r="D2088" s="303">
        <f>IF(S2088="",0,COUNTIF($S$7:S2088,S2088))</f>
        <v>0</v>
      </c>
      <c r="E2088" s="303" t="str">
        <f t="shared" si="228"/>
        <v>0</v>
      </c>
      <c r="F2088" s="303">
        <f>IF(T2088="",0,COUNTIF($T$7:T2088,T2088))</f>
        <v>0</v>
      </c>
      <c r="G2088" s="303" t="str">
        <f t="shared" si="229"/>
        <v>0</v>
      </c>
      <c r="H2088" s="303">
        <f>IF(R2088="",0,COUNTIF($R$7:R2088,R2088))</f>
        <v>0</v>
      </c>
      <c r="I2088" s="303" t="str">
        <f t="shared" si="230"/>
        <v>0</v>
      </c>
      <c r="J2088" s="306">
        <f t="shared" si="231"/>
        <v>44216</v>
      </c>
      <c r="K2088" s="303" t="str">
        <f t="shared" si="232"/>
        <v>KK 097</v>
      </c>
      <c r="L2088" s="61"/>
      <c r="M2088" s="271"/>
      <c r="N2088" s="6"/>
      <c r="O2088" s="10"/>
      <c r="P2088" s="6"/>
      <c r="Q2088" s="77" t="str">
        <f t="shared" si="233"/>
        <v/>
      </c>
      <c r="R2088" s="333"/>
      <c r="S2088" s="23"/>
      <c r="T2088" s="271"/>
      <c r="U2088" s="5"/>
      <c r="V2088" s="5"/>
      <c r="W2088" s="61"/>
      <c r="X2088" s="61"/>
    </row>
    <row r="2089" spans="1:24" ht="18.75" customHeight="1" x14ac:dyDescent="0.25">
      <c r="A2089" s="61"/>
      <c r="B2089" s="303">
        <f>IF(P2089="",0,COUNTIF($P$7:P2089,P2089))</f>
        <v>0</v>
      </c>
      <c r="C2089" s="303" t="str">
        <f t="shared" si="227"/>
        <v>0</v>
      </c>
      <c r="D2089" s="303">
        <f>IF(S2089="",0,COUNTIF($S$7:S2089,S2089))</f>
        <v>0</v>
      </c>
      <c r="E2089" s="303" t="str">
        <f t="shared" si="228"/>
        <v>0</v>
      </c>
      <c r="F2089" s="303">
        <f>IF(T2089="",0,COUNTIF($T$7:T2089,T2089))</f>
        <v>0</v>
      </c>
      <c r="G2089" s="303" t="str">
        <f t="shared" si="229"/>
        <v>0</v>
      </c>
      <c r="H2089" s="303">
        <f>IF(R2089="",0,COUNTIF($R$7:R2089,R2089))</f>
        <v>0</v>
      </c>
      <c r="I2089" s="303" t="str">
        <f t="shared" si="230"/>
        <v>0</v>
      </c>
      <c r="J2089" s="306">
        <f t="shared" si="231"/>
        <v>44216</v>
      </c>
      <c r="K2089" s="303" t="str">
        <f t="shared" si="232"/>
        <v>KK 097</v>
      </c>
      <c r="L2089" s="61"/>
      <c r="M2089" s="271"/>
      <c r="N2089" s="6"/>
      <c r="O2089" s="10"/>
      <c r="P2089" s="6"/>
      <c r="Q2089" s="77" t="str">
        <f t="shared" si="233"/>
        <v/>
      </c>
      <c r="R2089" s="333"/>
      <c r="S2089" s="23"/>
      <c r="T2089" s="271"/>
      <c r="U2089" s="5"/>
      <c r="V2089" s="5"/>
      <c r="W2089" s="61"/>
      <c r="X2089" s="61"/>
    </row>
    <row r="2090" spans="1:24" ht="18.75" customHeight="1" x14ac:dyDescent="0.25">
      <c r="A2090" s="61"/>
      <c r="B2090" s="303">
        <f>IF(P2090="",0,COUNTIF($P$7:P2090,P2090))</f>
        <v>0</v>
      </c>
      <c r="C2090" s="303" t="str">
        <f t="shared" si="227"/>
        <v>0</v>
      </c>
      <c r="D2090" s="303">
        <f>IF(S2090="",0,COUNTIF($S$7:S2090,S2090))</f>
        <v>0</v>
      </c>
      <c r="E2090" s="303" t="str">
        <f t="shared" si="228"/>
        <v>0</v>
      </c>
      <c r="F2090" s="303">
        <f>IF(T2090="",0,COUNTIF($T$7:T2090,T2090))</f>
        <v>0</v>
      </c>
      <c r="G2090" s="303" t="str">
        <f t="shared" si="229"/>
        <v>0</v>
      </c>
      <c r="H2090" s="303">
        <f>IF(R2090="",0,COUNTIF($R$7:R2090,R2090))</f>
        <v>0</v>
      </c>
      <c r="I2090" s="303" t="str">
        <f t="shared" si="230"/>
        <v>0</v>
      </c>
      <c r="J2090" s="306">
        <f t="shared" si="231"/>
        <v>44216</v>
      </c>
      <c r="K2090" s="303" t="str">
        <f t="shared" si="232"/>
        <v>KK 097</v>
      </c>
      <c r="L2090" s="61"/>
      <c r="M2090" s="271"/>
      <c r="N2090" s="6"/>
      <c r="O2090" s="10"/>
      <c r="P2090" s="6"/>
      <c r="Q2090" s="77" t="str">
        <f t="shared" si="233"/>
        <v/>
      </c>
      <c r="R2090" s="333"/>
      <c r="S2090" s="23"/>
      <c r="T2090" s="271"/>
      <c r="U2090" s="5"/>
      <c r="V2090" s="5"/>
      <c r="W2090" s="61"/>
      <c r="X2090" s="61"/>
    </row>
    <row r="2091" spans="1:24" ht="18.75" customHeight="1" x14ac:dyDescent="0.25">
      <c r="A2091" s="61"/>
      <c r="B2091" s="303">
        <f>IF(P2091="",0,COUNTIF($P$7:P2091,P2091))</f>
        <v>0</v>
      </c>
      <c r="C2091" s="303" t="str">
        <f t="shared" si="227"/>
        <v>0</v>
      </c>
      <c r="D2091" s="303">
        <f>IF(S2091="",0,COUNTIF($S$7:S2091,S2091))</f>
        <v>0</v>
      </c>
      <c r="E2091" s="303" t="str">
        <f t="shared" si="228"/>
        <v>0</v>
      </c>
      <c r="F2091" s="303">
        <f>IF(T2091="",0,COUNTIF($T$7:T2091,T2091))</f>
        <v>0</v>
      </c>
      <c r="G2091" s="303" t="str">
        <f t="shared" si="229"/>
        <v>0</v>
      </c>
      <c r="H2091" s="303">
        <f>IF(R2091="",0,COUNTIF($R$7:R2091,R2091))</f>
        <v>0</v>
      </c>
      <c r="I2091" s="303" t="str">
        <f t="shared" si="230"/>
        <v>0</v>
      </c>
      <c r="J2091" s="306">
        <f t="shared" si="231"/>
        <v>44216</v>
      </c>
      <c r="K2091" s="303" t="str">
        <f t="shared" si="232"/>
        <v>KK 097</v>
      </c>
      <c r="L2091" s="61"/>
      <c r="M2091" s="271"/>
      <c r="N2091" s="6"/>
      <c r="O2091" s="10"/>
      <c r="P2091" s="6"/>
      <c r="Q2091" s="77" t="str">
        <f t="shared" si="233"/>
        <v/>
      </c>
      <c r="R2091" s="333"/>
      <c r="S2091" s="23"/>
      <c r="T2091" s="271"/>
      <c r="U2091" s="5"/>
      <c r="V2091" s="5"/>
      <c r="W2091" s="61"/>
      <c r="X2091" s="61"/>
    </row>
    <row r="2092" spans="1:24" ht="18.75" customHeight="1" x14ac:dyDescent="0.25">
      <c r="A2092" s="61"/>
      <c r="B2092" s="303">
        <f>IF(P2092="",0,COUNTIF($P$7:P2092,P2092))</f>
        <v>0</v>
      </c>
      <c r="C2092" s="303" t="str">
        <f t="shared" si="227"/>
        <v>0</v>
      </c>
      <c r="D2092" s="303">
        <f>IF(S2092="",0,COUNTIF($S$7:S2092,S2092))</f>
        <v>0</v>
      </c>
      <c r="E2092" s="303" t="str">
        <f t="shared" si="228"/>
        <v>0</v>
      </c>
      <c r="F2092" s="303">
        <f>IF(T2092="",0,COUNTIF($T$7:T2092,T2092))</f>
        <v>0</v>
      </c>
      <c r="G2092" s="303" t="str">
        <f t="shared" si="229"/>
        <v>0</v>
      </c>
      <c r="H2092" s="303">
        <f>IF(R2092="",0,COUNTIF($R$7:R2092,R2092))</f>
        <v>0</v>
      </c>
      <c r="I2092" s="303" t="str">
        <f t="shared" si="230"/>
        <v>0</v>
      </c>
      <c r="J2092" s="306">
        <f t="shared" si="231"/>
        <v>44216</v>
      </c>
      <c r="K2092" s="303" t="str">
        <f t="shared" si="232"/>
        <v>KK 097</v>
      </c>
      <c r="L2092" s="61"/>
      <c r="M2092" s="271"/>
      <c r="N2092" s="6"/>
      <c r="O2092" s="10"/>
      <c r="P2092" s="6"/>
      <c r="Q2092" s="77" t="str">
        <f t="shared" si="233"/>
        <v/>
      </c>
      <c r="R2092" s="333"/>
      <c r="S2092" s="23"/>
      <c r="T2092" s="271"/>
      <c r="U2092" s="5"/>
      <c r="V2092" s="5"/>
      <c r="W2092" s="61"/>
      <c r="X2092" s="61"/>
    </row>
    <row r="2093" spans="1:24" ht="18.75" customHeight="1" x14ac:dyDescent="0.25">
      <c r="A2093" s="61"/>
      <c r="B2093" s="303">
        <f>IF(P2093="",0,COUNTIF($P$7:P2093,P2093))</f>
        <v>0</v>
      </c>
      <c r="C2093" s="303" t="str">
        <f t="shared" si="227"/>
        <v>0</v>
      </c>
      <c r="D2093" s="303">
        <f>IF(S2093="",0,COUNTIF($S$7:S2093,S2093))</f>
        <v>0</v>
      </c>
      <c r="E2093" s="303" t="str">
        <f t="shared" si="228"/>
        <v>0</v>
      </c>
      <c r="F2093" s="303">
        <f>IF(T2093="",0,COUNTIF($T$7:T2093,T2093))</f>
        <v>0</v>
      </c>
      <c r="G2093" s="303" t="str">
        <f t="shared" si="229"/>
        <v>0</v>
      </c>
      <c r="H2093" s="303">
        <f>IF(R2093="",0,COUNTIF($R$7:R2093,R2093))</f>
        <v>0</v>
      </c>
      <c r="I2093" s="303" t="str">
        <f t="shared" si="230"/>
        <v>0</v>
      </c>
      <c r="J2093" s="306">
        <f t="shared" si="231"/>
        <v>44216</v>
      </c>
      <c r="K2093" s="303" t="str">
        <f t="shared" si="232"/>
        <v>KK 097</v>
      </c>
      <c r="L2093" s="61"/>
      <c r="M2093" s="271"/>
      <c r="N2093" s="6"/>
      <c r="O2093" s="10"/>
      <c r="P2093" s="6"/>
      <c r="Q2093" s="77" t="str">
        <f t="shared" si="233"/>
        <v/>
      </c>
      <c r="R2093" s="333"/>
      <c r="S2093" s="23"/>
      <c r="T2093" s="271"/>
      <c r="U2093" s="5"/>
      <c r="V2093" s="5"/>
      <c r="W2093" s="61"/>
      <c r="X2093" s="61"/>
    </row>
    <row r="2094" spans="1:24" ht="18.75" customHeight="1" x14ac:dyDescent="0.25">
      <c r="A2094" s="61"/>
      <c r="B2094" s="303">
        <f>IF(P2094="",0,COUNTIF($P$7:P2094,P2094))</f>
        <v>0</v>
      </c>
      <c r="C2094" s="303" t="str">
        <f t="shared" si="227"/>
        <v>0</v>
      </c>
      <c r="D2094" s="303">
        <f>IF(S2094="",0,COUNTIF($S$7:S2094,S2094))</f>
        <v>0</v>
      </c>
      <c r="E2094" s="303" t="str">
        <f t="shared" si="228"/>
        <v>0</v>
      </c>
      <c r="F2094" s="303">
        <f>IF(T2094="",0,COUNTIF($T$7:T2094,T2094))</f>
        <v>0</v>
      </c>
      <c r="G2094" s="303" t="str">
        <f t="shared" si="229"/>
        <v>0</v>
      </c>
      <c r="H2094" s="303">
        <f>IF(R2094="",0,COUNTIF($R$7:R2094,R2094))</f>
        <v>0</v>
      </c>
      <c r="I2094" s="303" t="str">
        <f t="shared" si="230"/>
        <v>0</v>
      </c>
      <c r="J2094" s="306">
        <f t="shared" si="231"/>
        <v>44216</v>
      </c>
      <c r="K2094" s="303" t="str">
        <f t="shared" si="232"/>
        <v>KK 097</v>
      </c>
      <c r="L2094" s="61"/>
      <c r="M2094" s="271"/>
      <c r="N2094" s="6"/>
      <c r="O2094" s="10"/>
      <c r="P2094" s="6"/>
      <c r="Q2094" s="77" t="str">
        <f t="shared" si="233"/>
        <v/>
      </c>
      <c r="R2094" s="333"/>
      <c r="S2094" s="23"/>
      <c r="T2094" s="271"/>
      <c r="U2094" s="5"/>
      <c r="V2094" s="5"/>
      <c r="W2094" s="61"/>
      <c r="X2094" s="61"/>
    </row>
    <row r="2095" spans="1:24" ht="18.75" customHeight="1" x14ac:dyDescent="0.25">
      <c r="A2095" s="61"/>
      <c r="B2095" s="303">
        <f>IF(P2095="",0,COUNTIF($P$7:P2095,P2095))</f>
        <v>0</v>
      </c>
      <c r="C2095" s="303" t="str">
        <f t="shared" si="227"/>
        <v>0</v>
      </c>
      <c r="D2095" s="303">
        <f>IF(S2095="",0,COUNTIF($S$7:S2095,S2095))</f>
        <v>0</v>
      </c>
      <c r="E2095" s="303" t="str">
        <f t="shared" si="228"/>
        <v>0</v>
      </c>
      <c r="F2095" s="303">
        <f>IF(T2095="",0,COUNTIF($T$7:T2095,T2095))</f>
        <v>0</v>
      </c>
      <c r="G2095" s="303" t="str">
        <f t="shared" si="229"/>
        <v>0</v>
      </c>
      <c r="H2095" s="303">
        <f>IF(R2095="",0,COUNTIF($R$7:R2095,R2095))</f>
        <v>0</v>
      </c>
      <c r="I2095" s="303" t="str">
        <f t="shared" si="230"/>
        <v>0</v>
      </c>
      <c r="J2095" s="306">
        <f t="shared" si="231"/>
        <v>44216</v>
      </c>
      <c r="K2095" s="303" t="str">
        <f t="shared" si="232"/>
        <v>KK 097</v>
      </c>
      <c r="L2095" s="61"/>
      <c r="M2095" s="271"/>
      <c r="N2095" s="6"/>
      <c r="O2095" s="10"/>
      <c r="P2095" s="6"/>
      <c r="Q2095" s="77" t="str">
        <f t="shared" si="233"/>
        <v/>
      </c>
      <c r="R2095" s="333"/>
      <c r="S2095" s="23"/>
      <c r="T2095" s="271"/>
      <c r="U2095" s="5"/>
      <c r="V2095" s="5"/>
      <c r="W2095" s="61"/>
      <c r="X2095" s="61"/>
    </row>
    <row r="2096" spans="1:24" ht="18.75" customHeight="1" x14ac:dyDescent="0.25">
      <c r="A2096" s="61"/>
      <c r="B2096" s="303">
        <f>IF(P2096="",0,COUNTIF($P$7:P2096,P2096))</f>
        <v>0</v>
      </c>
      <c r="C2096" s="303" t="str">
        <f t="shared" si="227"/>
        <v>0</v>
      </c>
      <c r="D2096" s="303">
        <f>IF(S2096="",0,COUNTIF($S$7:S2096,S2096))</f>
        <v>0</v>
      </c>
      <c r="E2096" s="303" t="str">
        <f t="shared" si="228"/>
        <v>0</v>
      </c>
      <c r="F2096" s="303">
        <f>IF(T2096="",0,COUNTIF($T$7:T2096,T2096))</f>
        <v>0</v>
      </c>
      <c r="G2096" s="303" t="str">
        <f t="shared" si="229"/>
        <v>0</v>
      </c>
      <c r="H2096" s="303">
        <f>IF(R2096="",0,COUNTIF($R$7:R2096,R2096))</f>
        <v>0</v>
      </c>
      <c r="I2096" s="303" t="str">
        <f t="shared" si="230"/>
        <v>0</v>
      </c>
      <c r="J2096" s="306">
        <f t="shared" si="231"/>
        <v>44216</v>
      </c>
      <c r="K2096" s="303" t="str">
        <f t="shared" si="232"/>
        <v>KK 097</v>
      </c>
      <c r="L2096" s="61"/>
      <c r="M2096" s="271"/>
      <c r="N2096" s="6"/>
      <c r="O2096" s="10"/>
      <c r="P2096" s="6"/>
      <c r="Q2096" s="77" t="str">
        <f t="shared" si="233"/>
        <v/>
      </c>
      <c r="R2096" s="333"/>
      <c r="S2096" s="23"/>
      <c r="T2096" s="271"/>
      <c r="U2096" s="5"/>
      <c r="V2096" s="5"/>
      <c r="W2096" s="61"/>
      <c r="X2096" s="61"/>
    </row>
    <row r="2097" spans="1:24" ht="18.75" customHeight="1" x14ac:dyDescent="0.25">
      <c r="A2097" s="61"/>
      <c r="B2097" s="303">
        <f>IF(P2097="",0,COUNTIF($P$7:P2097,P2097))</f>
        <v>0</v>
      </c>
      <c r="C2097" s="303" t="str">
        <f t="shared" ref="C2097:C2160" si="234">B2097&amp;P2097</f>
        <v>0</v>
      </c>
      <c r="D2097" s="303">
        <f>IF(S2097="",0,COUNTIF($S$7:S2097,S2097))</f>
        <v>0</v>
      </c>
      <c r="E2097" s="303" t="str">
        <f t="shared" ref="E2097:E2160" si="235">D2097&amp;S2097</f>
        <v>0</v>
      </c>
      <c r="F2097" s="303">
        <f>IF(T2097="",0,COUNTIF($T$7:T2097,T2097))</f>
        <v>0</v>
      </c>
      <c r="G2097" s="303" t="str">
        <f t="shared" ref="G2097:G2160" si="236">F2097&amp;T2097</f>
        <v>0</v>
      </c>
      <c r="H2097" s="303">
        <f>IF(R2097="",0,COUNTIF($R$7:R2097,R2097))</f>
        <v>0</v>
      </c>
      <c r="I2097" s="303" t="str">
        <f t="shared" ref="I2097:I2160" si="237">H2097&amp;R2097</f>
        <v>0</v>
      </c>
      <c r="J2097" s="306">
        <f t="shared" ref="J2097:J2160" si="238">IF(M2097&lt;&gt;"",M2097,J2096)</f>
        <v>44216</v>
      </c>
      <c r="K2097" s="303" t="str">
        <f t="shared" ref="K2097:K2160" si="239">IF(N2097&lt;&gt;"",N2097,K2096)</f>
        <v>KK 097</v>
      </c>
      <c r="L2097" s="61"/>
      <c r="M2097" s="271"/>
      <c r="N2097" s="6"/>
      <c r="O2097" s="10"/>
      <c r="P2097" s="6"/>
      <c r="Q2097" s="77" t="str">
        <f t="shared" ref="Q2097:Q2160" si="240">IF(P2097&lt;&gt;"",VLOOKUP(P2097,DA,2,FALSE),"")</f>
        <v/>
      </c>
      <c r="R2097" s="333"/>
      <c r="S2097" s="23"/>
      <c r="T2097" s="271"/>
      <c r="U2097" s="5"/>
      <c r="V2097" s="5"/>
      <c r="W2097" s="61"/>
      <c r="X2097" s="61"/>
    </row>
    <row r="2098" spans="1:24" ht="18.75" customHeight="1" x14ac:dyDescent="0.25">
      <c r="A2098" s="61"/>
      <c r="B2098" s="303">
        <f>IF(P2098="",0,COUNTIF($P$7:P2098,P2098))</f>
        <v>0</v>
      </c>
      <c r="C2098" s="303" t="str">
        <f t="shared" si="234"/>
        <v>0</v>
      </c>
      <c r="D2098" s="303">
        <f>IF(S2098="",0,COUNTIF($S$7:S2098,S2098))</f>
        <v>0</v>
      </c>
      <c r="E2098" s="303" t="str">
        <f t="shared" si="235"/>
        <v>0</v>
      </c>
      <c r="F2098" s="303">
        <f>IF(T2098="",0,COUNTIF($T$7:T2098,T2098))</f>
        <v>0</v>
      </c>
      <c r="G2098" s="303" t="str">
        <f t="shared" si="236"/>
        <v>0</v>
      </c>
      <c r="H2098" s="303">
        <f>IF(R2098="",0,COUNTIF($R$7:R2098,R2098))</f>
        <v>0</v>
      </c>
      <c r="I2098" s="303" t="str">
        <f t="shared" si="237"/>
        <v>0</v>
      </c>
      <c r="J2098" s="306">
        <f t="shared" si="238"/>
        <v>44216</v>
      </c>
      <c r="K2098" s="303" t="str">
        <f t="shared" si="239"/>
        <v>KK 097</v>
      </c>
      <c r="L2098" s="61"/>
      <c r="M2098" s="271"/>
      <c r="N2098" s="6"/>
      <c r="O2098" s="10"/>
      <c r="P2098" s="6"/>
      <c r="Q2098" s="77" t="str">
        <f t="shared" si="240"/>
        <v/>
      </c>
      <c r="R2098" s="333"/>
      <c r="S2098" s="23"/>
      <c r="T2098" s="271"/>
      <c r="U2098" s="5"/>
      <c r="V2098" s="5"/>
      <c r="W2098" s="61"/>
      <c r="X2098" s="61"/>
    </row>
    <row r="2099" spans="1:24" ht="18.75" customHeight="1" x14ac:dyDescent="0.25">
      <c r="A2099" s="61"/>
      <c r="B2099" s="303">
        <f>IF(P2099="",0,COUNTIF($P$7:P2099,P2099))</f>
        <v>0</v>
      </c>
      <c r="C2099" s="303" t="str">
        <f t="shared" si="234"/>
        <v>0</v>
      </c>
      <c r="D2099" s="303">
        <f>IF(S2099="",0,COUNTIF($S$7:S2099,S2099))</f>
        <v>0</v>
      </c>
      <c r="E2099" s="303" t="str">
        <f t="shared" si="235"/>
        <v>0</v>
      </c>
      <c r="F2099" s="303">
        <f>IF(T2099="",0,COUNTIF($T$7:T2099,T2099))</f>
        <v>0</v>
      </c>
      <c r="G2099" s="303" t="str">
        <f t="shared" si="236"/>
        <v>0</v>
      </c>
      <c r="H2099" s="303">
        <f>IF(R2099="",0,COUNTIF($R$7:R2099,R2099))</f>
        <v>0</v>
      </c>
      <c r="I2099" s="303" t="str">
        <f t="shared" si="237"/>
        <v>0</v>
      </c>
      <c r="J2099" s="306">
        <f t="shared" si="238"/>
        <v>44216</v>
      </c>
      <c r="K2099" s="303" t="str">
        <f t="shared" si="239"/>
        <v>KK 097</v>
      </c>
      <c r="L2099" s="61"/>
      <c r="M2099" s="271"/>
      <c r="N2099" s="6"/>
      <c r="O2099" s="10"/>
      <c r="P2099" s="6"/>
      <c r="Q2099" s="77" t="str">
        <f t="shared" si="240"/>
        <v/>
      </c>
      <c r="R2099" s="333"/>
      <c r="S2099" s="23"/>
      <c r="T2099" s="271"/>
      <c r="U2099" s="5"/>
      <c r="V2099" s="5"/>
      <c r="W2099" s="61"/>
      <c r="X2099" s="61"/>
    </row>
    <row r="2100" spans="1:24" ht="18.75" customHeight="1" x14ac:dyDescent="0.25">
      <c r="A2100" s="61"/>
      <c r="B2100" s="303">
        <f>IF(P2100="",0,COUNTIF($P$7:P2100,P2100))</f>
        <v>0</v>
      </c>
      <c r="C2100" s="303" t="str">
        <f t="shared" si="234"/>
        <v>0</v>
      </c>
      <c r="D2100" s="303">
        <f>IF(S2100="",0,COUNTIF($S$7:S2100,S2100))</f>
        <v>0</v>
      </c>
      <c r="E2100" s="303" t="str">
        <f t="shared" si="235"/>
        <v>0</v>
      </c>
      <c r="F2100" s="303">
        <f>IF(T2100="",0,COUNTIF($T$7:T2100,T2100))</f>
        <v>0</v>
      </c>
      <c r="G2100" s="303" t="str">
        <f t="shared" si="236"/>
        <v>0</v>
      </c>
      <c r="H2100" s="303">
        <f>IF(R2100="",0,COUNTIF($R$7:R2100,R2100))</f>
        <v>0</v>
      </c>
      <c r="I2100" s="303" t="str">
        <f t="shared" si="237"/>
        <v>0</v>
      </c>
      <c r="J2100" s="306">
        <f t="shared" si="238"/>
        <v>44216</v>
      </c>
      <c r="K2100" s="303" t="str">
        <f t="shared" si="239"/>
        <v>KK 097</v>
      </c>
      <c r="L2100" s="61"/>
      <c r="M2100" s="271"/>
      <c r="N2100" s="6"/>
      <c r="O2100" s="10"/>
      <c r="P2100" s="6"/>
      <c r="Q2100" s="77" t="str">
        <f t="shared" si="240"/>
        <v/>
      </c>
      <c r="R2100" s="333"/>
      <c r="S2100" s="23"/>
      <c r="T2100" s="271"/>
      <c r="U2100" s="5"/>
      <c r="V2100" s="5"/>
      <c r="W2100" s="61"/>
      <c r="X2100" s="61"/>
    </row>
    <row r="2101" spans="1:24" ht="18.75" customHeight="1" x14ac:dyDescent="0.25">
      <c r="A2101" s="61"/>
      <c r="B2101" s="303">
        <f>IF(P2101="",0,COUNTIF($P$7:P2101,P2101))</f>
        <v>0</v>
      </c>
      <c r="C2101" s="303" t="str">
        <f t="shared" si="234"/>
        <v>0</v>
      </c>
      <c r="D2101" s="303">
        <f>IF(S2101="",0,COUNTIF($S$7:S2101,S2101))</f>
        <v>0</v>
      </c>
      <c r="E2101" s="303" t="str">
        <f t="shared" si="235"/>
        <v>0</v>
      </c>
      <c r="F2101" s="303">
        <f>IF(T2101="",0,COUNTIF($T$7:T2101,T2101))</f>
        <v>0</v>
      </c>
      <c r="G2101" s="303" t="str">
        <f t="shared" si="236"/>
        <v>0</v>
      </c>
      <c r="H2101" s="303">
        <f>IF(R2101="",0,COUNTIF($R$7:R2101,R2101))</f>
        <v>0</v>
      </c>
      <c r="I2101" s="303" t="str">
        <f t="shared" si="237"/>
        <v>0</v>
      </c>
      <c r="J2101" s="306">
        <f t="shared" si="238"/>
        <v>44216</v>
      </c>
      <c r="K2101" s="303" t="str">
        <f t="shared" si="239"/>
        <v>KK 097</v>
      </c>
      <c r="L2101" s="61"/>
      <c r="M2101" s="271"/>
      <c r="N2101" s="6"/>
      <c r="O2101" s="10"/>
      <c r="P2101" s="6"/>
      <c r="Q2101" s="77" t="str">
        <f t="shared" si="240"/>
        <v/>
      </c>
      <c r="R2101" s="333"/>
      <c r="S2101" s="23"/>
      <c r="T2101" s="271"/>
      <c r="U2101" s="5"/>
      <c r="V2101" s="5"/>
      <c r="W2101" s="61"/>
      <c r="X2101" s="61"/>
    </row>
    <row r="2102" spans="1:24" ht="18.75" customHeight="1" x14ac:dyDescent="0.25">
      <c r="A2102" s="61"/>
      <c r="B2102" s="303">
        <f>IF(P2102="",0,COUNTIF($P$7:P2102,P2102))</f>
        <v>0</v>
      </c>
      <c r="C2102" s="303" t="str">
        <f t="shared" si="234"/>
        <v>0</v>
      </c>
      <c r="D2102" s="303">
        <f>IF(S2102="",0,COUNTIF($S$7:S2102,S2102))</f>
        <v>0</v>
      </c>
      <c r="E2102" s="303" t="str">
        <f t="shared" si="235"/>
        <v>0</v>
      </c>
      <c r="F2102" s="303">
        <f>IF(T2102="",0,COUNTIF($T$7:T2102,T2102))</f>
        <v>0</v>
      </c>
      <c r="G2102" s="303" t="str">
        <f t="shared" si="236"/>
        <v>0</v>
      </c>
      <c r="H2102" s="303">
        <f>IF(R2102="",0,COUNTIF($R$7:R2102,R2102))</f>
        <v>0</v>
      </c>
      <c r="I2102" s="303" t="str">
        <f t="shared" si="237"/>
        <v>0</v>
      </c>
      <c r="J2102" s="306">
        <f t="shared" si="238"/>
        <v>44216</v>
      </c>
      <c r="K2102" s="303" t="str">
        <f t="shared" si="239"/>
        <v>KK 097</v>
      </c>
      <c r="L2102" s="61"/>
      <c r="M2102" s="271"/>
      <c r="N2102" s="6"/>
      <c r="O2102" s="10"/>
      <c r="P2102" s="6"/>
      <c r="Q2102" s="77" t="str">
        <f t="shared" si="240"/>
        <v/>
      </c>
      <c r="R2102" s="333"/>
      <c r="S2102" s="23"/>
      <c r="T2102" s="271"/>
      <c r="U2102" s="5"/>
      <c r="V2102" s="5"/>
      <c r="W2102" s="61"/>
      <c r="X2102" s="61"/>
    </row>
    <row r="2103" spans="1:24" ht="18.75" customHeight="1" x14ac:dyDescent="0.25">
      <c r="A2103" s="61"/>
      <c r="B2103" s="303">
        <f>IF(P2103="",0,COUNTIF($P$7:P2103,P2103))</f>
        <v>0</v>
      </c>
      <c r="C2103" s="303" t="str">
        <f t="shared" si="234"/>
        <v>0</v>
      </c>
      <c r="D2103" s="303">
        <f>IF(S2103="",0,COUNTIF($S$7:S2103,S2103))</f>
        <v>0</v>
      </c>
      <c r="E2103" s="303" t="str">
        <f t="shared" si="235"/>
        <v>0</v>
      </c>
      <c r="F2103" s="303">
        <f>IF(T2103="",0,COUNTIF($T$7:T2103,T2103))</f>
        <v>0</v>
      </c>
      <c r="G2103" s="303" t="str">
        <f t="shared" si="236"/>
        <v>0</v>
      </c>
      <c r="H2103" s="303">
        <f>IF(R2103="",0,COUNTIF($R$7:R2103,R2103))</f>
        <v>0</v>
      </c>
      <c r="I2103" s="303" t="str">
        <f t="shared" si="237"/>
        <v>0</v>
      </c>
      <c r="J2103" s="306">
        <f t="shared" si="238"/>
        <v>44216</v>
      </c>
      <c r="K2103" s="303" t="str">
        <f t="shared" si="239"/>
        <v>KK 097</v>
      </c>
      <c r="L2103" s="61"/>
      <c r="M2103" s="271"/>
      <c r="N2103" s="6"/>
      <c r="O2103" s="10"/>
      <c r="P2103" s="6"/>
      <c r="Q2103" s="77" t="str">
        <f t="shared" si="240"/>
        <v/>
      </c>
      <c r="R2103" s="333"/>
      <c r="S2103" s="23"/>
      <c r="T2103" s="271"/>
      <c r="U2103" s="5"/>
      <c r="V2103" s="5"/>
      <c r="W2103" s="61"/>
      <c r="X2103" s="61"/>
    </row>
    <row r="2104" spans="1:24" ht="18.75" customHeight="1" x14ac:dyDescent="0.25">
      <c r="A2104" s="61"/>
      <c r="B2104" s="303">
        <f>IF(P2104="",0,COUNTIF($P$7:P2104,P2104))</f>
        <v>0</v>
      </c>
      <c r="C2104" s="303" t="str">
        <f t="shared" si="234"/>
        <v>0</v>
      </c>
      <c r="D2104" s="303">
        <f>IF(S2104="",0,COUNTIF($S$7:S2104,S2104))</f>
        <v>0</v>
      </c>
      <c r="E2104" s="303" t="str">
        <f t="shared" si="235"/>
        <v>0</v>
      </c>
      <c r="F2104" s="303">
        <f>IF(T2104="",0,COUNTIF($T$7:T2104,T2104))</f>
        <v>0</v>
      </c>
      <c r="G2104" s="303" t="str">
        <f t="shared" si="236"/>
        <v>0</v>
      </c>
      <c r="H2104" s="303">
        <f>IF(R2104="",0,COUNTIF($R$7:R2104,R2104))</f>
        <v>0</v>
      </c>
      <c r="I2104" s="303" t="str">
        <f t="shared" si="237"/>
        <v>0</v>
      </c>
      <c r="J2104" s="306">
        <f t="shared" si="238"/>
        <v>44216</v>
      </c>
      <c r="K2104" s="303" t="str">
        <f t="shared" si="239"/>
        <v>KK 097</v>
      </c>
      <c r="L2104" s="61"/>
      <c r="M2104" s="271"/>
      <c r="N2104" s="6"/>
      <c r="O2104" s="10"/>
      <c r="P2104" s="6"/>
      <c r="Q2104" s="77" t="str">
        <f t="shared" si="240"/>
        <v/>
      </c>
      <c r="R2104" s="333"/>
      <c r="S2104" s="23"/>
      <c r="T2104" s="271"/>
      <c r="U2104" s="5"/>
      <c r="V2104" s="5"/>
      <c r="W2104" s="61"/>
      <c r="X2104" s="61"/>
    </row>
    <row r="2105" spans="1:24" ht="18.75" customHeight="1" x14ac:dyDescent="0.25">
      <c r="A2105" s="61"/>
      <c r="B2105" s="303">
        <f>IF(P2105="",0,COUNTIF($P$7:P2105,P2105))</f>
        <v>0</v>
      </c>
      <c r="C2105" s="303" t="str">
        <f t="shared" si="234"/>
        <v>0</v>
      </c>
      <c r="D2105" s="303">
        <f>IF(S2105="",0,COUNTIF($S$7:S2105,S2105))</f>
        <v>0</v>
      </c>
      <c r="E2105" s="303" t="str">
        <f t="shared" si="235"/>
        <v>0</v>
      </c>
      <c r="F2105" s="303">
        <f>IF(T2105="",0,COUNTIF($T$7:T2105,T2105))</f>
        <v>0</v>
      </c>
      <c r="G2105" s="303" t="str">
        <f t="shared" si="236"/>
        <v>0</v>
      </c>
      <c r="H2105" s="303">
        <f>IF(R2105="",0,COUNTIF($R$7:R2105,R2105))</f>
        <v>0</v>
      </c>
      <c r="I2105" s="303" t="str">
        <f t="shared" si="237"/>
        <v>0</v>
      </c>
      <c r="J2105" s="306">
        <f t="shared" si="238"/>
        <v>44216</v>
      </c>
      <c r="K2105" s="303" t="str">
        <f t="shared" si="239"/>
        <v>KK 097</v>
      </c>
      <c r="L2105" s="61"/>
      <c r="M2105" s="271"/>
      <c r="N2105" s="6"/>
      <c r="O2105" s="10"/>
      <c r="P2105" s="6"/>
      <c r="Q2105" s="77" t="str">
        <f t="shared" si="240"/>
        <v/>
      </c>
      <c r="R2105" s="333"/>
      <c r="S2105" s="23"/>
      <c r="T2105" s="271"/>
      <c r="U2105" s="5"/>
      <c r="V2105" s="5"/>
      <c r="W2105" s="61"/>
      <c r="X2105" s="61"/>
    </row>
    <row r="2106" spans="1:24" ht="18.75" customHeight="1" x14ac:dyDescent="0.25">
      <c r="A2106" s="61"/>
      <c r="B2106" s="303">
        <f>IF(P2106="",0,COUNTIF($P$7:P2106,P2106))</f>
        <v>0</v>
      </c>
      <c r="C2106" s="303" t="str">
        <f t="shared" si="234"/>
        <v>0</v>
      </c>
      <c r="D2106" s="303">
        <f>IF(S2106="",0,COUNTIF($S$7:S2106,S2106))</f>
        <v>0</v>
      </c>
      <c r="E2106" s="303" t="str">
        <f t="shared" si="235"/>
        <v>0</v>
      </c>
      <c r="F2106" s="303">
        <f>IF(T2106="",0,COUNTIF($T$7:T2106,T2106))</f>
        <v>0</v>
      </c>
      <c r="G2106" s="303" t="str">
        <f t="shared" si="236"/>
        <v>0</v>
      </c>
      <c r="H2106" s="303">
        <f>IF(R2106="",0,COUNTIF($R$7:R2106,R2106))</f>
        <v>0</v>
      </c>
      <c r="I2106" s="303" t="str">
        <f t="shared" si="237"/>
        <v>0</v>
      </c>
      <c r="J2106" s="306">
        <f t="shared" si="238"/>
        <v>44216</v>
      </c>
      <c r="K2106" s="303" t="str">
        <f t="shared" si="239"/>
        <v>KK 097</v>
      </c>
      <c r="L2106" s="61"/>
      <c r="M2106" s="271"/>
      <c r="N2106" s="6"/>
      <c r="O2106" s="10"/>
      <c r="P2106" s="6"/>
      <c r="Q2106" s="77" t="str">
        <f t="shared" si="240"/>
        <v/>
      </c>
      <c r="R2106" s="333"/>
      <c r="S2106" s="23"/>
      <c r="T2106" s="271"/>
      <c r="U2106" s="5"/>
      <c r="V2106" s="5"/>
      <c r="W2106" s="61"/>
      <c r="X2106" s="61"/>
    </row>
    <row r="2107" spans="1:24" ht="18.75" customHeight="1" x14ac:dyDescent="0.25">
      <c r="A2107" s="61"/>
      <c r="B2107" s="303">
        <f>IF(P2107="",0,COUNTIF($P$7:P2107,P2107))</f>
        <v>0</v>
      </c>
      <c r="C2107" s="303" t="str">
        <f t="shared" si="234"/>
        <v>0</v>
      </c>
      <c r="D2107" s="303">
        <f>IF(S2107="",0,COUNTIF($S$7:S2107,S2107))</f>
        <v>0</v>
      </c>
      <c r="E2107" s="303" t="str">
        <f t="shared" si="235"/>
        <v>0</v>
      </c>
      <c r="F2107" s="303">
        <f>IF(T2107="",0,COUNTIF($T$7:T2107,T2107))</f>
        <v>0</v>
      </c>
      <c r="G2107" s="303" t="str">
        <f t="shared" si="236"/>
        <v>0</v>
      </c>
      <c r="H2107" s="303">
        <f>IF(R2107="",0,COUNTIF($R$7:R2107,R2107))</f>
        <v>0</v>
      </c>
      <c r="I2107" s="303" t="str">
        <f t="shared" si="237"/>
        <v>0</v>
      </c>
      <c r="J2107" s="306">
        <f t="shared" si="238"/>
        <v>44216</v>
      </c>
      <c r="K2107" s="303" t="str">
        <f t="shared" si="239"/>
        <v>KK 097</v>
      </c>
      <c r="L2107" s="61"/>
      <c r="M2107" s="271"/>
      <c r="N2107" s="6"/>
      <c r="O2107" s="10"/>
      <c r="P2107" s="6"/>
      <c r="Q2107" s="77" t="str">
        <f t="shared" si="240"/>
        <v/>
      </c>
      <c r="R2107" s="333"/>
      <c r="S2107" s="23"/>
      <c r="T2107" s="271"/>
      <c r="U2107" s="5"/>
      <c r="V2107" s="5"/>
      <c r="W2107" s="61"/>
      <c r="X2107" s="61"/>
    </row>
    <row r="2108" spans="1:24" ht="18.75" customHeight="1" x14ac:dyDescent="0.25">
      <c r="A2108" s="61"/>
      <c r="B2108" s="303">
        <f>IF(P2108="",0,COUNTIF($P$7:P2108,P2108))</f>
        <v>0</v>
      </c>
      <c r="C2108" s="303" t="str">
        <f t="shared" si="234"/>
        <v>0</v>
      </c>
      <c r="D2108" s="303">
        <f>IF(S2108="",0,COUNTIF($S$7:S2108,S2108))</f>
        <v>0</v>
      </c>
      <c r="E2108" s="303" t="str">
        <f t="shared" si="235"/>
        <v>0</v>
      </c>
      <c r="F2108" s="303">
        <f>IF(T2108="",0,COUNTIF($T$7:T2108,T2108))</f>
        <v>0</v>
      </c>
      <c r="G2108" s="303" t="str">
        <f t="shared" si="236"/>
        <v>0</v>
      </c>
      <c r="H2108" s="303">
        <f>IF(R2108="",0,COUNTIF($R$7:R2108,R2108))</f>
        <v>0</v>
      </c>
      <c r="I2108" s="303" t="str">
        <f t="shared" si="237"/>
        <v>0</v>
      </c>
      <c r="J2108" s="306">
        <f t="shared" si="238"/>
        <v>44216</v>
      </c>
      <c r="K2108" s="303" t="str">
        <f t="shared" si="239"/>
        <v>KK 097</v>
      </c>
      <c r="L2108" s="61"/>
      <c r="M2108" s="271"/>
      <c r="N2108" s="6"/>
      <c r="O2108" s="10"/>
      <c r="P2108" s="6"/>
      <c r="Q2108" s="77" t="str">
        <f t="shared" si="240"/>
        <v/>
      </c>
      <c r="R2108" s="333"/>
      <c r="S2108" s="23"/>
      <c r="T2108" s="271"/>
      <c r="U2108" s="5"/>
      <c r="V2108" s="5"/>
      <c r="W2108" s="61"/>
      <c r="X2108" s="61"/>
    </row>
    <row r="2109" spans="1:24" ht="18.75" customHeight="1" x14ac:dyDescent="0.25">
      <c r="A2109" s="61"/>
      <c r="B2109" s="303">
        <f>IF(P2109="",0,COUNTIF($P$7:P2109,P2109))</f>
        <v>0</v>
      </c>
      <c r="C2109" s="303" t="str">
        <f t="shared" si="234"/>
        <v>0</v>
      </c>
      <c r="D2109" s="303">
        <f>IF(S2109="",0,COUNTIF($S$7:S2109,S2109))</f>
        <v>0</v>
      </c>
      <c r="E2109" s="303" t="str">
        <f t="shared" si="235"/>
        <v>0</v>
      </c>
      <c r="F2109" s="303">
        <f>IF(T2109="",0,COUNTIF($T$7:T2109,T2109))</f>
        <v>0</v>
      </c>
      <c r="G2109" s="303" t="str">
        <f t="shared" si="236"/>
        <v>0</v>
      </c>
      <c r="H2109" s="303">
        <f>IF(R2109="",0,COUNTIF($R$7:R2109,R2109))</f>
        <v>0</v>
      </c>
      <c r="I2109" s="303" t="str">
        <f t="shared" si="237"/>
        <v>0</v>
      </c>
      <c r="J2109" s="306">
        <f t="shared" si="238"/>
        <v>44216</v>
      </c>
      <c r="K2109" s="303" t="str">
        <f t="shared" si="239"/>
        <v>KK 097</v>
      </c>
      <c r="L2109" s="61"/>
      <c r="M2109" s="271"/>
      <c r="N2109" s="6"/>
      <c r="O2109" s="10"/>
      <c r="P2109" s="6"/>
      <c r="Q2109" s="77" t="str">
        <f t="shared" si="240"/>
        <v/>
      </c>
      <c r="R2109" s="333"/>
      <c r="S2109" s="23"/>
      <c r="T2109" s="271"/>
      <c r="U2109" s="5"/>
      <c r="V2109" s="5"/>
      <c r="W2109" s="61"/>
      <c r="X2109" s="61"/>
    </row>
    <row r="2110" spans="1:24" ht="18.75" customHeight="1" x14ac:dyDescent="0.25">
      <c r="A2110" s="61"/>
      <c r="B2110" s="303">
        <f>IF(P2110="",0,COUNTIF($P$7:P2110,P2110))</f>
        <v>0</v>
      </c>
      <c r="C2110" s="303" t="str">
        <f t="shared" si="234"/>
        <v>0</v>
      </c>
      <c r="D2110" s="303">
        <f>IF(S2110="",0,COUNTIF($S$7:S2110,S2110))</f>
        <v>0</v>
      </c>
      <c r="E2110" s="303" t="str">
        <f t="shared" si="235"/>
        <v>0</v>
      </c>
      <c r="F2110" s="303">
        <f>IF(T2110="",0,COUNTIF($T$7:T2110,T2110))</f>
        <v>0</v>
      </c>
      <c r="G2110" s="303" t="str">
        <f t="shared" si="236"/>
        <v>0</v>
      </c>
      <c r="H2110" s="303">
        <f>IF(R2110="",0,COUNTIF($R$7:R2110,R2110))</f>
        <v>0</v>
      </c>
      <c r="I2110" s="303" t="str">
        <f t="shared" si="237"/>
        <v>0</v>
      </c>
      <c r="J2110" s="306">
        <f t="shared" si="238"/>
        <v>44216</v>
      </c>
      <c r="K2110" s="303" t="str">
        <f t="shared" si="239"/>
        <v>KK 097</v>
      </c>
      <c r="L2110" s="61"/>
      <c r="M2110" s="271"/>
      <c r="N2110" s="6"/>
      <c r="O2110" s="10"/>
      <c r="P2110" s="6"/>
      <c r="Q2110" s="77" t="str">
        <f t="shared" si="240"/>
        <v/>
      </c>
      <c r="R2110" s="333"/>
      <c r="S2110" s="23"/>
      <c r="T2110" s="271"/>
      <c r="U2110" s="5"/>
      <c r="V2110" s="5"/>
      <c r="W2110" s="61"/>
      <c r="X2110" s="61"/>
    </row>
    <row r="2111" spans="1:24" ht="18.75" customHeight="1" x14ac:dyDescent="0.25">
      <c r="A2111" s="61"/>
      <c r="B2111" s="303">
        <f>IF(P2111="",0,COUNTIF($P$7:P2111,P2111))</f>
        <v>0</v>
      </c>
      <c r="C2111" s="303" t="str">
        <f t="shared" si="234"/>
        <v>0</v>
      </c>
      <c r="D2111" s="303">
        <f>IF(S2111="",0,COUNTIF($S$7:S2111,S2111))</f>
        <v>0</v>
      </c>
      <c r="E2111" s="303" t="str">
        <f t="shared" si="235"/>
        <v>0</v>
      </c>
      <c r="F2111" s="303">
        <f>IF(T2111="",0,COUNTIF($T$7:T2111,T2111))</f>
        <v>0</v>
      </c>
      <c r="G2111" s="303" t="str">
        <f t="shared" si="236"/>
        <v>0</v>
      </c>
      <c r="H2111" s="303">
        <f>IF(R2111="",0,COUNTIF($R$7:R2111,R2111))</f>
        <v>0</v>
      </c>
      <c r="I2111" s="303" t="str">
        <f t="shared" si="237"/>
        <v>0</v>
      </c>
      <c r="J2111" s="306">
        <f t="shared" si="238"/>
        <v>44216</v>
      </c>
      <c r="K2111" s="303" t="str">
        <f t="shared" si="239"/>
        <v>KK 097</v>
      </c>
      <c r="L2111" s="61"/>
      <c r="M2111" s="271"/>
      <c r="N2111" s="6"/>
      <c r="O2111" s="10"/>
      <c r="P2111" s="6"/>
      <c r="Q2111" s="77" t="str">
        <f t="shared" si="240"/>
        <v/>
      </c>
      <c r="R2111" s="333"/>
      <c r="S2111" s="23"/>
      <c r="T2111" s="271"/>
      <c r="U2111" s="5"/>
      <c r="V2111" s="5"/>
      <c r="W2111" s="61"/>
      <c r="X2111" s="61"/>
    </row>
    <row r="2112" spans="1:24" ht="18.75" customHeight="1" x14ac:dyDescent="0.25">
      <c r="A2112" s="61"/>
      <c r="B2112" s="303">
        <f>IF(P2112="",0,COUNTIF($P$7:P2112,P2112))</f>
        <v>0</v>
      </c>
      <c r="C2112" s="303" t="str">
        <f t="shared" si="234"/>
        <v>0</v>
      </c>
      <c r="D2112" s="303">
        <f>IF(S2112="",0,COUNTIF($S$7:S2112,S2112))</f>
        <v>0</v>
      </c>
      <c r="E2112" s="303" t="str">
        <f t="shared" si="235"/>
        <v>0</v>
      </c>
      <c r="F2112" s="303">
        <f>IF(T2112="",0,COUNTIF($T$7:T2112,T2112))</f>
        <v>0</v>
      </c>
      <c r="G2112" s="303" t="str">
        <f t="shared" si="236"/>
        <v>0</v>
      </c>
      <c r="H2112" s="303">
        <f>IF(R2112="",0,COUNTIF($R$7:R2112,R2112))</f>
        <v>0</v>
      </c>
      <c r="I2112" s="303" t="str">
        <f t="shared" si="237"/>
        <v>0</v>
      </c>
      <c r="J2112" s="306">
        <f t="shared" si="238"/>
        <v>44216</v>
      </c>
      <c r="K2112" s="303" t="str">
        <f t="shared" si="239"/>
        <v>KK 097</v>
      </c>
      <c r="L2112" s="61"/>
      <c r="M2112" s="271"/>
      <c r="N2112" s="6"/>
      <c r="O2112" s="10"/>
      <c r="P2112" s="6"/>
      <c r="Q2112" s="77" t="str">
        <f t="shared" si="240"/>
        <v/>
      </c>
      <c r="R2112" s="333"/>
      <c r="S2112" s="23"/>
      <c r="T2112" s="271"/>
      <c r="U2112" s="5"/>
      <c r="V2112" s="5"/>
      <c r="W2112" s="61"/>
      <c r="X2112" s="61"/>
    </row>
    <row r="2113" spans="1:24" ht="18.75" customHeight="1" x14ac:dyDescent="0.25">
      <c r="A2113" s="61"/>
      <c r="B2113" s="303">
        <f>IF(P2113="",0,COUNTIF($P$7:P2113,P2113))</f>
        <v>0</v>
      </c>
      <c r="C2113" s="303" t="str">
        <f t="shared" si="234"/>
        <v>0</v>
      </c>
      <c r="D2113" s="303">
        <f>IF(S2113="",0,COUNTIF($S$7:S2113,S2113))</f>
        <v>0</v>
      </c>
      <c r="E2113" s="303" t="str">
        <f t="shared" si="235"/>
        <v>0</v>
      </c>
      <c r="F2113" s="303">
        <f>IF(T2113="",0,COUNTIF($T$7:T2113,T2113))</f>
        <v>0</v>
      </c>
      <c r="G2113" s="303" t="str">
        <f t="shared" si="236"/>
        <v>0</v>
      </c>
      <c r="H2113" s="303">
        <f>IF(R2113="",0,COUNTIF($R$7:R2113,R2113))</f>
        <v>0</v>
      </c>
      <c r="I2113" s="303" t="str">
        <f t="shared" si="237"/>
        <v>0</v>
      </c>
      <c r="J2113" s="306">
        <f t="shared" si="238"/>
        <v>44216</v>
      </c>
      <c r="K2113" s="303" t="str">
        <f t="shared" si="239"/>
        <v>KK 097</v>
      </c>
      <c r="L2113" s="61"/>
      <c r="M2113" s="271"/>
      <c r="N2113" s="6"/>
      <c r="O2113" s="10"/>
      <c r="P2113" s="6"/>
      <c r="Q2113" s="77" t="str">
        <f t="shared" si="240"/>
        <v/>
      </c>
      <c r="R2113" s="333"/>
      <c r="S2113" s="23"/>
      <c r="T2113" s="271"/>
      <c r="U2113" s="5"/>
      <c r="V2113" s="5"/>
      <c r="W2113" s="61"/>
      <c r="X2113" s="61"/>
    </row>
    <row r="2114" spans="1:24" ht="18.75" customHeight="1" x14ac:dyDescent="0.25">
      <c r="A2114" s="61"/>
      <c r="B2114" s="303">
        <f>IF(P2114="",0,COUNTIF($P$7:P2114,P2114))</f>
        <v>0</v>
      </c>
      <c r="C2114" s="303" t="str">
        <f t="shared" si="234"/>
        <v>0</v>
      </c>
      <c r="D2114" s="303">
        <f>IF(S2114="",0,COUNTIF($S$7:S2114,S2114))</f>
        <v>0</v>
      </c>
      <c r="E2114" s="303" t="str">
        <f t="shared" si="235"/>
        <v>0</v>
      </c>
      <c r="F2114" s="303">
        <f>IF(T2114="",0,COUNTIF($T$7:T2114,T2114))</f>
        <v>0</v>
      </c>
      <c r="G2114" s="303" t="str">
        <f t="shared" si="236"/>
        <v>0</v>
      </c>
      <c r="H2114" s="303">
        <f>IF(R2114="",0,COUNTIF($R$7:R2114,R2114))</f>
        <v>0</v>
      </c>
      <c r="I2114" s="303" t="str">
        <f t="shared" si="237"/>
        <v>0</v>
      </c>
      <c r="J2114" s="306">
        <f t="shared" si="238"/>
        <v>44216</v>
      </c>
      <c r="K2114" s="303" t="str">
        <f t="shared" si="239"/>
        <v>KK 097</v>
      </c>
      <c r="L2114" s="61"/>
      <c r="M2114" s="271"/>
      <c r="N2114" s="6"/>
      <c r="O2114" s="10"/>
      <c r="P2114" s="6"/>
      <c r="Q2114" s="77" t="str">
        <f t="shared" si="240"/>
        <v/>
      </c>
      <c r="R2114" s="333"/>
      <c r="S2114" s="23"/>
      <c r="T2114" s="271"/>
      <c r="U2114" s="5"/>
      <c r="V2114" s="5"/>
      <c r="W2114" s="61"/>
      <c r="X2114" s="61"/>
    </row>
    <row r="2115" spans="1:24" ht="18.75" customHeight="1" x14ac:dyDescent="0.25">
      <c r="A2115" s="61"/>
      <c r="B2115" s="303">
        <f>IF(P2115="",0,COUNTIF($P$7:P2115,P2115))</f>
        <v>0</v>
      </c>
      <c r="C2115" s="303" t="str">
        <f t="shared" si="234"/>
        <v>0</v>
      </c>
      <c r="D2115" s="303">
        <f>IF(S2115="",0,COUNTIF($S$7:S2115,S2115))</f>
        <v>0</v>
      </c>
      <c r="E2115" s="303" t="str">
        <f t="shared" si="235"/>
        <v>0</v>
      </c>
      <c r="F2115" s="303">
        <f>IF(T2115="",0,COUNTIF($T$7:T2115,T2115))</f>
        <v>0</v>
      </c>
      <c r="G2115" s="303" t="str">
        <f t="shared" si="236"/>
        <v>0</v>
      </c>
      <c r="H2115" s="303">
        <f>IF(R2115="",0,COUNTIF($R$7:R2115,R2115))</f>
        <v>0</v>
      </c>
      <c r="I2115" s="303" t="str">
        <f t="shared" si="237"/>
        <v>0</v>
      </c>
      <c r="J2115" s="306">
        <f t="shared" si="238"/>
        <v>44216</v>
      </c>
      <c r="K2115" s="303" t="str">
        <f t="shared" si="239"/>
        <v>KK 097</v>
      </c>
      <c r="L2115" s="61"/>
      <c r="M2115" s="271"/>
      <c r="N2115" s="6"/>
      <c r="O2115" s="10"/>
      <c r="P2115" s="6"/>
      <c r="Q2115" s="77" t="str">
        <f t="shared" si="240"/>
        <v/>
      </c>
      <c r="R2115" s="333"/>
      <c r="S2115" s="23"/>
      <c r="T2115" s="271"/>
      <c r="U2115" s="5"/>
      <c r="V2115" s="5"/>
      <c r="W2115" s="61"/>
      <c r="X2115" s="61"/>
    </row>
    <row r="2116" spans="1:24" ht="18.75" customHeight="1" x14ac:dyDescent="0.25">
      <c r="A2116" s="61"/>
      <c r="B2116" s="303">
        <f>IF(P2116="",0,COUNTIF($P$7:P2116,P2116))</f>
        <v>0</v>
      </c>
      <c r="C2116" s="303" t="str">
        <f t="shared" si="234"/>
        <v>0</v>
      </c>
      <c r="D2116" s="303">
        <f>IF(S2116="",0,COUNTIF($S$7:S2116,S2116))</f>
        <v>0</v>
      </c>
      <c r="E2116" s="303" t="str">
        <f t="shared" si="235"/>
        <v>0</v>
      </c>
      <c r="F2116" s="303">
        <f>IF(T2116="",0,COUNTIF($T$7:T2116,T2116))</f>
        <v>0</v>
      </c>
      <c r="G2116" s="303" t="str">
        <f t="shared" si="236"/>
        <v>0</v>
      </c>
      <c r="H2116" s="303">
        <f>IF(R2116="",0,COUNTIF($R$7:R2116,R2116))</f>
        <v>0</v>
      </c>
      <c r="I2116" s="303" t="str">
        <f t="shared" si="237"/>
        <v>0</v>
      </c>
      <c r="J2116" s="306">
        <f t="shared" si="238"/>
        <v>44216</v>
      </c>
      <c r="K2116" s="303" t="str">
        <f t="shared" si="239"/>
        <v>KK 097</v>
      </c>
      <c r="L2116" s="61"/>
      <c r="M2116" s="271"/>
      <c r="N2116" s="6"/>
      <c r="O2116" s="10"/>
      <c r="P2116" s="6"/>
      <c r="Q2116" s="77" t="str">
        <f t="shared" si="240"/>
        <v/>
      </c>
      <c r="R2116" s="333"/>
      <c r="S2116" s="23"/>
      <c r="T2116" s="271"/>
      <c r="U2116" s="5"/>
      <c r="V2116" s="5"/>
      <c r="W2116" s="61"/>
      <c r="X2116" s="61"/>
    </row>
    <row r="2117" spans="1:24" ht="18.75" customHeight="1" x14ac:dyDescent="0.25">
      <c r="A2117" s="61"/>
      <c r="B2117" s="303">
        <f>IF(P2117="",0,COUNTIF($P$7:P2117,P2117))</f>
        <v>0</v>
      </c>
      <c r="C2117" s="303" t="str">
        <f t="shared" si="234"/>
        <v>0</v>
      </c>
      <c r="D2117" s="303">
        <f>IF(S2117="",0,COUNTIF($S$7:S2117,S2117))</f>
        <v>0</v>
      </c>
      <c r="E2117" s="303" t="str">
        <f t="shared" si="235"/>
        <v>0</v>
      </c>
      <c r="F2117" s="303">
        <f>IF(T2117="",0,COUNTIF($T$7:T2117,T2117))</f>
        <v>0</v>
      </c>
      <c r="G2117" s="303" t="str">
        <f t="shared" si="236"/>
        <v>0</v>
      </c>
      <c r="H2117" s="303">
        <f>IF(R2117="",0,COUNTIF($R$7:R2117,R2117))</f>
        <v>0</v>
      </c>
      <c r="I2117" s="303" t="str">
        <f t="shared" si="237"/>
        <v>0</v>
      </c>
      <c r="J2117" s="306">
        <f t="shared" si="238"/>
        <v>44216</v>
      </c>
      <c r="K2117" s="303" t="str">
        <f t="shared" si="239"/>
        <v>KK 097</v>
      </c>
      <c r="L2117" s="61"/>
      <c r="M2117" s="271"/>
      <c r="N2117" s="6"/>
      <c r="O2117" s="10"/>
      <c r="P2117" s="6"/>
      <c r="Q2117" s="77" t="str">
        <f t="shared" si="240"/>
        <v/>
      </c>
      <c r="R2117" s="333"/>
      <c r="S2117" s="23"/>
      <c r="T2117" s="271"/>
      <c r="U2117" s="5"/>
      <c r="V2117" s="5"/>
      <c r="W2117" s="61"/>
      <c r="X2117" s="61"/>
    </row>
    <row r="2118" spans="1:24" ht="18.75" customHeight="1" x14ac:dyDescent="0.25">
      <c r="A2118" s="61"/>
      <c r="B2118" s="303">
        <f>IF(P2118="",0,COUNTIF($P$7:P2118,P2118))</f>
        <v>0</v>
      </c>
      <c r="C2118" s="303" t="str">
        <f t="shared" si="234"/>
        <v>0</v>
      </c>
      <c r="D2118" s="303">
        <f>IF(S2118="",0,COUNTIF($S$7:S2118,S2118))</f>
        <v>0</v>
      </c>
      <c r="E2118" s="303" t="str">
        <f t="shared" si="235"/>
        <v>0</v>
      </c>
      <c r="F2118" s="303">
        <f>IF(T2118="",0,COUNTIF($T$7:T2118,T2118))</f>
        <v>0</v>
      </c>
      <c r="G2118" s="303" t="str">
        <f t="shared" si="236"/>
        <v>0</v>
      </c>
      <c r="H2118" s="303">
        <f>IF(R2118="",0,COUNTIF($R$7:R2118,R2118))</f>
        <v>0</v>
      </c>
      <c r="I2118" s="303" t="str">
        <f t="shared" si="237"/>
        <v>0</v>
      </c>
      <c r="J2118" s="306">
        <f t="shared" si="238"/>
        <v>44216</v>
      </c>
      <c r="K2118" s="303" t="str">
        <f t="shared" si="239"/>
        <v>KK 097</v>
      </c>
      <c r="L2118" s="61"/>
      <c r="M2118" s="271"/>
      <c r="N2118" s="6"/>
      <c r="O2118" s="10"/>
      <c r="P2118" s="6"/>
      <c r="Q2118" s="77" t="str">
        <f t="shared" si="240"/>
        <v/>
      </c>
      <c r="R2118" s="333"/>
      <c r="S2118" s="23"/>
      <c r="T2118" s="271"/>
      <c r="U2118" s="5"/>
      <c r="V2118" s="5"/>
      <c r="W2118" s="61"/>
      <c r="X2118" s="61"/>
    </row>
    <row r="2119" spans="1:24" ht="18.75" customHeight="1" x14ac:dyDescent="0.25">
      <c r="A2119" s="61"/>
      <c r="B2119" s="303">
        <f>IF(P2119="",0,COUNTIF($P$7:P2119,P2119))</f>
        <v>0</v>
      </c>
      <c r="C2119" s="303" t="str">
        <f t="shared" si="234"/>
        <v>0</v>
      </c>
      <c r="D2119" s="303">
        <f>IF(S2119="",0,COUNTIF($S$7:S2119,S2119))</f>
        <v>0</v>
      </c>
      <c r="E2119" s="303" t="str">
        <f t="shared" si="235"/>
        <v>0</v>
      </c>
      <c r="F2119" s="303">
        <f>IF(T2119="",0,COUNTIF($T$7:T2119,T2119))</f>
        <v>0</v>
      </c>
      <c r="G2119" s="303" t="str">
        <f t="shared" si="236"/>
        <v>0</v>
      </c>
      <c r="H2119" s="303">
        <f>IF(R2119="",0,COUNTIF($R$7:R2119,R2119))</f>
        <v>0</v>
      </c>
      <c r="I2119" s="303" t="str">
        <f t="shared" si="237"/>
        <v>0</v>
      </c>
      <c r="J2119" s="306">
        <f t="shared" si="238"/>
        <v>44216</v>
      </c>
      <c r="K2119" s="303" t="str">
        <f t="shared" si="239"/>
        <v>KK 097</v>
      </c>
      <c r="L2119" s="61"/>
      <c r="M2119" s="271"/>
      <c r="N2119" s="6"/>
      <c r="O2119" s="10"/>
      <c r="P2119" s="6"/>
      <c r="Q2119" s="77" t="str">
        <f t="shared" si="240"/>
        <v/>
      </c>
      <c r="R2119" s="333"/>
      <c r="S2119" s="23"/>
      <c r="T2119" s="271"/>
      <c r="U2119" s="5"/>
      <c r="V2119" s="5"/>
      <c r="W2119" s="61"/>
      <c r="X2119" s="61"/>
    </row>
    <row r="2120" spans="1:24" ht="18.75" customHeight="1" x14ac:dyDescent="0.25">
      <c r="A2120" s="61"/>
      <c r="B2120" s="303">
        <f>IF(P2120="",0,COUNTIF($P$7:P2120,P2120))</f>
        <v>0</v>
      </c>
      <c r="C2120" s="303" t="str">
        <f t="shared" si="234"/>
        <v>0</v>
      </c>
      <c r="D2120" s="303">
        <f>IF(S2120="",0,COUNTIF($S$7:S2120,S2120))</f>
        <v>0</v>
      </c>
      <c r="E2120" s="303" t="str">
        <f t="shared" si="235"/>
        <v>0</v>
      </c>
      <c r="F2120" s="303">
        <f>IF(T2120="",0,COUNTIF($T$7:T2120,T2120))</f>
        <v>0</v>
      </c>
      <c r="G2120" s="303" t="str">
        <f t="shared" si="236"/>
        <v>0</v>
      </c>
      <c r="H2120" s="303">
        <f>IF(R2120="",0,COUNTIF($R$7:R2120,R2120))</f>
        <v>0</v>
      </c>
      <c r="I2120" s="303" t="str">
        <f t="shared" si="237"/>
        <v>0</v>
      </c>
      <c r="J2120" s="306">
        <f t="shared" si="238"/>
        <v>44216</v>
      </c>
      <c r="K2120" s="303" t="str">
        <f t="shared" si="239"/>
        <v>KK 097</v>
      </c>
      <c r="L2120" s="61"/>
      <c r="M2120" s="271"/>
      <c r="N2120" s="6"/>
      <c r="O2120" s="10"/>
      <c r="P2120" s="6"/>
      <c r="Q2120" s="77" t="str">
        <f t="shared" si="240"/>
        <v/>
      </c>
      <c r="R2120" s="333"/>
      <c r="S2120" s="23"/>
      <c r="T2120" s="271"/>
      <c r="U2120" s="5"/>
      <c r="V2120" s="5"/>
      <c r="W2120" s="61"/>
      <c r="X2120" s="61"/>
    </row>
    <row r="2121" spans="1:24" ht="18.75" customHeight="1" x14ac:dyDescent="0.25">
      <c r="A2121" s="61"/>
      <c r="B2121" s="303">
        <f>IF(P2121="",0,COUNTIF($P$7:P2121,P2121))</f>
        <v>0</v>
      </c>
      <c r="C2121" s="303" t="str">
        <f t="shared" si="234"/>
        <v>0</v>
      </c>
      <c r="D2121" s="303">
        <f>IF(S2121="",0,COUNTIF($S$7:S2121,S2121))</f>
        <v>0</v>
      </c>
      <c r="E2121" s="303" t="str">
        <f t="shared" si="235"/>
        <v>0</v>
      </c>
      <c r="F2121" s="303">
        <f>IF(T2121="",0,COUNTIF($T$7:T2121,T2121))</f>
        <v>0</v>
      </c>
      <c r="G2121" s="303" t="str">
        <f t="shared" si="236"/>
        <v>0</v>
      </c>
      <c r="H2121" s="303">
        <f>IF(R2121="",0,COUNTIF($R$7:R2121,R2121))</f>
        <v>0</v>
      </c>
      <c r="I2121" s="303" t="str">
        <f t="shared" si="237"/>
        <v>0</v>
      </c>
      <c r="J2121" s="306">
        <f t="shared" si="238"/>
        <v>44216</v>
      </c>
      <c r="K2121" s="303" t="str">
        <f t="shared" si="239"/>
        <v>KK 097</v>
      </c>
      <c r="L2121" s="61"/>
      <c r="M2121" s="271"/>
      <c r="N2121" s="6"/>
      <c r="O2121" s="10"/>
      <c r="P2121" s="6"/>
      <c r="Q2121" s="77" t="str">
        <f t="shared" si="240"/>
        <v/>
      </c>
      <c r="R2121" s="333"/>
      <c r="S2121" s="23"/>
      <c r="T2121" s="271"/>
      <c r="U2121" s="5"/>
      <c r="V2121" s="5"/>
      <c r="W2121" s="61"/>
      <c r="X2121" s="61"/>
    </row>
    <row r="2122" spans="1:24" ht="18.75" customHeight="1" x14ac:dyDescent="0.25">
      <c r="A2122" s="61"/>
      <c r="B2122" s="303">
        <f>IF(P2122="",0,COUNTIF($P$7:P2122,P2122))</f>
        <v>0</v>
      </c>
      <c r="C2122" s="303" t="str">
        <f t="shared" si="234"/>
        <v>0</v>
      </c>
      <c r="D2122" s="303">
        <f>IF(S2122="",0,COUNTIF($S$7:S2122,S2122))</f>
        <v>0</v>
      </c>
      <c r="E2122" s="303" t="str">
        <f t="shared" si="235"/>
        <v>0</v>
      </c>
      <c r="F2122" s="303">
        <f>IF(T2122="",0,COUNTIF($T$7:T2122,T2122))</f>
        <v>0</v>
      </c>
      <c r="G2122" s="303" t="str">
        <f t="shared" si="236"/>
        <v>0</v>
      </c>
      <c r="H2122" s="303">
        <f>IF(R2122="",0,COUNTIF($R$7:R2122,R2122))</f>
        <v>0</v>
      </c>
      <c r="I2122" s="303" t="str">
        <f t="shared" si="237"/>
        <v>0</v>
      </c>
      <c r="J2122" s="306">
        <f t="shared" si="238"/>
        <v>44216</v>
      </c>
      <c r="K2122" s="303" t="str">
        <f t="shared" si="239"/>
        <v>KK 097</v>
      </c>
      <c r="L2122" s="61"/>
      <c r="M2122" s="271"/>
      <c r="N2122" s="6"/>
      <c r="O2122" s="10"/>
      <c r="P2122" s="6"/>
      <c r="Q2122" s="77" t="str">
        <f t="shared" si="240"/>
        <v/>
      </c>
      <c r="R2122" s="333"/>
      <c r="S2122" s="23"/>
      <c r="T2122" s="271"/>
      <c r="U2122" s="5"/>
      <c r="V2122" s="5"/>
      <c r="W2122" s="61"/>
      <c r="X2122" s="61"/>
    </row>
    <row r="2123" spans="1:24" ht="18.75" customHeight="1" x14ac:dyDescent="0.25">
      <c r="A2123" s="61"/>
      <c r="B2123" s="303">
        <f>IF(P2123="",0,COUNTIF($P$7:P2123,P2123))</f>
        <v>0</v>
      </c>
      <c r="C2123" s="303" t="str">
        <f t="shared" si="234"/>
        <v>0</v>
      </c>
      <c r="D2123" s="303">
        <f>IF(S2123="",0,COUNTIF($S$7:S2123,S2123))</f>
        <v>0</v>
      </c>
      <c r="E2123" s="303" t="str">
        <f t="shared" si="235"/>
        <v>0</v>
      </c>
      <c r="F2123" s="303">
        <f>IF(T2123="",0,COUNTIF($T$7:T2123,T2123))</f>
        <v>0</v>
      </c>
      <c r="G2123" s="303" t="str">
        <f t="shared" si="236"/>
        <v>0</v>
      </c>
      <c r="H2123" s="303">
        <f>IF(R2123="",0,COUNTIF($R$7:R2123,R2123))</f>
        <v>0</v>
      </c>
      <c r="I2123" s="303" t="str">
        <f t="shared" si="237"/>
        <v>0</v>
      </c>
      <c r="J2123" s="306">
        <f t="shared" si="238"/>
        <v>44216</v>
      </c>
      <c r="K2123" s="303" t="str">
        <f t="shared" si="239"/>
        <v>KK 097</v>
      </c>
      <c r="L2123" s="61"/>
      <c r="M2123" s="271"/>
      <c r="N2123" s="6"/>
      <c r="O2123" s="10"/>
      <c r="P2123" s="6"/>
      <c r="Q2123" s="77" t="str">
        <f t="shared" si="240"/>
        <v/>
      </c>
      <c r="R2123" s="333"/>
      <c r="S2123" s="23"/>
      <c r="T2123" s="271"/>
      <c r="U2123" s="5"/>
      <c r="V2123" s="5"/>
      <c r="W2123" s="61"/>
      <c r="X2123" s="61"/>
    </row>
    <row r="2124" spans="1:24" ht="18.75" customHeight="1" x14ac:dyDescent="0.25">
      <c r="A2124" s="61"/>
      <c r="B2124" s="303">
        <f>IF(P2124="",0,COUNTIF($P$7:P2124,P2124))</f>
        <v>0</v>
      </c>
      <c r="C2124" s="303" t="str">
        <f t="shared" si="234"/>
        <v>0</v>
      </c>
      <c r="D2124" s="303">
        <f>IF(S2124="",0,COUNTIF($S$7:S2124,S2124))</f>
        <v>0</v>
      </c>
      <c r="E2124" s="303" t="str">
        <f t="shared" si="235"/>
        <v>0</v>
      </c>
      <c r="F2124" s="303">
        <f>IF(T2124="",0,COUNTIF($T$7:T2124,T2124))</f>
        <v>0</v>
      </c>
      <c r="G2124" s="303" t="str">
        <f t="shared" si="236"/>
        <v>0</v>
      </c>
      <c r="H2124" s="303">
        <f>IF(R2124="",0,COUNTIF($R$7:R2124,R2124))</f>
        <v>0</v>
      </c>
      <c r="I2124" s="303" t="str">
        <f t="shared" si="237"/>
        <v>0</v>
      </c>
      <c r="J2124" s="306">
        <f t="shared" si="238"/>
        <v>44216</v>
      </c>
      <c r="K2124" s="303" t="str">
        <f t="shared" si="239"/>
        <v>KK 097</v>
      </c>
      <c r="L2124" s="61"/>
      <c r="M2124" s="271"/>
      <c r="N2124" s="6"/>
      <c r="O2124" s="10"/>
      <c r="P2124" s="6"/>
      <c r="Q2124" s="77" t="str">
        <f t="shared" si="240"/>
        <v/>
      </c>
      <c r="R2124" s="333"/>
      <c r="S2124" s="23"/>
      <c r="T2124" s="271"/>
      <c r="U2124" s="5"/>
      <c r="V2124" s="5"/>
      <c r="W2124" s="61"/>
      <c r="X2124" s="61"/>
    </row>
    <row r="2125" spans="1:24" ht="18.75" customHeight="1" x14ac:dyDescent="0.25">
      <c r="A2125" s="61"/>
      <c r="B2125" s="303">
        <f>IF(P2125="",0,COUNTIF($P$7:P2125,P2125))</f>
        <v>0</v>
      </c>
      <c r="C2125" s="303" t="str">
        <f t="shared" si="234"/>
        <v>0</v>
      </c>
      <c r="D2125" s="303">
        <f>IF(S2125="",0,COUNTIF($S$7:S2125,S2125))</f>
        <v>0</v>
      </c>
      <c r="E2125" s="303" t="str">
        <f t="shared" si="235"/>
        <v>0</v>
      </c>
      <c r="F2125" s="303">
        <f>IF(T2125="",0,COUNTIF($T$7:T2125,T2125))</f>
        <v>0</v>
      </c>
      <c r="G2125" s="303" t="str">
        <f t="shared" si="236"/>
        <v>0</v>
      </c>
      <c r="H2125" s="303">
        <f>IF(R2125="",0,COUNTIF($R$7:R2125,R2125))</f>
        <v>0</v>
      </c>
      <c r="I2125" s="303" t="str">
        <f t="shared" si="237"/>
        <v>0</v>
      </c>
      <c r="J2125" s="306">
        <f t="shared" si="238"/>
        <v>44216</v>
      </c>
      <c r="K2125" s="303" t="str">
        <f t="shared" si="239"/>
        <v>KK 097</v>
      </c>
      <c r="L2125" s="61"/>
      <c r="M2125" s="271"/>
      <c r="N2125" s="6"/>
      <c r="O2125" s="10"/>
      <c r="P2125" s="6"/>
      <c r="Q2125" s="77" t="str">
        <f t="shared" si="240"/>
        <v/>
      </c>
      <c r="R2125" s="333"/>
      <c r="S2125" s="23"/>
      <c r="T2125" s="271"/>
      <c r="U2125" s="5"/>
      <c r="V2125" s="5"/>
      <c r="W2125" s="61"/>
      <c r="X2125" s="61"/>
    </row>
    <row r="2126" spans="1:24" ht="18.75" customHeight="1" x14ac:dyDescent="0.25">
      <c r="A2126" s="61"/>
      <c r="B2126" s="303">
        <f>IF(P2126="",0,COUNTIF($P$7:P2126,P2126))</f>
        <v>0</v>
      </c>
      <c r="C2126" s="303" t="str">
        <f t="shared" si="234"/>
        <v>0</v>
      </c>
      <c r="D2126" s="303">
        <f>IF(S2126="",0,COUNTIF($S$7:S2126,S2126))</f>
        <v>0</v>
      </c>
      <c r="E2126" s="303" t="str">
        <f t="shared" si="235"/>
        <v>0</v>
      </c>
      <c r="F2126" s="303">
        <f>IF(T2126="",0,COUNTIF($T$7:T2126,T2126))</f>
        <v>0</v>
      </c>
      <c r="G2126" s="303" t="str">
        <f t="shared" si="236"/>
        <v>0</v>
      </c>
      <c r="H2126" s="303">
        <f>IF(R2126="",0,COUNTIF($R$7:R2126,R2126))</f>
        <v>0</v>
      </c>
      <c r="I2126" s="303" t="str">
        <f t="shared" si="237"/>
        <v>0</v>
      </c>
      <c r="J2126" s="306">
        <f t="shared" si="238"/>
        <v>44216</v>
      </c>
      <c r="K2126" s="303" t="str">
        <f t="shared" si="239"/>
        <v>KK 097</v>
      </c>
      <c r="L2126" s="61"/>
      <c r="M2126" s="271"/>
      <c r="N2126" s="6"/>
      <c r="O2126" s="10"/>
      <c r="P2126" s="6"/>
      <c r="Q2126" s="77" t="str">
        <f t="shared" si="240"/>
        <v/>
      </c>
      <c r="R2126" s="333"/>
      <c r="S2126" s="23"/>
      <c r="T2126" s="271"/>
      <c r="U2126" s="5"/>
      <c r="V2126" s="5"/>
      <c r="W2126" s="61"/>
      <c r="X2126" s="61"/>
    </row>
    <row r="2127" spans="1:24" ht="18.75" customHeight="1" x14ac:dyDescent="0.25">
      <c r="A2127" s="61"/>
      <c r="B2127" s="303">
        <f>IF(P2127="",0,COUNTIF($P$7:P2127,P2127))</f>
        <v>0</v>
      </c>
      <c r="C2127" s="303" t="str">
        <f t="shared" si="234"/>
        <v>0</v>
      </c>
      <c r="D2127" s="303">
        <f>IF(S2127="",0,COUNTIF($S$7:S2127,S2127))</f>
        <v>0</v>
      </c>
      <c r="E2127" s="303" t="str">
        <f t="shared" si="235"/>
        <v>0</v>
      </c>
      <c r="F2127" s="303">
        <f>IF(T2127="",0,COUNTIF($T$7:T2127,T2127))</f>
        <v>0</v>
      </c>
      <c r="G2127" s="303" t="str">
        <f t="shared" si="236"/>
        <v>0</v>
      </c>
      <c r="H2127" s="303">
        <f>IF(R2127="",0,COUNTIF($R$7:R2127,R2127))</f>
        <v>0</v>
      </c>
      <c r="I2127" s="303" t="str">
        <f t="shared" si="237"/>
        <v>0</v>
      </c>
      <c r="J2127" s="306">
        <f t="shared" si="238"/>
        <v>44216</v>
      </c>
      <c r="K2127" s="303" t="str">
        <f t="shared" si="239"/>
        <v>KK 097</v>
      </c>
      <c r="L2127" s="61"/>
      <c r="M2127" s="271"/>
      <c r="N2127" s="6"/>
      <c r="O2127" s="10"/>
      <c r="P2127" s="6"/>
      <c r="Q2127" s="77" t="str">
        <f t="shared" si="240"/>
        <v/>
      </c>
      <c r="R2127" s="333"/>
      <c r="S2127" s="23"/>
      <c r="T2127" s="271"/>
      <c r="U2127" s="5"/>
      <c r="V2127" s="5"/>
      <c r="W2127" s="61"/>
      <c r="X2127" s="61"/>
    </row>
    <row r="2128" spans="1:24" ht="18.75" customHeight="1" x14ac:dyDescent="0.25">
      <c r="A2128" s="61"/>
      <c r="B2128" s="303">
        <f>IF(P2128="",0,COUNTIF($P$7:P2128,P2128))</f>
        <v>0</v>
      </c>
      <c r="C2128" s="303" t="str">
        <f t="shared" si="234"/>
        <v>0</v>
      </c>
      <c r="D2128" s="303">
        <f>IF(S2128="",0,COUNTIF($S$7:S2128,S2128))</f>
        <v>0</v>
      </c>
      <c r="E2128" s="303" t="str">
        <f t="shared" si="235"/>
        <v>0</v>
      </c>
      <c r="F2128" s="303">
        <f>IF(T2128="",0,COUNTIF($T$7:T2128,T2128))</f>
        <v>0</v>
      </c>
      <c r="G2128" s="303" t="str">
        <f t="shared" si="236"/>
        <v>0</v>
      </c>
      <c r="H2128" s="303">
        <f>IF(R2128="",0,COUNTIF($R$7:R2128,R2128))</f>
        <v>0</v>
      </c>
      <c r="I2128" s="303" t="str">
        <f t="shared" si="237"/>
        <v>0</v>
      </c>
      <c r="J2128" s="306">
        <f t="shared" si="238"/>
        <v>44216</v>
      </c>
      <c r="K2128" s="303" t="str">
        <f t="shared" si="239"/>
        <v>KK 097</v>
      </c>
      <c r="L2128" s="61"/>
      <c r="M2128" s="271"/>
      <c r="N2128" s="6"/>
      <c r="O2128" s="10"/>
      <c r="P2128" s="6"/>
      <c r="Q2128" s="77" t="str">
        <f t="shared" si="240"/>
        <v/>
      </c>
      <c r="R2128" s="333"/>
      <c r="S2128" s="23"/>
      <c r="T2128" s="271"/>
      <c r="U2128" s="5"/>
      <c r="V2128" s="5"/>
      <c r="W2128" s="61"/>
      <c r="X2128" s="61"/>
    </row>
    <row r="2129" spans="1:24" ht="18.75" customHeight="1" x14ac:dyDescent="0.25">
      <c r="A2129" s="61"/>
      <c r="B2129" s="303">
        <f>IF(P2129="",0,COUNTIF($P$7:P2129,P2129))</f>
        <v>0</v>
      </c>
      <c r="C2129" s="303" t="str">
        <f t="shared" si="234"/>
        <v>0</v>
      </c>
      <c r="D2129" s="303">
        <f>IF(S2129="",0,COUNTIF($S$7:S2129,S2129))</f>
        <v>0</v>
      </c>
      <c r="E2129" s="303" t="str">
        <f t="shared" si="235"/>
        <v>0</v>
      </c>
      <c r="F2129" s="303">
        <f>IF(T2129="",0,COUNTIF($T$7:T2129,T2129))</f>
        <v>0</v>
      </c>
      <c r="G2129" s="303" t="str">
        <f t="shared" si="236"/>
        <v>0</v>
      </c>
      <c r="H2129" s="303">
        <f>IF(R2129="",0,COUNTIF($R$7:R2129,R2129))</f>
        <v>0</v>
      </c>
      <c r="I2129" s="303" t="str">
        <f t="shared" si="237"/>
        <v>0</v>
      </c>
      <c r="J2129" s="306">
        <f t="shared" si="238"/>
        <v>44216</v>
      </c>
      <c r="K2129" s="303" t="str">
        <f t="shared" si="239"/>
        <v>KK 097</v>
      </c>
      <c r="L2129" s="61"/>
      <c r="M2129" s="271"/>
      <c r="N2129" s="6"/>
      <c r="O2129" s="10"/>
      <c r="P2129" s="6"/>
      <c r="Q2129" s="77" t="str">
        <f t="shared" si="240"/>
        <v/>
      </c>
      <c r="R2129" s="333"/>
      <c r="S2129" s="23"/>
      <c r="T2129" s="271"/>
      <c r="U2129" s="5"/>
      <c r="V2129" s="5"/>
      <c r="W2129" s="61"/>
      <c r="X2129" s="61"/>
    </row>
    <row r="2130" spans="1:24" ht="18.75" customHeight="1" x14ac:dyDescent="0.25">
      <c r="A2130" s="61"/>
      <c r="B2130" s="303">
        <f>IF(P2130="",0,COUNTIF($P$7:P2130,P2130))</f>
        <v>0</v>
      </c>
      <c r="C2130" s="303" t="str">
        <f t="shared" si="234"/>
        <v>0</v>
      </c>
      <c r="D2130" s="303">
        <f>IF(S2130="",0,COUNTIF($S$7:S2130,S2130))</f>
        <v>0</v>
      </c>
      <c r="E2130" s="303" t="str">
        <f t="shared" si="235"/>
        <v>0</v>
      </c>
      <c r="F2130" s="303">
        <f>IF(T2130="",0,COUNTIF($T$7:T2130,T2130))</f>
        <v>0</v>
      </c>
      <c r="G2130" s="303" t="str">
        <f t="shared" si="236"/>
        <v>0</v>
      </c>
      <c r="H2130" s="303">
        <f>IF(R2130="",0,COUNTIF($R$7:R2130,R2130))</f>
        <v>0</v>
      </c>
      <c r="I2130" s="303" t="str">
        <f t="shared" si="237"/>
        <v>0</v>
      </c>
      <c r="J2130" s="306">
        <f t="shared" si="238"/>
        <v>44216</v>
      </c>
      <c r="K2130" s="303" t="str">
        <f t="shared" si="239"/>
        <v>KK 097</v>
      </c>
      <c r="L2130" s="61"/>
      <c r="M2130" s="271"/>
      <c r="N2130" s="6"/>
      <c r="O2130" s="10"/>
      <c r="P2130" s="6"/>
      <c r="Q2130" s="77" t="str">
        <f t="shared" si="240"/>
        <v/>
      </c>
      <c r="R2130" s="333"/>
      <c r="S2130" s="23"/>
      <c r="T2130" s="271"/>
      <c r="U2130" s="5"/>
      <c r="V2130" s="5"/>
      <c r="W2130" s="61"/>
      <c r="X2130" s="61"/>
    </row>
    <row r="2131" spans="1:24" ht="18.75" customHeight="1" x14ac:dyDescent="0.25">
      <c r="A2131" s="61"/>
      <c r="B2131" s="303">
        <f>IF(P2131="",0,COUNTIF($P$7:P2131,P2131))</f>
        <v>0</v>
      </c>
      <c r="C2131" s="303" t="str">
        <f t="shared" si="234"/>
        <v>0</v>
      </c>
      <c r="D2131" s="303">
        <f>IF(S2131="",0,COUNTIF($S$7:S2131,S2131))</f>
        <v>0</v>
      </c>
      <c r="E2131" s="303" t="str">
        <f t="shared" si="235"/>
        <v>0</v>
      </c>
      <c r="F2131" s="303">
        <f>IF(T2131="",0,COUNTIF($T$7:T2131,T2131))</f>
        <v>0</v>
      </c>
      <c r="G2131" s="303" t="str">
        <f t="shared" si="236"/>
        <v>0</v>
      </c>
      <c r="H2131" s="303">
        <f>IF(R2131="",0,COUNTIF($R$7:R2131,R2131))</f>
        <v>0</v>
      </c>
      <c r="I2131" s="303" t="str">
        <f t="shared" si="237"/>
        <v>0</v>
      </c>
      <c r="J2131" s="306">
        <f t="shared" si="238"/>
        <v>44216</v>
      </c>
      <c r="K2131" s="303" t="str">
        <f t="shared" si="239"/>
        <v>KK 097</v>
      </c>
      <c r="L2131" s="61"/>
      <c r="M2131" s="271"/>
      <c r="N2131" s="6"/>
      <c r="O2131" s="10"/>
      <c r="P2131" s="6"/>
      <c r="Q2131" s="77" t="str">
        <f t="shared" si="240"/>
        <v/>
      </c>
      <c r="R2131" s="333"/>
      <c r="S2131" s="23"/>
      <c r="T2131" s="271"/>
      <c r="U2131" s="5"/>
      <c r="V2131" s="5"/>
      <c r="W2131" s="61"/>
      <c r="X2131" s="61"/>
    </row>
    <row r="2132" spans="1:24" ht="18.75" customHeight="1" x14ac:dyDescent="0.25">
      <c r="A2132" s="61"/>
      <c r="B2132" s="303">
        <f>IF(P2132="",0,COUNTIF($P$7:P2132,P2132))</f>
        <v>0</v>
      </c>
      <c r="C2132" s="303" t="str">
        <f t="shared" si="234"/>
        <v>0</v>
      </c>
      <c r="D2132" s="303">
        <f>IF(S2132="",0,COUNTIF($S$7:S2132,S2132))</f>
        <v>0</v>
      </c>
      <c r="E2132" s="303" t="str">
        <f t="shared" si="235"/>
        <v>0</v>
      </c>
      <c r="F2132" s="303">
        <f>IF(T2132="",0,COUNTIF($T$7:T2132,T2132))</f>
        <v>0</v>
      </c>
      <c r="G2132" s="303" t="str">
        <f t="shared" si="236"/>
        <v>0</v>
      </c>
      <c r="H2132" s="303">
        <f>IF(R2132="",0,COUNTIF($R$7:R2132,R2132))</f>
        <v>0</v>
      </c>
      <c r="I2132" s="303" t="str">
        <f t="shared" si="237"/>
        <v>0</v>
      </c>
      <c r="J2132" s="306">
        <f t="shared" si="238"/>
        <v>44216</v>
      </c>
      <c r="K2132" s="303" t="str">
        <f t="shared" si="239"/>
        <v>KK 097</v>
      </c>
      <c r="L2132" s="61"/>
      <c r="M2132" s="271"/>
      <c r="N2132" s="6"/>
      <c r="O2132" s="10"/>
      <c r="P2132" s="6"/>
      <c r="Q2132" s="77" t="str">
        <f t="shared" si="240"/>
        <v/>
      </c>
      <c r="R2132" s="333"/>
      <c r="S2132" s="23"/>
      <c r="T2132" s="271"/>
      <c r="U2132" s="5"/>
      <c r="V2132" s="5"/>
      <c r="W2132" s="61"/>
      <c r="X2132" s="61"/>
    </row>
    <row r="2133" spans="1:24" ht="18.75" customHeight="1" x14ac:dyDescent="0.25">
      <c r="A2133" s="61"/>
      <c r="B2133" s="303">
        <f>IF(P2133="",0,COUNTIF($P$7:P2133,P2133))</f>
        <v>0</v>
      </c>
      <c r="C2133" s="303" t="str">
        <f t="shared" si="234"/>
        <v>0</v>
      </c>
      <c r="D2133" s="303">
        <f>IF(S2133="",0,COUNTIF($S$7:S2133,S2133))</f>
        <v>0</v>
      </c>
      <c r="E2133" s="303" t="str">
        <f t="shared" si="235"/>
        <v>0</v>
      </c>
      <c r="F2133" s="303">
        <f>IF(T2133="",0,COUNTIF($T$7:T2133,T2133))</f>
        <v>0</v>
      </c>
      <c r="G2133" s="303" t="str">
        <f t="shared" si="236"/>
        <v>0</v>
      </c>
      <c r="H2133" s="303">
        <f>IF(R2133="",0,COUNTIF($R$7:R2133,R2133))</f>
        <v>0</v>
      </c>
      <c r="I2133" s="303" t="str">
        <f t="shared" si="237"/>
        <v>0</v>
      </c>
      <c r="J2133" s="306">
        <f t="shared" si="238"/>
        <v>44216</v>
      </c>
      <c r="K2133" s="303" t="str">
        <f t="shared" si="239"/>
        <v>KK 097</v>
      </c>
      <c r="L2133" s="61"/>
      <c r="M2133" s="271"/>
      <c r="N2133" s="6"/>
      <c r="O2133" s="10"/>
      <c r="P2133" s="6"/>
      <c r="Q2133" s="77" t="str">
        <f t="shared" si="240"/>
        <v/>
      </c>
      <c r="R2133" s="333"/>
      <c r="S2133" s="23"/>
      <c r="T2133" s="271"/>
      <c r="U2133" s="5"/>
      <c r="V2133" s="5"/>
      <c r="W2133" s="61"/>
      <c r="X2133" s="61"/>
    </row>
    <row r="2134" spans="1:24" ht="18.75" customHeight="1" x14ac:dyDescent="0.25">
      <c r="A2134" s="61"/>
      <c r="B2134" s="303">
        <f>IF(P2134="",0,COUNTIF($P$7:P2134,P2134))</f>
        <v>0</v>
      </c>
      <c r="C2134" s="303" t="str">
        <f t="shared" si="234"/>
        <v>0</v>
      </c>
      <c r="D2134" s="303">
        <f>IF(S2134="",0,COUNTIF($S$7:S2134,S2134))</f>
        <v>0</v>
      </c>
      <c r="E2134" s="303" t="str">
        <f t="shared" si="235"/>
        <v>0</v>
      </c>
      <c r="F2134" s="303">
        <f>IF(T2134="",0,COUNTIF($T$7:T2134,T2134))</f>
        <v>0</v>
      </c>
      <c r="G2134" s="303" t="str">
        <f t="shared" si="236"/>
        <v>0</v>
      </c>
      <c r="H2134" s="303">
        <f>IF(R2134="",0,COUNTIF($R$7:R2134,R2134))</f>
        <v>0</v>
      </c>
      <c r="I2134" s="303" t="str">
        <f t="shared" si="237"/>
        <v>0</v>
      </c>
      <c r="J2134" s="306">
        <f t="shared" si="238"/>
        <v>44216</v>
      </c>
      <c r="K2134" s="303" t="str">
        <f t="shared" si="239"/>
        <v>KK 097</v>
      </c>
      <c r="L2134" s="61"/>
      <c r="M2134" s="271"/>
      <c r="N2134" s="6"/>
      <c r="O2134" s="10"/>
      <c r="P2134" s="6"/>
      <c r="Q2134" s="77" t="str">
        <f t="shared" si="240"/>
        <v/>
      </c>
      <c r="R2134" s="333"/>
      <c r="S2134" s="23"/>
      <c r="T2134" s="271"/>
      <c r="U2134" s="5"/>
      <c r="V2134" s="5"/>
      <c r="W2134" s="61"/>
      <c r="X2134" s="61"/>
    </row>
    <row r="2135" spans="1:24" ht="18.75" customHeight="1" x14ac:dyDescent="0.25">
      <c r="A2135" s="61"/>
      <c r="B2135" s="303">
        <f>IF(P2135="",0,COUNTIF($P$7:P2135,P2135))</f>
        <v>0</v>
      </c>
      <c r="C2135" s="303" t="str">
        <f t="shared" si="234"/>
        <v>0</v>
      </c>
      <c r="D2135" s="303">
        <f>IF(S2135="",0,COUNTIF($S$7:S2135,S2135))</f>
        <v>0</v>
      </c>
      <c r="E2135" s="303" t="str">
        <f t="shared" si="235"/>
        <v>0</v>
      </c>
      <c r="F2135" s="303">
        <f>IF(T2135="",0,COUNTIF($T$7:T2135,T2135))</f>
        <v>0</v>
      </c>
      <c r="G2135" s="303" t="str">
        <f t="shared" si="236"/>
        <v>0</v>
      </c>
      <c r="H2135" s="303">
        <f>IF(R2135="",0,COUNTIF($R$7:R2135,R2135))</f>
        <v>0</v>
      </c>
      <c r="I2135" s="303" t="str">
        <f t="shared" si="237"/>
        <v>0</v>
      </c>
      <c r="J2135" s="306">
        <f t="shared" si="238"/>
        <v>44216</v>
      </c>
      <c r="K2135" s="303" t="str">
        <f t="shared" si="239"/>
        <v>KK 097</v>
      </c>
      <c r="L2135" s="61"/>
      <c r="M2135" s="271"/>
      <c r="N2135" s="6"/>
      <c r="O2135" s="10"/>
      <c r="P2135" s="6"/>
      <c r="Q2135" s="77" t="str">
        <f t="shared" si="240"/>
        <v/>
      </c>
      <c r="R2135" s="333"/>
      <c r="S2135" s="23"/>
      <c r="T2135" s="271"/>
      <c r="U2135" s="5"/>
      <c r="V2135" s="5"/>
      <c r="W2135" s="61"/>
      <c r="X2135" s="61"/>
    </row>
    <row r="2136" spans="1:24" ht="18.75" customHeight="1" x14ac:dyDescent="0.25">
      <c r="A2136" s="61"/>
      <c r="B2136" s="303">
        <f>IF(P2136="",0,COUNTIF($P$7:P2136,P2136))</f>
        <v>0</v>
      </c>
      <c r="C2136" s="303" t="str">
        <f t="shared" si="234"/>
        <v>0</v>
      </c>
      <c r="D2136" s="303">
        <f>IF(S2136="",0,COUNTIF($S$7:S2136,S2136))</f>
        <v>0</v>
      </c>
      <c r="E2136" s="303" t="str">
        <f t="shared" si="235"/>
        <v>0</v>
      </c>
      <c r="F2136" s="303">
        <f>IF(T2136="",0,COUNTIF($T$7:T2136,T2136))</f>
        <v>0</v>
      </c>
      <c r="G2136" s="303" t="str">
        <f t="shared" si="236"/>
        <v>0</v>
      </c>
      <c r="H2136" s="303">
        <f>IF(R2136="",0,COUNTIF($R$7:R2136,R2136))</f>
        <v>0</v>
      </c>
      <c r="I2136" s="303" t="str">
        <f t="shared" si="237"/>
        <v>0</v>
      </c>
      <c r="J2136" s="306">
        <f t="shared" si="238"/>
        <v>44216</v>
      </c>
      <c r="K2136" s="303" t="str">
        <f t="shared" si="239"/>
        <v>KK 097</v>
      </c>
      <c r="L2136" s="61"/>
      <c r="M2136" s="271"/>
      <c r="N2136" s="6"/>
      <c r="O2136" s="10"/>
      <c r="P2136" s="6"/>
      <c r="Q2136" s="77" t="str">
        <f t="shared" si="240"/>
        <v/>
      </c>
      <c r="R2136" s="333"/>
      <c r="S2136" s="23"/>
      <c r="T2136" s="271"/>
      <c r="U2136" s="5"/>
      <c r="V2136" s="5"/>
      <c r="W2136" s="61"/>
      <c r="X2136" s="61"/>
    </row>
    <row r="2137" spans="1:24" ht="18.75" customHeight="1" x14ac:dyDescent="0.25">
      <c r="A2137" s="61"/>
      <c r="B2137" s="303">
        <f>IF(P2137="",0,COUNTIF($P$7:P2137,P2137))</f>
        <v>0</v>
      </c>
      <c r="C2137" s="303" t="str">
        <f t="shared" si="234"/>
        <v>0</v>
      </c>
      <c r="D2137" s="303">
        <f>IF(S2137="",0,COUNTIF($S$7:S2137,S2137))</f>
        <v>0</v>
      </c>
      <c r="E2137" s="303" t="str">
        <f t="shared" si="235"/>
        <v>0</v>
      </c>
      <c r="F2137" s="303">
        <f>IF(T2137="",0,COUNTIF($T$7:T2137,T2137))</f>
        <v>0</v>
      </c>
      <c r="G2137" s="303" t="str">
        <f t="shared" si="236"/>
        <v>0</v>
      </c>
      <c r="H2137" s="303">
        <f>IF(R2137="",0,COUNTIF($R$7:R2137,R2137))</f>
        <v>0</v>
      </c>
      <c r="I2137" s="303" t="str">
        <f t="shared" si="237"/>
        <v>0</v>
      </c>
      <c r="J2137" s="306">
        <f t="shared" si="238"/>
        <v>44216</v>
      </c>
      <c r="K2137" s="303" t="str">
        <f t="shared" si="239"/>
        <v>KK 097</v>
      </c>
      <c r="L2137" s="61"/>
      <c r="M2137" s="271"/>
      <c r="N2137" s="6"/>
      <c r="O2137" s="10"/>
      <c r="P2137" s="6"/>
      <c r="Q2137" s="77" t="str">
        <f t="shared" si="240"/>
        <v/>
      </c>
      <c r="R2137" s="333"/>
      <c r="S2137" s="23"/>
      <c r="T2137" s="271"/>
      <c r="U2137" s="5"/>
      <c r="V2137" s="5"/>
      <c r="W2137" s="61"/>
      <c r="X2137" s="61"/>
    </row>
    <row r="2138" spans="1:24" ht="18.75" customHeight="1" x14ac:dyDescent="0.25">
      <c r="A2138" s="61"/>
      <c r="B2138" s="303">
        <f>IF(P2138="",0,COUNTIF($P$7:P2138,P2138))</f>
        <v>0</v>
      </c>
      <c r="C2138" s="303" t="str">
        <f t="shared" si="234"/>
        <v>0</v>
      </c>
      <c r="D2138" s="303">
        <f>IF(S2138="",0,COUNTIF($S$7:S2138,S2138))</f>
        <v>0</v>
      </c>
      <c r="E2138" s="303" t="str">
        <f t="shared" si="235"/>
        <v>0</v>
      </c>
      <c r="F2138" s="303">
        <f>IF(T2138="",0,COUNTIF($T$7:T2138,T2138))</f>
        <v>0</v>
      </c>
      <c r="G2138" s="303" t="str">
        <f t="shared" si="236"/>
        <v>0</v>
      </c>
      <c r="H2138" s="303">
        <f>IF(R2138="",0,COUNTIF($R$7:R2138,R2138))</f>
        <v>0</v>
      </c>
      <c r="I2138" s="303" t="str">
        <f t="shared" si="237"/>
        <v>0</v>
      </c>
      <c r="J2138" s="306">
        <f t="shared" si="238"/>
        <v>44216</v>
      </c>
      <c r="K2138" s="303" t="str">
        <f t="shared" si="239"/>
        <v>KK 097</v>
      </c>
      <c r="L2138" s="61"/>
      <c r="M2138" s="271"/>
      <c r="N2138" s="6"/>
      <c r="O2138" s="10"/>
      <c r="P2138" s="6"/>
      <c r="Q2138" s="77" t="str">
        <f t="shared" si="240"/>
        <v/>
      </c>
      <c r="R2138" s="333"/>
      <c r="S2138" s="23"/>
      <c r="T2138" s="271"/>
      <c r="U2138" s="5"/>
      <c r="V2138" s="5"/>
      <c r="W2138" s="61"/>
      <c r="X2138" s="61"/>
    </row>
    <row r="2139" spans="1:24" ht="18.75" customHeight="1" x14ac:dyDescent="0.25">
      <c r="A2139" s="61"/>
      <c r="B2139" s="303">
        <f>IF(P2139="",0,COUNTIF($P$7:P2139,P2139))</f>
        <v>0</v>
      </c>
      <c r="C2139" s="303" t="str">
        <f t="shared" si="234"/>
        <v>0</v>
      </c>
      <c r="D2139" s="303">
        <f>IF(S2139="",0,COUNTIF($S$7:S2139,S2139))</f>
        <v>0</v>
      </c>
      <c r="E2139" s="303" t="str">
        <f t="shared" si="235"/>
        <v>0</v>
      </c>
      <c r="F2139" s="303">
        <f>IF(T2139="",0,COUNTIF($T$7:T2139,T2139))</f>
        <v>0</v>
      </c>
      <c r="G2139" s="303" t="str">
        <f t="shared" si="236"/>
        <v>0</v>
      </c>
      <c r="H2139" s="303">
        <f>IF(R2139="",0,COUNTIF($R$7:R2139,R2139))</f>
        <v>0</v>
      </c>
      <c r="I2139" s="303" t="str">
        <f t="shared" si="237"/>
        <v>0</v>
      </c>
      <c r="J2139" s="306">
        <f t="shared" si="238"/>
        <v>44216</v>
      </c>
      <c r="K2139" s="303" t="str">
        <f t="shared" si="239"/>
        <v>KK 097</v>
      </c>
      <c r="L2139" s="61"/>
      <c r="M2139" s="271"/>
      <c r="N2139" s="6"/>
      <c r="O2139" s="10"/>
      <c r="P2139" s="6"/>
      <c r="Q2139" s="77" t="str">
        <f t="shared" si="240"/>
        <v/>
      </c>
      <c r="R2139" s="333"/>
      <c r="S2139" s="23"/>
      <c r="T2139" s="271"/>
      <c r="U2139" s="5"/>
      <c r="V2139" s="5"/>
      <c r="W2139" s="61"/>
      <c r="X2139" s="61"/>
    </row>
    <row r="2140" spans="1:24" ht="18.75" customHeight="1" x14ac:dyDescent="0.25">
      <c r="A2140" s="61"/>
      <c r="B2140" s="303">
        <f>IF(P2140="",0,COUNTIF($P$7:P2140,P2140))</f>
        <v>0</v>
      </c>
      <c r="C2140" s="303" t="str">
        <f t="shared" si="234"/>
        <v>0</v>
      </c>
      <c r="D2140" s="303">
        <f>IF(S2140="",0,COUNTIF($S$7:S2140,S2140))</f>
        <v>0</v>
      </c>
      <c r="E2140" s="303" t="str">
        <f t="shared" si="235"/>
        <v>0</v>
      </c>
      <c r="F2140" s="303">
        <f>IF(T2140="",0,COUNTIF($T$7:T2140,T2140))</f>
        <v>0</v>
      </c>
      <c r="G2140" s="303" t="str">
        <f t="shared" si="236"/>
        <v>0</v>
      </c>
      <c r="H2140" s="303">
        <f>IF(R2140="",0,COUNTIF($R$7:R2140,R2140))</f>
        <v>0</v>
      </c>
      <c r="I2140" s="303" t="str">
        <f t="shared" si="237"/>
        <v>0</v>
      </c>
      <c r="J2140" s="306">
        <f t="shared" si="238"/>
        <v>44216</v>
      </c>
      <c r="K2140" s="303" t="str">
        <f t="shared" si="239"/>
        <v>KK 097</v>
      </c>
      <c r="L2140" s="61"/>
      <c r="M2140" s="271"/>
      <c r="N2140" s="6"/>
      <c r="O2140" s="10"/>
      <c r="P2140" s="6"/>
      <c r="Q2140" s="77" t="str">
        <f t="shared" si="240"/>
        <v/>
      </c>
      <c r="R2140" s="333"/>
      <c r="S2140" s="23"/>
      <c r="T2140" s="271"/>
      <c r="U2140" s="5"/>
      <c r="V2140" s="5"/>
      <c r="W2140" s="61"/>
      <c r="X2140" s="61"/>
    </row>
    <row r="2141" spans="1:24" ht="18.75" customHeight="1" x14ac:dyDescent="0.25">
      <c r="A2141" s="61"/>
      <c r="B2141" s="303">
        <f>IF(P2141="",0,COUNTIF($P$7:P2141,P2141))</f>
        <v>0</v>
      </c>
      <c r="C2141" s="303" t="str">
        <f t="shared" si="234"/>
        <v>0</v>
      </c>
      <c r="D2141" s="303">
        <f>IF(S2141="",0,COUNTIF($S$7:S2141,S2141))</f>
        <v>0</v>
      </c>
      <c r="E2141" s="303" t="str">
        <f t="shared" si="235"/>
        <v>0</v>
      </c>
      <c r="F2141" s="303">
        <f>IF(T2141="",0,COUNTIF($T$7:T2141,T2141))</f>
        <v>0</v>
      </c>
      <c r="G2141" s="303" t="str">
        <f t="shared" si="236"/>
        <v>0</v>
      </c>
      <c r="H2141" s="303">
        <f>IF(R2141="",0,COUNTIF($R$7:R2141,R2141))</f>
        <v>0</v>
      </c>
      <c r="I2141" s="303" t="str">
        <f t="shared" si="237"/>
        <v>0</v>
      </c>
      <c r="J2141" s="306">
        <f t="shared" si="238"/>
        <v>44216</v>
      </c>
      <c r="K2141" s="303" t="str">
        <f t="shared" si="239"/>
        <v>KK 097</v>
      </c>
      <c r="L2141" s="61"/>
      <c r="M2141" s="271"/>
      <c r="N2141" s="6"/>
      <c r="O2141" s="10"/>
      <c r="P2141" s="6"/>
      <c r="Q2141" s="77" t="str">
        <f t="shared" si="240"/>
        <v/>
      </c>
      <c r="R2141" s="333"/>
      <c r="S2141" s="23"/>
      <c r="T2141" s="271"/>
      <c r="U2141" s="5"/>
      <c r="V2141" s="5"/>
      <c r="W2141" s="61"/>
      <c r="X2141" s="61"/>
    </row>
    <row r="2142" spans="1:24" ht="18.75" customHeight="1" x14ac:dyDescent="0.25">
      <c r="A2142" s="61"/>
      <c r="B2142" s="303">
        <f>IF(P2142="",0,COUNTIF($P$7:P2142,P2142))</f>
        <v>0</v>
      </c>
      <c r="C2142" s="303" t="str">
        <f t="shared" si="234"/>
        <v>0</v>
      </c>
      <c r="D2142" s="303">
        <f>IF(S2142="",0,COUNTIF($S$7:S2142,S2142))</f>
        <v>0</v>
      </c>
      <c r="E2142" s="303" t="str">
        <f t="shared" si="235"/>
        <v>0</v>
      </c>
      <c r="F2142" s="303">
        <f>IF(T2142="",0,COUNTIF($T$7:T2142,T2142))</f>
        <v>0</v>
      </c>
      <c r="G2142" s="303" t="str">
        <f t="shared" si="236"/>
        <v>0</v>
      </c>
      <c r="H2142" s="303">
        <f>IF(R2142="",0,COUNTIF($R$7:R2142,R2142))</f>
        <v>0</v>
      </c>
      <c r="I2142" s="303" t="str">
        <f t="shared" si="237"/>
        <v>0</v>
      </c>
      <c r="J2142" s="306">
        <f t="shared" si="238"/>
        <v>44216</v>
      </c>
      <c r="K2142" s="303" t="str">
        <f t="shared" si="239"/>
        <v>KK 097</v>
      </c>
      <c r="L2142" s="61"/>
      <c r="M2142" s="271"/>
      <c r="N2142" s="6"/>
      <c r="O2142" s="10"/>
      <c r="P2142" s="6"/>
      <c r="Q2142" s="77" t="str">
        <f t="shared" si="240"/>
        <v/>
      </c>
      <c r="R2142" s="333"/>
      <c r="S2142" s="23"/>
      <c r="T2142" s="271"/>
      <c r="U2142" s="5"/>
      <c r="V2142" s="5"/>
      <c r="W2142" s="61"/>
      <c r="X2142" s="61"/>
    </row>
    <row r="2143" spans="1:24" ht="18.75" customHeight="1" x14ac:dyDescent="0.25">
      <c r="A2143" s="61"/>
      <c r="B2143" s="303">
        <f>IF(P2143="",0,COUNTIF($P$7:P2143,P2143))</f>
        <v>0</v>
      </c>
      <c r="C2143" s="303" t="str">
        <f t="shared" si="234"/>
        <v>0</v>
      </c>
      <c r="D2143" s="303">
        <f>IF(S2143="",0,COUNTIF($S$7:S2143,S2143))</f>
        <v>0</v>
      </c>
      <c r="E2143" s="303" t="str">
        <f t="shared" si="235"/>
        <v>0</v>
      </c>
      <c r="F2143" s="303">
        <f>IF(T2143="",0,COUNTIF($T$7:T2143,T2143))</f>
        <v>0</v>
      </c>
      <c r="G2143" s="303" t="str">
        <f t="shared" si="236"/>
        <v>0</v>
      </c>
      <c r="H2143" s="303">
        <f>IF(R2143="",0,COUNTIF($R$7:R2143,R2143))</f>
        <v>0</v>
      </c>
      <c r="I2143" s="303" t="str">
        <f t="shared" si="237"/>
        <v>0</v>
      </c>
      <c r="J2143" s="306">
        <f t="shared" si="238"/>
        <v>44216</v>
      </c>
      <c r="K2143" s="303" t="str">
        <f t="shared" si="239"/>
        <v>KK 097</v>
      </c>
      <c r="L2143" s="61"/>
      <c r="M2143" s="271"/>
      <c r="N2143" s="6"/>
      <c r="O2143" s="10"/>
      <c r="P2143" s="6"/>
      <c r="Q2143" s="77" t="str">
        <f t="shared" si="240"/>
        <v/>
      </c>
      <c r="R2143" s="333"/>
      <c r="S2143" s="23"/>
      <c r="T2143" s="271"/>
      <c r="U2143" s="5"/>
      <c r="V2143" s="5"/>
      <c r="W2143" s="61"/>
      <c r="X2143" s="61"/>
    </row>
    <row r="2144" spans="1:24" ht="18.75" customHeight="1" x14ac:dyDescent="0.25">
      <c r="A2144" s="61"/>
      <c r="B2144" s="303">
        <f>IF(P2144="",0,COUNTIF($P$7:P2144,P2144))</f>
        <v>0</v>
      </c>
      <c r="C2144" s="303" t="str">
        <f t="shared" si="234"/>
        <v>0</v>
      </c>
      <c r="D2144" s="303">
        <f>IF(S2144="",0,COUNTIF($S$7:S2144,S2144))</f>
        <v>0</v>
      </c>
      <c r="E2144" s="303" t="str">
        <f t="shared" si="235"/>
        <v>0</v>
      </c>
      <c r="F2144" s="303">
        <f>IF(T2144="",0,COUNTIF($T$7:T2144,T2144))</f>
        <v>0</v>
      </c>
      <c r="G2144" s="303" t="str">
        <f t="shared" si="236"/>
        <v>0</v>
      </c>
      <c r="H2144" s="303">
        <f>IF(R2144="",0,COUNTIF($R$7:R2144,R2144))</f>
        <v>0</v>
      </c>
      <c r="I2144" s="303" t="str">
        <f t="shared" si="237"/>
        <v>0</v>
      </c>
      <c r="J2144" s="306">
        <f t="shared" si="238"/>
        <v>44216</v>
      </c>
      <c r="K2144" s="303" t="str">
        <f t="shared" si="239"/>
        <v>KK 097</v>
      </c>
      <c r="L2144" s="61"/>
      <c r="M2144" s="271"/>
      <c r="N2144" s="6"/>
      <c r="O2144" s="10"/>
      <c r="P2144" s="6"/>
      <c r="Q2144" s="77" t="str">
        <f t="shared" si="240"/>
        <v/>
      </c>
      <c r="R2144" s="333"/>
      <c r="S2144" s="23"/>
      <c r="T2144" s="271"/>
      <c r="U2144" s="5"/>
      <c r="V2144" s="5"/>
      <c r="W2144" s="61"/>
      <c r="X2144" s="61"/>
    </row>
    <row r="2145" spans="1:24" ht="18.75" customHeight="1" x14ac:dyDescent="0.25">
      <c r="A2145" s="61"/>
      <c r="B2145" s="303">
        <f>IF(P2145="",0,COUNTIF($P$7:P2145,P2145))</f>
        <v>0</v>
      </c>
      <c r="C2145" s="303" t="str">
        <f t="shared" si="234"/>
        <v>0</v>
      </c>
      <c r="D2145" s="303">
        <f>IF(S2145="",0,COUNTIF($S$7:S2145,S2145))</f>
        <v>0</v>
      </c>
      <c r="E2145" s="303" t="str">
        <f t="shared" si="235"/>
        <v>0</v>
      </c>
      <c r="F2145" s="303">
        <f>IF(T2145="",0,COUNTIF($T$7:T2145,T2145))</f>
        <v>0</v>
      </c>
      <c r="G2145" s="303" t="str">
        <f t="shared" si="236"/>
        <v>0</v>
      </c>
      <c r="H2145" s="303">
        <f>IF(R2145="",0,COUNTIF($R$7:R2145,R2145))</f>
        <v>0</v>
      </c>
      <c r="I2145" s="303" t="str">
        <f t="shared" si="237"/>
        <v>0</v>
      </c>
      <c r="J2145" s="306">
        <f t="shared" si="238"/>
        <v>44216</v>
      </c>
      <c r="K2145" s="303" t="str">
        <f t="shared" si="239"/>
        <v>KK 097</v>
      </c>
      <c r="L2145" s="61"/>
      <c r="M2145" s="271"/>
      <c r="N2145" s="6"/>
      <c r="O2145" s="10"/>
      <c r="P2145" s="6"/>
      <c r="Q2145" s="77" t="str">
        <f t="shared" si="240"/>
        <v/>
      </c>
      <c r="R2145" s="333"/>
      <c r="S2145" s="23"/>
      <c r="T2145" s="271"/>
      <c r="U2145" s="5"/>
      <c r="V2145" s="5"/>
      <c r="W2145" s="61"/>
      <c r="X2145" s="61"/>
    </row>
    <row r="2146" spans="1:24" ht="18.75" customHeight="1" x14ac:dyDescent="0.25">
      <c r="A2146" s="61"/>
      <c r="B2146" s="303">
        <f>IF(P2146="",0,COUNTIF($P$7:P2146,P2146))</f>
        <v>0</v>
      </c>
      <c r="C2146" s="303" t="str">
        <f t="shared" si="234"/>
        <v>0</v>
      </c>
      <c r="D2146" s="303">
        <f>IF(S2146="",0,COUNTIF($S$7:S2146,S2146))</f>
        <v>0</v>
      </c>
      <c r="E2146" s="303" t="str">
        <f t="shared" si="235"/>
        <v>0</v>
      </c>
      <c r="F2146" s="303">
        <f>IF(T2146="",0,COUNTIF($T$7:T2146,T2146))</f>
        <v>0</v>
      </c>
      <c r="G2146" s="303" t="str">
        <f t="shared" si="236"/>
        <v>0</v>
      </c>
      <c r="H2146" s="303">
        <f>IF(R2146="",0,COUNTIF($R$7:R2146,R2146))</f>
        <v>0</v>
      </c>
      <c r="I2146" s="303" t="str">
        <f t="shared" si="237"/>
        <v>0</v>
      </c>
      <c r="J2146" s="306">
        <f t="shared" si="238"/>
        <v>44216</v>
      </c>
      <c r="K2146" s="303" t="str">
        <f t="shared" si="239"/>
        <v>KK 097</v>
      </c>
      <c r="L2146" s="61"/>
      <c r="M2146" s="271"/>
      <c r="N2146" s="6"/>
      <c r="O2146" s="10"/>
      <c r="P2146" s="6"/>
      <c r="Q2146" s="77" t="str">
        <f t="shared" si="240"/>
        <v/>
      </c>
      <c r="R2146" s="333"/>
      <c r="S2146" s="23"/>
      <c r="T2146" s="271"/>
      <c r="U2146" s="5"/>
      <c r="V2146" s="5"/>
      <c r="W2146" s="61"/>
      <c r="X2146" s="61"/>
    </row>
    <row r="2147" spans="1:24" ht="18.75" customHeight="1" x14ac:dyDescent="0.25">
      <c r="A2147" s="61"/>
      <c r="B2147" s="303">
        <f>IF(P2147="",0,COUNTIF($P$7:P2147,P2147))</f>
        <v>0</v>
      </c>
      <c r="C2147" s="303" t="str">
        <f t="shared" si="234"/>
        <v>0</v>
      </c>
      <c r="D2147" s="303">
        <f>IF(S2147="",0,COUNTIF($S$7:S2147,S2147))</f>
        <v>0</v>
      </c>
      <c r="E2147" s="303" t="str">
        <f t="shared" si="235"/>
        <v>0</v>
      </c>
      <c r="F2147" s="303">
        <f>IF(T2147="",0,COUNTIF($T$7:T2147,T2147))</f>
        <v>0</v>
      </c>
      <c r="G2147" s="303" t="str">
        <f t="shared" si="236"/>
        <v>0</v>
      </c>
      <c r="H2147" s="303">
        <f>IF(R2147="",0,COUNTIF($R$7:R2147,R2147))</f>
        <v>0</v>
      </c>
      <c r="I2147" s="303" t="str">
        <f t="shared" si="237"/>
        <v>0</v>
      </c>
      <c r="J2147" s="306">
        <f t="shared" si="238"/>
        <v>44216</v>
      </c>
      <c r="K2147" s="303" t="str">
        <f t="shared" si="239"/>
        <v>KK 097</v>
      </c>
      <c r="L2147" s="61"/>
      <c r="M2147" s="271"/>
      <c r="N2147" s="6"/>
      <c r="O2147" s="10"/>
      <c r="P2147" s="6"/>
      <c r="Q2147" s="77" t="str">
        <f t="shared" si="240"/>
        <v/>
      </c>
      <c r="R2147" s="333"/>
      <c r="S2147" s="23"/>
      <c r="T2147" s="271"/>
      <c r="U2147" s="5"/>
      <c r="V2147" s="5"/>
      <c r="W2147" s="61"/>
      <c r="X2147" s="61"/>
    </row>
    <row r="2148" spans="1:24" ht="18.75" customHeight="1" x14ac:dyDescent="0.25">
      <c r="A2148" s="61"/>
      <c r="B2148" s="303">
        <f>IF(P2148="",0,COUNTIF($P$7:P2148,P2148))</f>
        <v>0</v>
      </c>
      <c r="C2148" s="303" t="str">
        <f t="shared" si="234"/>
        <v>0</v>
      </c>
      <c r="D2148" s="303">
        <f>IF(S2148="",0,COUNTIF($S$7:S2148,S2148))</f>
        <v>0</v>
      </c>
      <c r="E2148" s="303" t="str">
        <f t="shared" si="235"/>
        <v>0</v>
      </c>
      <c r="F2148" s="303">
        <f>IF(T2148="",0,COUNTIF($T$7:T2148,T2148))</f>
        <v>0</v>
      </c>
      <c r="G2148" s="303" t="str">
        <f t="shared" si="236"/>
        <v>0</v>
      </c>
      <c r="H2148" s="303">
        <f>IF(R2148="",0,COUNTIF($R$7:R2148,R2148))</f>
        <v>0</v>
      </c>
      <c r="I2148" s="303" t="str">
        <f t="shared" si="237"/>
        <v>0</v>
      </c>
      <c r="J2148" s="306">
        <f t="shared" si="238"/>
        <v>44216</v>
      </c>
      <c r="K2148" s="303" t="str">
        <f t="shared" si="239"/>
        <v>KK 097</v>
      </c>
      <c r="L2148" s="61"/>
      <c r="M2148" s="271"/>
      <c r="N2148" s="6"/>
      <c r="O2148" s="10"/>
      <c r="P2148" s="6"/>
      <c r="Q2148" s="77" t="str">
        <f t="shared" si="240"/>
        <v/>
      </c>
      <c r="R2148" s="333"/>
      <c r="S2148" s="23"/>
      <c r="T2148" s="271"/>
      <c r="U2148" s="5"/>
      <c r="V2148" s="5"/>
      <c r="W2148" s="61"/>
      <c r="X2148" s="61"/>
    </row>
    <row r="2149" spans="1:24" ht="18.75" customHeight="1" x14ac:dyDescent="0.25">
      <c r="A2149" s="61"/>
      <c r="B2149" s="303">
        <f>IF(P2149="",0,COUNTIF($P$7:P2149,P2149))</f>
        <v>0</v>
      </c>
      <c r="C2149" s="303" t="str">
        <f t="shared" si="234"/>
        <v>0</v>
      </c>
      <c r="D2149" s="303">
        <f>IF(S2149="",0,COUNTIF($S$7:S2149,S2149))</f>
        <v>0</v>
      </c>
      <c r="E2149" s="303" t="str">
        <f t="shared" si="235"/>
        <v>0</v>
      </c>
      <c r="F2149" s="303">
        <f>IF(T2149="",0,COUNTIF($T$7:T2149,T2149))</f>
        <v>0</v>
      </c>
      <c r="G2149" s="303" t="str">
        <f t="shared" si="236"/>
        <v>0</v>
      </c>
      <c r="H2149" s="303">
        <f>IF(R2149="",0,COUNTIF($R$7:R2149,R2149))</f>
        <v>0</v>
      </c>
      <c r="I2149" s="303" t="str">
        <f t="shared" si="237"/>
        <v>0</v>
      </c>
      <c r="J2149" s="306">
        <f t="shared" si="238"/>
        <v>44216</v>
      </c>
      <c r="K2149" s="303" t="str">
        <f t="shared" si="239"/>
        <v>KK 097</v>
      </c>
      <c r="L2149" s="61"/>
      <c r="M2149" s="271"/>
      <c r="N2149" s="6"/>
      <c r="O2149" s="10"/>
      <c r="P2149" s="6"/>
      <c r="Q2149" s="77" t="str">
        <f t="shared" si="240"/>
        <v/>
      </c>
      <c r="R2149" s="333"/>
      <c r="S2149" s="23"/>
      <c r="T2149" s="271"/>
      <c r="U2149" s="5"/>
      <c r="V2149" s="5"/>
      <c r="W2149" s="61"/>
      <c r="X2149" s="61"/>
    </row>
    <row r="2150" spans="1:24" ht="18.75" customHeight="1" x14ac:dyDescent="0.25">
      <c r="A2150" s="61"/>
      <c r="B2150" s="303">
        <f>IF(P2150="",0,COUNTIF($P$7:P2150,P2150))</f>
        <v>0</v>
      </c>
      <c r="C2150" s="303" t="str">
        <f t="shared" si="234"/>
        <v>0</v>
      </c>
      <c r="D2150" s="303">
        <f>IF(S2150="",0,COUNTIF($S$7:S2150,S2150))</f>
        <v>0</v>
      </c>
      <c r="E2150" s="303" t="str">
        <f t="shared" si="235"/>
        <v>0</v>
      </c>
      <c r="F2150" s="303">
        <f>IF(T2150="",0,COUNTIF($T$7:T2150,T2150))</f>
        <v>0</v>
      </c>
      <c r="G2150" s="303" t="str">
        <f t="shared" si="236"/>
        <v>0</v>
      </c>
      <c r="H2150" s="303">
        <f>IF(R2150="",0,COUNTIF($R$7:R2150,R2150))</f>
        <v>0</v>
      </c>
      <c r="I2150" s="303" t="str">
        <f t="shared" si="237"/>
        <v>0</v>
      </c>
      <c r="J2150" s="306">
        <f t="shared" si="238"/>
        <v>44216</v>
      </c>
      <c r="K2150" s="303" t="str">
        <f t="shared" si="239"/>
        <v>KK 097</v>
      </c>
      <c r="L2150" s="61"/>
      <c r="M2150" s="271"/>
      <c r="N2150" s="6"/>
      <c r="O2150" s="10"/>
      <c r="P2150" s="6"/>
      <c r="Q2150" s="77" t="str">
        <f t="shared" si="240"/>
        <v/>
      </c>
      <c r="R2150" s="333"/>
      <c r="S2150" s="23"/>
      <c r="T2150" s="271"/>
      <c r="U2150" s="5"/>
      <c r="V2150" s="5"/>
      <c r="W2150" s="61"/>
      <c r="X2150" s="61"/>
    </row>
    <row r="2151" spans="1:24" ht="18.75" customHeight="1" x14ac:dyDescent="0.25">
      <c r="A2151" s="61"/>
      <c r="B2151" s="303">
        <f>IF(P2151="",0,COUNTIF($P$7:P2151,P2151))</f>
        <v>0</v>
      </c>
      <c r="C2151" s="303" t="str">
        <f t="shared" si="234"/>
        <v>0</v>
      </c>
      <c r="D2151" s="303">
        <f>IF(S2151="",0,COUNTIF($S$7:S2151,S2151))</f>
        <v>0</v>
      </c>
      <c r="E2151" s="303" t="str">
        <f t="shared" si="235"/>
        <v>0</v>
      </c>
      <c r="F2151" s="303">
        <f>IF(T2151="",0,COUNTIF($T$7:T2151,T2151))</f>
        <v>0</v>
      </c>
      <c r="G2151" s="303" t="str">
        <f t="shared" si="236"/>
        <v>0</v>
      </c>
      <c r="H2151" s="303">
        <f>IF(R2151="",0,COUNTIF($R$7:R2151,R2151))</f>
        <v>0</v>
      </c>
      <c r="I2151" s="303" t="str">
        <f t="shared" si="237"/>
        <v>0</v>
      </c>
      <c r="J2151" s="306">
        <f t="shared" si="238"/>
        <v>44216</v>
      </c>
      <c r="K2151" s="303" t="str">
        <f t="shared" si="239"/>
        <v>KK 097</v>
      </c>
      <c r="L2151" s="61"/>
      <c r="M2151" s="271"/>
      <c r="N2151" s="6"/>
      <c r="O2151" s="10"/>
      <c r="P2151" s="6"/>
      <c r="Q2151" s="77" t="str">
        <f t="shared" si="240"/>
        <v/>
      </c>
      <c r="R2151" s="333"/>
      <c r="S2151" s="23"/>
      <c r="T2151" s="271"/>
      <c r="U2151" s="5"/>
      <c r="V2151" s="5"/>
      <c r="W2151" s="61"/>
      <c r="X2151" s="61"/>
    </row>
    <row r="2152" spans="1:24" ht="18.75" customHeight="1" x14ac:dyDescent="0.25">
      <c r="A2152" s="61"/>
      <c r="B2152" s="303">
        <f>IF(P2152="",0,COUNTIF($P$7:P2152,P2152))</f>
        <v>0</v>
      </c>
      <c r="C2152" s="303" t="str">
        <f t="shared" si="234"/>
        <v>0</v>
      </c>
      <c r="D2152" s="303">
        <f>IF(S2152="",0,COUNTIF($S$7:S2152,S2152))</f>
        <v>0</v>
      </c>
      <c r="E2152" s="303" t="str">
        <f t="shared" si="235"/>
        <v>0</v>
      </c>
      <c r="F2152" s="303">
        <f>IF(T2152="",0,COUNTIF($T$7:T2152,T2152))</f>
        <v>0</v>
      </c>
      <c r="G2152" s="303" t="str">
        <f t="shared" si="236"/>
        <v>0</v>
      </c>
      <c r="H2152" s="303">
        <f>IF(R2152="",0,COUNTIF($R$7:R2152,R2152))</f>
        <v>0</v>
      </c>
      <c r="I2152" s="303" t="str">
        <f t="shared" si="237"/>
        <v>0</v>
      </c>
      <c r="J2152" s="306">
        <f t="shared" si="238"/>
        <v>44216</v>
      </c>
      <c r="K2152" s="303" t="str">
        <f t="shared" si="239"/>
        <v>KK 097</v>
      </c>
      <c r="L2152" s="61"/>
      <c r="M2152" s="271"/>
      <c r="N2152" s="6"/>
      <c r="O2152" s="10"/>
      <c r="P2152" s="6"/>
      <c r="Q2152" s="77" t="str">
        <f t="shared" si="240"/>
        <v/>
      </c>
      <c r="R2152" s="333"/>
      <c r="S2152" s="23"/>
      <c r="T2152" s="271"/>
      <c r="U2152" s="5"/>
      <c r="V2152" s="5"/>
      <c r="W2152" s="61"/>
      <c r="X2152" s="61"/>
    </row>
    <row r="2153" spans="1:24" ht="18.75" customHeight="1" x14ac:dyDescent="0.25">
      <c r="A2153" s="61"/>
      <c r="B2153" s="303">
        <f>IF(P2153="",0,COUNTIF($P$7:P2153,P2153))</f>
        <v>0</v>
      </c>
      <c r="C2153" s="303" t="str">
        <f t="shared" si="234"/>
        <v>0</v>
      </c>
      <c r="D2153" s="303">
        <f>IF(S2153="",0,COUNTIF($S$7:S2153,S2153))</f>
        <v>0</v>
      </c>
      <c r="E2153" s="303" t="str">
        <f t="shared" si="235"/>
        <v>0</v>
      </c>
      <c r="F2153" s="303">
        <f>IF(T2153="",0,COUNTIF($T$7:T2153,T2153))</f>
        <v>0</v>
      </c>
      <c r="G2153" s="303" t="str">
        <f t="shared" si="236"/>
        <v>0</v>
      </c>
      <c r="H2153" s="303">
        <f>IF(R2153="",0,COUNTIF($R$7:R2153,R2153))</f>
        <v>0</v>
      </c>
      <c r="I2153" s="303" t="str">
        <f t="shared" si="237"/>
        <v>0</v>
      </c>
      <c r="J2153" s="306">
        <f t="shared" si="238"/>
        <v>44216</v>
      </c>
      <c r="K2153" s="303" t="str">
        <f t="shared" si="239"/>
        <v>KK 097</v>
      </c>
      <c r="L2153" s="61"/>
      <c r="M2153" s="271"/>
      <c r="N2153" s="6"/>
      <c r="O2153" s="10"/>
      <c r="P2153" s="6"/>
      <c r="Q2153" s="77" t="str">
        <f t="shared" si="240"/>
        <v/>
      </c>
      <c r="R2153" s="333"/>
      <c r="S2153" s="23"/>
      <c r="T2153" s="271"/>
      <c r="U2153" s="5"/>
      <c r="V2153" s="5"/>
      <c r="W2153" s="61"/>
      <c r="X2153" s="61"/>
    </row>
    <row r="2154" spans="1:24" ht="18.75" customHeight="1" x14ac:dyDescent="0.25">
      <c r="A2154" s="61"/>
      <c r="B2154" s="303">
        <f>IF(P2154="",0,COUNTIF($P$7:P2154,P2154))</f>
        <v>0</v>
      </c>
      <c r="C2154" s="303" t="str">
        <f t="shared" si="234"/>
        <v>0</v>
      </c>
      <c r="D2154" s="303">
        <f>IF(S2154="",0,COUNTIF($S$7:S2154,S2154))</f>
        <v>0</v>
      </c>
      <c r="E2154" s="303" t="str">
        <f t="shared" si="235"/>
        <v>0</v>
      </c>
      <c r="F2154" s="303">
        <f>IF(T2154="",0,COUNTIF($T$7:T2154,T2154))</f>
        <v>0</v>
      </c>
      <c r="G2154" s="303" t="str">
        <f t="shared" si="236"/>
        <v>0</v>
      </c>
      <c r="H2154" s="303">
        <f>IF(R2154="",0,COUNTIF($R$7:R2154,R2154))</f>
        <v>0</v>
      </c>
      <c r="I2154" s="303" t="str">
        <f t="shared" si="237"/>
        <v>0</v>
      </c>
      <c r="J2154" s="306">
        <f t="shared" si="238"/>
        <v>44216</v>
      </c>
      <c r="K2154" s="303" t="str">
        <f t="shared" si="239"/>
        <v>KK 097</v>
      </c>
      <c r="L2154" s="61"/>
      <c r="M2154" s="271"/>
      <c r="N2154" s="6"/>
      <c r="O2154" s="10"/>
      <c r="P2154" s="6"/>
      <c r="Q2154" s="77" t="str">
        <f t="shared" si="240"/>
        <v/>
      </c>
      <c r="R2154" s="333"/>
      <c r="S2154" s="23"/>
      <c r="T2154" s="271"/>
      <c r="U2154" s="5"/>
      <c r="V2154" s="5"/>
      <c r="W2154" s="61"/>
      <c r="X2154" s="61"/>
    </row>
    <row r="2155" spans="1:24" ht="18.75" customHeight="1" x14ac:dyDescent="0.25">
      <c r="A2155" s="61"/>
      <c r="B2155" s="303">
        <f>IF(P2155="",0,COUNTIF($P$7:P2155,P2155))</f>
        <v>0</v>
      </c>
      <c r="C2155" s="303" t="str">
        <f t="shared" si="234"/>
        <v>0</v>
      </c>
      <c r="D2155" s="303">
        <f>IF(S2155="",0,COUNTIF($S$7:S2155,S2155))</f>
        <v>0</v>
      </c>
      <c r="E2155" s="303" t="str">
        <f t="shared" si="235"/>
        <v>0</v>
      </c>
      <c r="F2155" s="303">
        <f>IF(T2155="",0,COUNTIF($T$7:T2155,T2155))</f>
        <v>0</v>
      </c>
      <c r="G2155" s="303" t="str">
        <f t="shared" si="236"/>
        <v>0</v>
      </c>
      <c r="H2155" s="303">
        <f>IF(R2155="",0,COUNTIF($R$7:R2155,R2155))</f>
        <v>0</v>
      </c>
      <c r="I2155" s="303" t="str">
        <f t="shared" si="237"/>
        <v>0</v>
      </c>
      <c r="J2155" s="306">
        <f t="shared" si="238"/>
        <v>44216</v>
      </c>
      <c r="K2155" s="303" t="str">
        <f t="shared" si="239"/>
        <v>KK 097</v>
      </c>
      <c r="L2155" s="61"/>
      <c r="M2155" s="271"/>
      <c r="N2155" s="6"/>
      <c r="O2155" s="10"/>
      <c r="P2155" s="6"/>
      <c r="Q2155" s="77" t="str">
        <f t="shared" si="240"/>
        <v/>
      </c>
      <c r="R2155" s="333"/>
      <c r="S2155" s="23"/>
      <c r="T2155" s="271"/>
      <c r="U2155" s="5"/>
      <c r="V2155" s="5"/>
      <c r="W2155" s="61"/>
      <c r="X2155" s="61"/>
    </row>
    <row r="2156" spans="1:24" ht="18.75" customHeight="1" x14ac:dyDescent="0.25">
      <c r="A2156" s="61"/>
      <c r="B2156" s="303">
        <f>IF(P2156="",0,COUNTIF($P$7:P2156,P2156))</f>
        <v>0</v>
      </c>
      <c r="C2156" s="303" t="str">
        <f t="shared" si="234"/>
        <v>0</v>
      </c>
      <c r="D2156" s="303">
        <f>IF(S2156="",0,COUNTIF($S$7:S2156,S2156))</f>
        <v>0</v>
      </c>
      <c r="E2156" s="303" t="str">
        <f t="shared" si="235"/>
        <v>0</v>
      </c>
      <c r="F2156" s="303">
        <f>IF(T2156="",0,COUNTIF($T$7:T2156,T2156))</f>
        <v>0</v>
      </c>
      <c r="G2156" s="303" t="str">
        <f t="shared" si="236"/>
        <v>0</v>
      </c>
      <c r="H2156" s="303">
        <f>IF(R2156="",0,COUNTIF($R$7:R2156,R2156))</f>
        <v>0</v>
      </c>
      <c r="I2156" s="303" t="str">
        <f t="shared" si="237"/>
        <v>0</v>
      </c>
      <c r="J2156" s="306">
        <f t="shared" si="238"/>
        <v>44216</v>
      </c>
      <c r="K2156" s="303" t="str">
        <f t="shared" si="239"/>
        <v>KK 097</v>
      </c>
      <c r="L2156" s="61"/>
      <c r="M2156" s="271"/>
      <c r="N2156" s="6"/>
      <c r="O2156" s="10"/>
      <c r="P2156" s="6"/>
      <c r="Q2156" s="77" t="str">
        <f t="shared" si="240"/>
        <v/>
      </c>
      <c r="R2156" s="333"/>
      <c r="S2156" s="23"/>
      <c r="T2156" s="271"/>
      <c r="U2156" s="5"/>
      <c r="V2156" s="5"/>
      <c r="W2156" s="61"/>
      <c r="X2156" s="61"/>
    </row>
    <row r="2157" spans="1:24" ht="18.75" customHeight="1" x14ac:dyDescent="0.25">
      <c r="A2157" s="61"/>
      <c r="B2157" s="303">
        <f>IF(P2157="",0,COUNTIF($P$7:P2157,P2157))</f>
        <v>0</v>
      </c>
      <c r="C2157" s="303" t="str">
        <f t="shared" si="234"/>
        <v>0</v>
      </c>
      <c r="D2157" s="303">
        <f>IF(S2157="",0,COUNTIF($S$7:S2157,S2157))</f>
        <v>0</v>
      </c>
      <c r="E2157" s="303" t="str">
        <f t="shared" si="235"/>
        <v>0</v>
      </c>
      <c r="F2157" s="303">
        <f>IF(T2157="",0,COUNTIF($T$7:T2157,T2157))</f>
        <v>0</v>
      </c>
      <c r="G2157" s="303" t="str">
        <f t="shared" si="236"/>
        <v>0</v>
      </c>
      <c r="H2157" s="303">
        <f>IF(R2157="",0,COUNTIF($R$7:R2157,R2157))</f>
        <v>0</v>
      </c>
      <c r="I2157" s="303" t="str">
        <f t="shared" si="237"/>
        <v>0</v>
      </c>
      <c r="J2157" s="306">
        <f t="shared" si="238"/>
        <v>44216</v>
      </c>
      <c r="K2157" s="303" t="str">
        <f t="shared" si="239"/>
        <v>KK 097</v>
      </c>
      <c r="L2157" s="61"/>
      <c r="M2157" s="271"/>
      <c r="N2157" s="6"/>
      <c r="O2157" s="10"/>
      <c r="P2157" s="6"/>
      <c r="Q2157" s="77" t="str">
        <f t="shared" si="240"/>
        <v/>
      </c>
      <c r="R2157" s="333"/>
      <c r="S2157" s="23"/>
      <c r="T2157" s="271"/>
      <c r="U2157" s="5"/>
      <c r="V2157" s="5"/>
      <c r="W2157" s="61"/>
      <c r="X2157" s="61"/>
    </row>
    <row r="2158" spans="1:24" ht="18.75" customHeight="1" x14ac:dyDescent="0.25">
      <c r="A2158" s="61"/>
      <c r="B2158" s="303">
        <f>IF(P2158="",0,COUNTIF($P$7:P2158,P2158))</f>
        <v>0</v>
      </c>
      <c r="C2158" s="303" t="str">
        <f t="shared" si="234"/>
        <v>0</v>
      </c>
      <c r="D2158" s="303">
        <f>IF(S2158="",0,COUNTIF($S$7:S2158,S2158))</f>
        <v>0</v>
      </c>
      <c r="E2158" s="303" t="str">
        <f t="shared" si="235"/>
        <v>0</v>
      </c>
      <c r="F2158" s="303">
        <f>IF(T2158="",0,COUNTIF($T$7:T2158,T2158))</f>
        <v>0</v>
      </c>
      <c r="G2158" s="303" t="str">
        <f t="shared" si="236"/>
        <v>0</v>
      </c>
      <c r="H2158" s="303">
        <f>IF(R2158="",0,COUNTIF($R$7:R2158,R2158))</f>
        <v>0</v>
      </c>
      <c r="I2158" s="303" t="str">
        <f t="shared" si="237"/>
        <v>0</v>
      </c>
      <c r="J2158" s="306">
        <f t="shared" si="238"/>
        <v>44216</v>
      </c>
      <c r="K2158" s="303" t="str">
        <f t="shared" si="239"/>
        <v>KK 097</v>
      </c>
      <c r="L2158" s="61"/>
      <c r="M2158" s="271"/>
      <c r="N2158" s="6"/>
      <c r="O2158" s="10"/>
      <c r="P2158" s="6"/>
      <c r="Q2158" s="77" t="str">
        <f t="shared" si="240"/>
        <v/>
      </c>
      <c r="R2158" s="333"/>
      <c r="S2158" s="23"/>
      <c r="T2158" s="271"/>
      <c r="U2158" s="5"/>
      <c r="V2158" s="5"/>
      <c r="W2158" s="61"/>
      <c r="X2158" s="61"/>
    </row>
    <row r="2159" spans="1:24" ht="18.75" customHeight="1" x14ac:dyDescent="0.25">
      <c r="A2159" s="61"/>
      <c r="B2159" s="303">
        <f>IF(P2159="",0,COUNTIF($P$7:P2159,P2159))</f>
        <v>0</v>
      </c>
      <c r="C2159" s="303" t="str">
        <f t="shared" si="234"/>
        <v>0</v>
      </c>
      <c r="D2159" s="303">
        <f>IF(S2159="",0,COUNTIF($S$7:S2159,S2159))</f>
        <v>0</v>
      </c>
      <c r="E2159" s="303" t="str">
        <f t="shared" si="235"/>
        <v>0</v>
      </c>
      <c r="F2159" s="303">
        <f>IF(T2159="",0,COUNTIF($T$7:T2159,T2159))</f>
        <v>0</v>
      </c>
      <c r="G2159" s="303" t="str">
        <f t="shared" si="236"/>
        <v>0</v>
      </c>
      <c r="H2159" s="303">
        <f>IF(R2159="",0,COUNTIF($R$7:R2159,R2159))</f>
        <v>0</v>
      </c>
      <c r="I2159" s="303" t="str">
        <f t="shared" si="237"/>
        <v>0</v>
      </c>
      <c r="J2159" s="306">
        <f t="shared" si="238"/>
        <v>44216</v>
      </c>
      <c r="K2159" s="303" t="str">
        <f t="shared" si="239"/>
        <v>KK 097</v>
      </c>
      <c r="L2159" s="61"/>
      <c r="M2159" s="271"/>
      <c r="N2159" s="6"/>
      <c r="O2159" s="10"/>
      <c r="P2159" s="6"/>
      <c r="Q2159" s="77" t="str">
        <f t="shared" si="240"/>
        <v/>
      </c>
      <c r="R2159" s="333"/>
      <c r="S2159" s="23"/>
      <c r="T2159" s="271"/>
      <c r="U2159" s="5"/>
      <c r="V2159" s="5"/>
      <c r="W2159" s="61"/>
      <c r="X2159" s="61"/>
    </row>
    <row r="2160" spans="1:24" ht="18.75" customHeight="1" x14ac:dyDescent="0.25">
      <c r="A2160" s="61"/>
      <c r="B2160" s="303">
        <f>IF(P2160="",0,COUNTIF($P$7:P2160,P2160))</f>
        <v>0</v>
      </c>
      <c r="C2160" s="303" t="str">
        <f t="shared" si="234"/>
        <v>0</v>
      </c>
      <c r="D2160" s="303">
        <f>IF(S2160="",0,COUNTIF($S$7:S2160,S2160))</f>
        <v>0</v>
      </c>
      <c r="E2160" s="303" t="str">
        <f t="shared" si="235"/>
        <v>0</v>
      </c>
      <c r="F2160" s="303">
        <f>IF(T2160="",0,COUNTIF($T$7:T2160,T2160))</f>
        <v>0</v>
      </c>
      <c r="G2160" s="303" t="str">
        <f t="shared" si="236"/>
        <v>0</v>
      </c>
      <c r="H2160" s="303">
        <f>IF(R2160="",0,COUNTIF($R$7:R2160,R2160))</f>
        <v>0</v>
      </c>
      <c r="I2160" s="303" t="str">
        <f t="shared" si="237"/>
        <v>0</v>
      </c>
      <c r="J2160" s="306">
        <f t="shared" si="238"/>
        <v>44216</v>
      </c>
      <c r="K2160" s="303" t="str">
        <f t="shared" si="239"/>
        <v>KK 097</v>
      </c>
      <c r="L2160" s="61"/>
      <c r="M2160" s="271"/>
      <c r="N2160" s="6"/>
      <c r="O2160" s="10"/>
      <c r="P2160" s="6"/>
      <c r="Q2160" s="77" t="str">
        <f t="shared" si="240"/>
        <v/>
      </c>
      <c r="R2160" s="333"/>
      <c r="S2160" s="23"/>
      <c r="T2160" s="271"/>
      <c r="U2160" s="5"/>
      <c r="V2160" s="5"/>
      <c r="W2160" s="61"/>
      <c r="X2160" s="61"/>
    </row>
    <row r="2161" spans="1:24" ht="18.75" customHeight="1" x14ac:dyDescent="0.25">
      <c r="A2161" s="61"/>
      <c r="B2161" s="303">
        <f>IF(P2161="",0,COUNTIF($P$7:P2161,P2161))</f>
        <v>0</v>
      </c>
      <c r="C2161" s="303" t="str">
        <f t="shared" ref="C2161:C2224" si="241">B2161&amp;P2161</f>
        <v>0</v>
      </c>
      <c r="D2161" s="303">
        <f>IF(S2161="",0,COUNTIF($S$7:S2161,S2161))</f>
        <v>0</v>
      </c>
      <c r="E2161" s="303" t="str">
        <f t="shared" ref="E2161:E2224" si="242">D2161&amp;S2161</f>
        <v>0</v>
      </c>
      <c r="F2161" s="303">
        <f>IF(T2161="",0,COUNTIF($T$7:T2161,T2161))</f>
        <v>0</v>
      </c>
      <c r="G2161" s="303" t="str">
        <f t="shared" ref="G2161:G2224" si="243">F2161&amp;T2161</f>
        <v>0</v>
      </c>
      <c r="H2161" s="303">
        <f>IF(R2161="",0,COUNTIF($R$7:R2161,R2161))</f>
        <v>0</v>
      </c>
      <c r="I2161" s="303" t="str">
        <f t="shared" ref="I2161:I2224" si="244">H2161&amp;R2161</f>
        <v>0</v>
      </c>
      <c r="J2161" s="306">
        <f t="shared" ref="J2161:J2224" si="245">IF(M2161&lt;&gt;"",M2161,J2160)</f>
        <v>44216</v>
      </c>
      <c r="K2161" s="303" t="str">
        <f t="shared" ref="K2161:K2224" si="246">IF(N2161&lt;&gt;"",N2161,K2160)</f>
        <v>KK 097</v>
      </c>
      <c r="L2161" s="61"/>
      <c r="M2161" s="271"/>
      <c r="N2161" s="6"/>
      <c r="O2161" s="10"/>
      <c r="P2161" s="6"/>
      <c r="Q2161" s="77" t="str">
        <f t="shared" ref="Q2161:Q2224" si="247">IF(P2161&lt;&gt;"",VLOOKUP(P2161,DA,2,FALSE),"")</f>
        <v/>
      </c>
      <c r="R2161" s="333"/>
      <c r="S2161" s="23"/>
      <c r="T2161" s="271"/>
      <c r="U2161" s="5"/>
      <c r="V2161" s="5"/>
      <c r="W2161" s="61"/>
      <c r="X2161" s="61"/>
    </row>
    <row r="2162" spans="1:24" ht="18.75" customHeight="1" x14ac:dyDescent="0.25">
      <c r="A2162" s="61"/>
      <c r="B2162" s="303">
        <f>IF(P2162="",0,COUNTIF($P$7:P2162,P2162))</f>
        <v>0</v>
      </c>
      <c r="C2162" s="303" t="str">
        <f t="shared" si="241"/>
        <v>0</v>
      </c>
      <c r="D2162" s="303">
        <f>IF(S2162="",0,COUNTIF($S$7:S2162,S2162))</f>
        <v>0</v>
      </c>
      <c r="E2162" s="303" t="str">
        <f t="shared" si="242"/>
        <v>0</v>
      </c>
      <c r="F2162" s="303">
        <f>IF(T2162="",0,COUNTIF($T$7:T2162,T2162))</f>
        <v>0</v>
      </c>
      <c r="G2162" s="303" t="str">
        <f t="shared" si="243"/>
        <v>0</v>
      </c>
      <c r="H2162" s="303">
        <f>IF(R2162="",0,COUNTIF($R$7:R2162,R2162))</f>
        <v>0</v>
      </c>
      <c r="I2162" s="303" t="str">
        <f t="shared" si="244"/>
        <v>0</v>
      </c>
      <c r="J2162" s="306">
        <f t="shared" si="245"/>
        <v>44216</v>
      </c>
      <c r="K2162" s="303" t="str">
        <f t="shared" si="246"/>
        <v>KK 097</v>
      </c>
      <c r="L2162" s="61"/>
      <c r="M2162" s="271"/>
      <c r="N2162" s="6"/>
      <c r="O2162" s="10"/>
      <c r="P2162" s="6"/>
      <c r="Q2162" s="77" t="str">
        <f t="shared" si="247"/>
        <v/>
      </c>
      <c r="R2162" s="333"/>
      <c r="S2162" s="23"/>
      <c r="T2162" s="271"/>
      <c r="U2162" s="5"/>
      <c r="V2162" s="5"/>
      <c r="W2162" s="61"/>
      <c r="X2162" s="61"/>
    </row>
    <row r="2163" spans="1:24" ht="18.75" customHeight="1" x14ac:dyDescent="0.25">
      <c r="A2163" s="61"/>
      <c r="B2163" s="303">
        <f>IF(P2163="",0,COUNTIF($P$7:P2163,P2163))</f>
        <v>0</v>
      </c>
      <c r="C2163" s="303" t="str">
        <f t="shared" si="241"/>
        <v>0</v>
      </c>
      <c r="D2163" s="303">
        <f>IF(S2163="",0,COUNTIF($S$7:S2163,S2163))</f>
        <v>0</v>
      </c>
      <c r="E2163" s="303" t="str">
        <f t="shared" si="242"/>
        <v>0</v>
      </c>
      <c r="F2163" s="303">
        <f>IF(T2163="",0,COUNTIF($T$7:T2163,T2163))</f>
        <v>0</v>
      </c>
      <c r="G2163" s="303" t="str">
        <f t="shared" si="243"/>
        <v>0</v>
      </c>
      <c r="H2163" s="303">
        <f>IF(R2163="",0,COUNTIF($R$7:R2163,R2163))</f>
        <v>0</v>
      </c>
      <c r="I2163" s="303" t="str">
        <f t="shared" si="244"/>
        <v>0</v>
      </c>
      <c r="J2163" s="306">
        <f t="shared" si="245"/>
        <v>44216</v>
      </c>
      <c r="K2163" s="303" t="str">
        <f t="shared" si="246"/>
        <v>KK 097</v>
      </c>
      <c r="L2163" s="61"/>
      <c r="M2163" s="271"/>
      <c r="N2163" s="6"/>
      <c r="O2163" s="10"/>
      <c r="P2163" s="6"/>
      <c r="Q2163" s="77" t="str">
        <f t="shared" si="247"/>
        <v/>
      </c>
      <c r="R2163" s="333"/>
      <c r="S2163" s="23"/>
      <c r="T2163" s="271"/>
      <c r="U2163" s="5"/>
      <c r="V2163" s="5"/>
      <c r="W2163" s="61"/>
      <c r="X2163" s="61"/>
    </row>
    <row r="2164" spans="1:24" ht="18.75" customHeight="1" x14ac:dyDescent="0.25">
      <c r="A2164" s="61"/>
      <c r="B2164" s="303">
        <f>IF(P2164="",0,COUNTIF($P$7:P2164,P2164))</f>
        <v>0</v>
      </c>
      <c r="C2164" s="303" t="str">
        <f t="shared" si="241"/>
        <v>0</v>
      </c>
      <c r="D2164" s="303">
        <f>IF(S2164="",0,COUNTIF($S$7:S2164,S2164))</f>
        <v>0</v>
      </c>
      <c r="E2164" s="303" t="str">
        <f t="shared" si="242"/>
        <v>0</v>
      </c>
      <c r="F2164" s="303">
        <f>IF(T2164="",0,COUNTIF($T$7:T2164,T2164))</f>
        <v>0</v>
      </c>
      <c r="G2164" s="303" t="str">
        <f t="shared" si="243"/>
        <v>0</v>
      </c>
      <c r="H2164" s="303">
        <f>IF(R2164="",0,COUNTIF($R$7:R2164,R2164))</f>
        <v>0</v>
      </c>
      <c r="I2164" s="303" t="str">
        <f t="shared" si="244"/>
        <v>0</v>
      </c>
      <c r="J2164" s="306">
        <f t="shared" si="245"/>
        <v>44216</v>
      </c>
      <c r="K2164" s="303" t="str">
        <f t="shared" si="246"/>
        <v>KK 097</v>
      </c>
      <c r="L2164" s="61"/>
      <c r="M2164" s="271"/>
      <c r="N2164" s="6"/>
      <c r="O2164" s="10"/>
      <c r="P2164" s="6"/>
      <c r="Q2164" s="77" t="str">
        <f t="shared" si="247"/>
        <v/>
      </c>
      <c r="R2164" s="333"/>
      <c r="S2164" s="23"/>
      <c r="T2164" s="271"/>
      <c r="U2164" s="5"/>
      <c r="V2164" s="5"/>
      <c r="W2164" s="61"/>
      <c r="X2164" s="61"/>
    </row>
    <row r="2165" spans="1:24" ht="18.75" customHeight="1" x14ac:dyDescent="0.25">
      <c r="A2165" s="61"/>
      <c r="B2165" s="303">
        <f>IF(P2165="",0,COUNTIF($P$7:P2165,P2165))</f>
        <v>0</v>
      </c>
      <c r="C2165" s="303" t="str">
        <f t="shared" si="241"/>
        <v>0</v>
      </c>
      <c r="D2165" s="303">
        <f>IF(S2165="",0,COUNTIF($S$7:S2165,S2165))</f>
        <v>0</v>
      </c>
      <c r="E2165" s="303" t="str">
        <f t="shared" si="242"/>
        <v>0</v>
      </c>
      <c r="F2165" s="303">
        <f>IF(T2165="",0,COUNTIF($T$7:T2165,T2165))</f>
        <v>0</v>
      </c>
      <c r="G2165" s="303" t="str">
        <f t="shared" si="243"/>
        <v>0</v>
      </c>
      <c r="H2165" s="303">
        <f>IF(R2165="",0,COUNTIF($R$7:R2165,R2165))</f>
        <v>0</v>
      </c>
      <c r="I2165" s="303" t="str">
        <f t="shared" si="244"/>
        <v>0</v>
      </c>
      <c r="J2165" s="306">
        <f t="shared" si="245"/>
        <v>44216</v>
      </c>
      <c r="K2165" s="303" t="str">
        <f t="shared" si="246"/>
        <v>KK 097</v>
      </c>
      <c r="L2165" s="61"/>
      <c r="M2165" s="271"/>
      <c r="N2165" s="6"/>
      <c r="O2165" s="10"/>
      <c r="P2165" s="6"/>
      <c r="Q2165" s="77" t="str">
        <f t="shared" si="247"/>
        <v/>
      </c>
      <c r="R2165" s="333"/>
      <c r="S2165" s="23"/>
      <c r="T2165" s="271"/>
      <c r="U2165" s="5"/>
      <c r="V2165" s="5"/>
      <c r="W2165" s="61"/>
      <c r="X2165" s="61"/>
    </row>
    <row r="2166" spans="1:24" ht="18.75" customHeight="1" x14ac:dyDescent="0.25">
      <c r="A2166" s="61"/>
      <c r="B2166" s="303">
        <f>IF(P2166="",0,COUNTIF($P$7:P2166,P2166))</f>
        <v>0</v>
      </c>
      <c r="C2166" s="303" t="str">
        <f t="shared" si="241"/>
        <v>0</v>
      </c>
      <c r="D2166" s="303">
        <f>IF(S2166="",0,COUNTIF($S$7:S2166,S2166))</f>
        <v>0</v>
      </c>
      <c r="E2166" s="303" t="str">
        <f t="shared" si="242"/>
        <v>0</v>
      </c>
      <c r="F2166" s="303">
        <f>IF(T2166="",0,COUNTIF($T$7:T2166,T2166))</f>
        <v>0</v>
      </c>
      <c r="G2166" s="303" t="str">
        <f t="shared" si="243"/>
        <v>0</v>
      </c>
      <c r="H2166" s="303">
        <f>IF(R2166="",0,COUNTIF($R$7:R2166,R2166))</f>
        <v>0</v>
      </c>
      <c r="I2166" s="303" t="str">
        <f t="shared" si="244"/>
        <v>0</v>
      </c>
      <c r="J2166" s="306">
        <f t="shared" si="245"/>
        <v>44216</v>
      </c>
      <c r="K2166" s="303" t="str">
        <f t="shared" si="246"/>
        <v>KK 097</v>
      </c>
      <c r="L2166" s="61"/>
      <c r="M2166" s="271"/>
      <c r="N2166" s="6"/>
      <c r="O2166" s="10"/>
      <c r="P2166" s="6"/>
      <c r="Q2166" s="77" t="str">
        <f t="shared" si="247"/>
        <v/>
      </c>
      <c r="R2166" s="333"/>
      <c r="S2166" s="23"/>
      <c r="T2166" s="271"/>
      <c r="U2166" s="5"/>
      <c r="V2166" s="5"/>
      <c r="W2166" s="61"/>
      <c r="X2166" s="61"/>
    </row>
    <row r="2167" spans="1:24" ht="18.75" customHeight="1" x14ac:dyDescent="0.25">
      <c r="A2167" s="61"/>
      <c r="B2167" s="303">
        <f>IF(P2167="",0,COUNTIF($P$7:P2167,P2167))</f>
        <v>0</v>
      </c>
      <c r="C2167" s="303" t="str">
        <f t="shared" si="241"/>
        <v>0</v>
      </c>
      <c r="D2167" s="303">
        <f>IF(S2167="",0,COUNTIF($S$7:S2167,S2167))</f>
        <v>0</v>
      </c>
      <c r="E2167" s="303" t="str">
        <f t="shared" si="242"/>
        <v>0</v>
      </c>
      <c r="F2167" s="303">
        <f>IF(T2167="",0,COUNTIF($T$7:T2167,T2167))</f>
        <v>0</v>
      </c>
      <c r="G2167" s="303" t="str">
        <f t="shared" si="243"/>
        <v>0</v>
      </c>
      <c r="H2167" s="303">
        <f>IF(R2167="",0,COUNTIF($R$7:R2167,R2167))</f>
        <v>0</v>
      </c>
      <c r="I2167" s="303" t="str">
        <f t="shared" si="244"/>
        <v>0</v>
      </c>
      <c r="J2167" s="306">
        <f t="shared" si="245"/>
        <v>44216</v>
      </c>
      <c r="K2167" s="303" t="str">
        <f t="shared" si="246"/>
        <v>KK 097</v>
      </c>
      <c r="L2167" s="61"/>
      <c r="M2167" s="271"/>
      <c r="N2167" s="6"/>
      <c r="O2167" s="10"/>
      <c r="P2167" s="6"/>
      <c r="Q2167" s="77" t="str">
        <f t="shared" si="247"/>
        <v/>
      </c>
      <c r="R2167" s="333"/>
      <c r="S2167" s="23"/>
      <c r="T2167" s="271"/>
      <c r="U2167" s="5"/>
      <c r="V2167" s="5"/>
      <c r="W2167" s="61"/>
      <c r="X2167" s="61"/>
    </row>
    <row r="2168" spans="1:24" ht="18.75" customHeight="1" x14ac:dyDescent="0.25">
      <c r="A2168" s="61"/>
      <c r="B2168" s="303">
        <f>IF(P2168="",0,COUNTIF($P$7:P2168,P2168))</f>
        <v>0</v>
      </c>
      <c r="C2168" s="303" t="str">
        <f t="shared" si="241"/>
        <v>0</v>
      </c>
      <c r="D2168" s="303">
        <f>IF(S2168="",0,COUNTIF($S$7:S2168,S2168))</f>
        <v>0</v>
      </c>
      <c r="E2168" s="303" t="str">
        <f t="shared" si="242"/>
        <v>0</v>
      </c>
      <c r="F2168" s="303">
        <f>IF(T2168="",0,COUNTIF($T$7:T2168,T2168))</f>
        <v>0</v>
      </c>
      <c r="G2168" s="303" t="str">
        <f t="shared" si="243"/>
        <v>0</v>
      </c>
      <c r="H2168" s="303">
        <f>IF(R2168="",0,COUNTIF($R$7:R2168,R2168))</f>
        <v>0</v>
      </c>
      <c r="I2168" s="303" t="str">
        <f t="shared" si="244"/>
        <v>0</v>
      </c>
      <c r="J2168" s="306">
        <f t="shared" si="245"/>
        <v>44216</v>
      </c>
      <c r="K2168" s="303" t="str">
        <f t="shared" si="246"/>
        <v>KK 097</v>
      </c>
      <c r="L2168" s="61"/>
      <c r="M2168" s="271"/>
      <c r="N2168" s="6"/>
      <c r="O2168" s="10"/>
      <c r="P2168" s="6"/>
      <c r="Q2168" s="77" t="str">
        <f t="shared" si="247"/>
        <v/>
      </c>
      <c r="R2168" s="333"/>
      <c r="S2168" s="23"/>
      <c r="T2168" s="271"/>
      <c r="U2168" s="5"/>
      <c r="V2168" s="5"/>
      <c r="W2168" s="61"/>
      <c r="X2168" s="61"/>
    </row>
    <row r="2169" spans="1:24" ht="18.75" customHeight="1" x14ac:dyDescent="0.25">
      <c r="A2169" s="61"/>
      <c r="B2169" s="303">
        <f>IF(P2169="",0,COUNTIF($P$7:P2169,P2169))</f>
        <v>0</v>
      </c>
      <c r="C2169" s="303" t="str">
        <f t="shared" si="241"/>
        <v>0</v>
      </c>
      <c r="D2169" s="303">
        <f>IF(S2169="",0,COUNTIF($S$7:S2169,S2169))</f>
        <v>0</v>
      </c>
      <c r="E2169" s="303" t="str">
        <f t="shared" si="242"/>
        <v>0</v>
      </c>
      <c r="F2169" s="303">
        <f>IF(T2169="",0,COUNTIF($T$7:T2169,T2169))</f>
        <v>0</v>
      </c>
      <c r="G2169" s="303" t="str">
        <f t="shared" si="243"/>
        <v>0</v>
      </c>
      <c r="H2169" s="303">
        <f>IF(R2169="",0,COUNTIF($R$7:R2169,R2169))</f>
        <v>0</v>
      </c>
      <c r="I2169" s="303" t="str">
        <f t="shared" si="244"/>
        <v>0</v>
      </c>
      <c r="J2169" s="306">
        <f t="shared" si="245"/>
        <v>44216</v>
      </c>
      <c r="K2169" s="303" t="str">
        <f t="shared" si="246"/>
        <v>KK 097</v>
      </c>
      <c r="L2169" s="61"/>
      <c r="M2169" s="271"/>
      <c r="N2169" s="6"/>
      <c r="O2169" s="10"/>
      <c r="P2169" s="6"/>
      <c r="Q2169" s="77" t="str">
        <f t="shared" si="247"/>
        <v/>
      </c>
      <c r="R2169" s="333"/>
      <c r="S2169" s="23"/>
      <c r="T2169" s="271"/>
      <c r="U2169" s="5"/>
      <c r="V2169" s="5"/>
      <c r="W2169" s="61"/>
      <c r="X2169" s="61"/>
    </row>
    <row r="2170" spans="1:24" ht="18.75" customHeight="1" x14ac:dyDescent="0.25">
      <c r="A2170" s="61"/>
      <c r="B2170" s="303">
        <f>IF(P2170="",0,COUNTIF($P$7:P2170,P2170))</f>
        <v>0</v>
      </c>
      <c r="C2170" s="303" t="str">
        <f t="shared" si="241"/>
        <v>0</v>
      </c>
      <c r="D2170" s="303">
        <f>IF(S2170="",0,COUNTIF($S$7:S2170,S2170))</f>
        <v>0</v>
      </c>
      <c r="E2170" s="303" t="str">
        <f t="shared" si="242"/>
        <v>0</v>
      </c>
      <c r="F2170" s="303">
        <f>IF(T2170="",0,COUNTIF($T$7:T2170,T2170))</f>
        <v>0</v>
      </c>
      <c r="G2170" s="303" t="str">
        <f t="shared" si="243"/>
        <v>0</v>
      </c>
      <c r="H2170" s="303">
        <f>IF(R2170="",0,COUNTIF($R$7:R2170,R2170))</f>
        <v>0</v>
      </c>
      <c r="I2170" s="303" t="str">
        <f t="shared" si="244"/>
        <v>0</v>
      </c>
      <c r="J2170" s="306">
        <f t="shared" si="245"/>
        <v>44216</v>
      </c>
      <c r="K2170" s="303" t="str">
        <f t="shared" si="246"/>
        <v>KK 097</v>
      </c>
      <c r="L2170" s="61"/>
      <c r="M2170" s="271"/>
      <c r="N2170" s="6"/>
      <c r="O2170" s="10"/>
      <c r="P2170" s="6"/>
      <c r="Q2170" s="77" t="str">
        <f t="shared" si="247"/>
        <v/>
      </c>
      <c r="R2170" s="333"/>
      <c r="S2170" s="23"/>
      <c r="T2170" s="271"/>
      <c r="U2170" s="5"/>
      <c r="V2170" s="5"/>
      <c r="W2170" s="61"/>
      <c r="X2170" s="61"/>
    </row>
    <row r="2171" spans="1:24" ht="18.75" customHeight="1" x14ac:dyDescent="0.25">
      <c r="A2171" s="61"/>
      <c r="B2171" s="303">
        <f>IF(P2171="",0,COUNTIF($P$7:P2171,P2171))</f>
        <v>0</v>
      </c>
      <c r="C2171" s="303" t="str">
        <f t="shared" si="241"/>
        <v>0</v>
      </c>
      <c r="D2171" s="303">
        <f>IF(S2171="",0,COUNTIF($S$7:S2171,S2171))</f>
        <v>0</v>
      </c>
      <c r="E2171" s="303" t="str">
        <f t="shared" si="242"/>
        <v>0</v>
      </c>
      <c r="F2171" s="303">
        <f>IF(T2171="",0,COUNTIF($T$7:T2171,T2171))</f>
        <v>0</v>
      </c>
      <c r="G2171" s="303" t="str">
        <f t="shared" si="243"/>
        <v>0</v>
      </c>
      <c r="H2171" s="303">
        <f>IF(R2171="",0,COUNTIF($R$7:R2171,R2171))</f>
        <v>0</v>
      </c>
      <c r="I2171" s="303" t="str">
        <f t="shared" si="244"/>
        <v>0</v>
      </c>
      <c r="J2171" s="306">
        <f t="shared" si="245"/>
        <v>44216</v>
      </c>
      <c r="K2171" s="303" t="str">
        <f t="shared" si="246"/>
        <v>KK 097</v>
      </c>
      <c r="L2171" s="61"/>
      <c r="M2171" s="271"/>
      <c r="N2171" s="6"/>
      <c r="O2171" s="10"/>
      <c r="P2171" s="6"/>
      <c r="Q2171" s="77" t="str">
        <f t="shared" si="247"/>
        <v/>
      </c>
      <c r="R2171" s="333"/>
      <c r="S2171" s="23"/>
      <c r="T2171" s="271"/>
      <c r="U2171" s="5"/>
      <c r="V2171" s="5"/>
      <c r="W2171" s="61"/>
      <c r="X2171" s="61"/>
    </row>
    <row r="2172" spans="1:24" ht="18.75" customHeight="1" x14ac:dyDescent="0.25">
      <c r="A2172" s="61"/>
      <c r="B2172" s="303">
        <f>IF(P2172="",0,COUNTIF($P$7:P2172,P2172))</f>
        <v>0</v>
      </c>
      <c r="C2172" s="303" t="str">
        <f t="shared" si="241"/>
        <v>0</v>
      </c>
      <c r="D2172" s="303">
        <f>IF(S2172="",0,COUNTIF($S$7:S2172,S2172))</f>
        <v>0</v>
      </c>
      <c r="E2172" s="303" t="str">
        <f t="shared" si="242"/>
        <v>0</v>
      </c>
      <c r="F2172" s="303">
        <f>IF(T2172="",0,COUNTIF($T$7:T2172,T2172))</f>
        <v>0</v>
      </c>
      <c r="G2172" s="303" t="str">
        <f t="shared" si="243"/>
        <v>0</v>
      </c>
      <c r="H2172" s="303">
        <f>IF(R2172="",0,COUNTIF($R$7:R2172,R2172))</f>
        <v>0</v>
      </c>
      <c r="I2172" s="303" t="str">
        <f t="shared" si="244"/>
        <v>0</v>
      </c>
      <c r="J2172" s="306">
        <f t="shared" si="245"/>
        <v>44216</v>
      </c>
      <c r="K2172" s="303" t="str">
        <f t="shared" si="246"/>
        <v>KK 097</v>
      </c>
      <c r="L2172" s="61"/>
      <c r="M2172" s="271"/>
      <c r="N2172" s="6"/>
      <c r="O2172" s="10"/>
      <c r="P2172" s="6"/>
      <c r="Q2172" s="77" t="str">
        <f t="shared" si="247"/>
        <v/>
      </c>
      <c r="R2172" s="333"/>
      <c r="S2172" s="23"/>
      <c r="T2172" s="271"/>
      <c r="U2172" s="5"/>
      <c r="V2172" s="5"/>
      <c r="W2172" s="61"/>
      <c r="X2172" s="61"/>
    </row>
    <row r="2173" spans="1:24" ht="18.75" customHeight="1" x14ac:dyDescent="0.25">
      <c r="A2173" s="61"/>
      <c r="B2173" s="303">
        <f>IF(P2173="",0,COUNTIF($P$7:P2173,P2173))</f>
        <v>0</v>
      </c>
      <c r="C2173" s="303" t="str">
        <f t="shared" si="241"/>
        <v>0</v>
      </c>
      <c r="D2173" s="303">
        <f>IF(S2173="",0,COUNTIF($S$7:S2173,S2173))</f>
        <v>0</v>
      </c>
      <c r="E2173" s="303" t="str">
        <f t="shared" si="242"/>
        <v>0</v>
      </c>
      <c r="F2173" s="303">
        <f>IF(T2173="",0,COUNTIF($T$7:T2173,T2173))</f>
        <v>0</v>
      </c>
      <c r="G2173" s="303" t="str">
        <f t="shared" si="243"/>
        <v>0</v>
      </c>
      <c r="H2173" s="303">
        <f>IF(R2173="",0,COUNTIF($R$7:R2173,R2173))</f>
        <v>0</v>
      </c>
      <c r="I2173" s="303" t="str">
        <f t="shared" si="244"/>
        <v>0</v>
      </c>
      <c r="J2173" s="306">
        <f t="shared" si="245"/>
        <v>44216</v>
      </c>
      <c r="K2173" s="303" t="str">
        <f t="shared" si="246"/>
        <v>KK 097</v>
      </c>
      <c r="L2173" s="61"/>
      <c r="M2173" s="271"/>
      <c r="N2173" s="6"/>
      <c r="O2173" s="10"/>
      <c r="P2173" s="6"/>
      <c r="Q2173" s="77" t="str">
        <f t="shared" si="247"/>
        <v/>
      </c>
      <c r="R2173" s="333"/>
      <c r="S2173" s="23"/>
      <c r="T2173" s="271"/>
      <c r="U2173" s="5"/>
      <c r="V2173" s="5"/>
      <c r="W2173" s="61"/>
      <c r="X2173" s="61"/>
    </row>
    <row r="2174" spans="1:24" ht="18.75" customHeight="1" x14ac:dyDescent="0.25">
      <c r="A2174" s="61"/>
      <c r="B2174" s="303">
        <f>IF(P2174="",0,COUNTIF($P$7:P2174,P2174))</f>
        <v>0</v>
      </c>
      <c r="C2174" s="303" t="str">
        <f t="shared" si="241"/>
        <v>0</v>
      </c>
      <c r="D2174" s="303">
        <f>IF(S2174="",0,COUNTIF($S$7:S2174,S2174))</f>
        <v>0</v>
      </c>
      <c r="E2174" s="303" t="str">
        <f t="shared" si="242"/>
        <v>0</v>
      </c>
      <c r="F2174" s="303">
        <f>IF(T2174="",0,COUNTIF($T$7:T2174,T2174))</f>
        <v>0</v>
      </c>
      <c r="G2174" s="303" t="str">
        <f t="shared" si="243"/>
        <v>0</v>
      </c>
      <c r="H2174" s="303">
        <f>IF(R2174="",0,COUNTIF($R$7:R2174,R2174))</f>
        <v>0</v>
      </c>
      <c r="I2174" s="303" t="str">
        <f t="shared" si="244"/>
        <v>0</v>
      </c>
      <c r="J2174" s="306">
        <f t="shared" si="245"/>
        <v>44216</v>
      </c>
      <c r="K2174" s="303" t="str">
        <f t="shared" si="246"/>
        <v>KK 097</v>
      </c>
      <c r="L2174" s="61"/>
      <c r="M2174" s="271"/>
      <c r="N2174" s="6"/>
      <c r="O2174" s="10"/>
      <c r="P2174" s="6"/>
      <c r="Q2174" s="77" t="str">
        <f t="shared" si="247"/>
        <v/>
      </c>
      <c r="R2174" s="333"/>
      <c r="S2174" s="23"/>
      <c r="T2174" s="271"/>
      <c r="U2174" s="5"/>
      <c r="V2174" s="5"/>
      <c r="W2174" s="61"/>
      <c r="X2174" s="61"/>
    </row>
    <row r="2175" spans="1:24" ht="18.75" customHeight="1" x14ac:dyDescent="0.25">
      <c r="A2175" s="61"/>
      <c r="B2175" s="303">
        <f>IF(P2175="",0,COUNTIF($P$7:P2175,P2175))</f>
        <v>0</v>
      </c>
      <c r="C2175" s="303" t="str">
        <f t="shared" si="241"/>
        <v>0</v>
      </c>
      <c r="D2175" s="303">
        <f>IF(S2175="",0,COUNTIF($S$7:S2175,S2175))</f>
        <v>0</v>
      </c>
      <c r="E2175" s="303" t="str">
        <f t="shared" si="242"/>
        <v>0</v>
      </c>
      <c r="F2175" s="303">
        <f>IF(T2175="",0,COUNTIF($T$7:T2175,T2175))</f>
        <v>0</v>
      </c>
      <c r="G2175" s="303" t="str">
        <f t="shared" si="243"/>
        <v>0</v>
      </c>
      <c r="H2175" s="303">
        <f>IF(R2175="",0,COUNTIF($R$7:R2175,R2175))</f>
        <v>0</v>
      </c>
      <c r="I2175" s="303" t="str">
        <f t="shared" si="244"/>
        <v>0</v>
      </c>
      <c r="J2175" s="306">
        <f t="shared" si="245"/>
        <v>44216</v>
      </c>
      <c r="K2175" s="303" t="str">
        <f t="shared" si="246"/>
        <v>KK 097</v>
      </c>
      <c r="L2175" s="61"/>
      <c r="M2175" s="271"/>
      <c r="N2175" s="6"/>
      <c r="O2175" s="10"/>
      <c r="P2175" s="6"/>
      <c r="Q2175" s="77" t="str">
        <f t="shared" si="247"/>
        <v/>
      </c>
      <c r="R2175" s="333"/>
      <c r="S2175" s="23"/>
      <c r="T2175" s="271"/>
      <c r="U2175" s="5"/>
      <c r="V2175" s="5"/>
      <c r="W2175" s="61"/>
      <c r="X2175" s="61"/>
    </row>
    <row r="2176" spans="1:24" ht="18.75" customHeight="1" x14ac:dyDescent="0.25">
      <c r="A2176" s="61"/>
      <c r="B2176" s="303">
        <f>IF(P2176="",0,COUNTIF($P$7:P2176,P2176))</f>
        <v>0</v>
      </c>
      <c r="C2176" s="303" t="str">
        <f t="shared" si="241"/>
        <v>0</v>
      </c>
      <c r="D2176" s="303">
        <f>IF(S2176="",0,COUNTIF($S$7:S2176,S2176))</f>
        <v>0</v>
      </c>
      <c r="E2176" s="303" t="str">
        <f t="shared" si="242"/>
        <v>0</v>
      </c>
      <c r="F2176" s="303">
        <f>IF(T2176="",0,COUNTIF($T$7:T2176,T2176))</f>
        <v>0</v>
      </c>
      <c r="G2176" s="303" t="str">
        <f t="shared" si="243"/>
        <v>0</v>
      </c>
      <c r="H2176" s="303">
        <f>IF(R2176="",0,COUNTIF($R$7:R2176,R2176))</f>
        <v>0</v>
      </c>
      <c r="I2176" s="303" t="str">
        <f t="shared" si="244"/>
        <v>0</v>
      </c>
      <c r="J2176" s="306">
        <f t="shared" si="245"/>
        <v>44216</v>
      </c>
      <c r="K2176" s="303" t="str">
        <f t="shared" si="246"/>
        <v>KK 097</v>
      </c>
      <c r="L2176" s="61"/>
      <c r="M2176" s="271"/>
      <c r="N2176" s="6"/>
      <c r="O2176" s="10"/>
      <c r="P2176" s="6"/>
      <c r="Q2176" s="77" t="str">
        <f t="shared" si="247"/>
        <v/>
      </c>
      <c r="R2176" s="333"/>
      <c r="S2176" s="23"/>
      <c r="T2176" s="271"/>
      <c r="U2176" s="5"/>
      <c r="V2176" s="5"/>
      <c r="W2176" s="61"/>
      <c r="X2176" s="61"/>
    </row>
    <row r="2177" spans="1:24" ht="18.75" customHeight="1" x14ac:dyDescent="0.25">
      <c r="A2177" s="61"/>
      <c r="B2177" s="303">
        <f>IF(P2177="",0,COUNTIF($P$7:P2177,P2177))</f>
        <v>0</v>
      </c>
      <c r="C2177" s="303" t="str">
        <f t="shared" si="241"/>
        <v>0</v>
      </c>
      <c r="D2177" s="303">
        <f>IF(S2177="",0,COUNTIF($S$7:S2177,S2177))</f>
        <v>0</v>
      </c>
      <c r="E2177" s="303" t="str">
        <f t="shared" si="242"/>
        <v>0</v>
      </c>
      <c r="F2177" s="303">
        <f>IF(T2177="",0,COUNTIF($T$7:T2177,T2177))</f>
        <v>0</v>
      </c>
      <c r="G2177" s="303" t="str">
        <f t="shared" si="243"/>
        <v>0</v>
      </c>
      <c r="H2177" s="303">
        <f>IF(R2177="",0,COUNTIF($R$7:R2177,R2177))</f>
        <v>0</v>
      </c>
      <c r="I2177" s="303" t="str">
        <f t="shared" si="244"/>
        <v>0</v>
      </c>
      <c r="J2177" s="306">
        <f t="shared" si="245"/>
        <v>44216</v>
      </c>
      <c r="K2177" s="303" t="str">
        <f t="shared" si="246"/>
        <v>KK 097</v>
      </c>
      <c r="L2177" s="61"/>
      <c r="M2177" s="271"/>
      <c r="N2177" s="6"/>
      <c r="O2177" s="10"/>
      <c r="P2177" s="6"/>
      <c r="Q2177" s="77" t="str">
        <f t="shared" si="247"/>
        <v/>
      </c>
      <c r="R2177" s="333"/>
      <c r="S2177" s="23"/>
      <c r="T2177" s="271"/>
      <c r="U2177" s="5"/>
      <c r="V2177" s="5"/>
      <c r="W2177" s="61"/>
      <c r="X2177" s="61"/>
    </row>
    <row r="2178" spans="1:24" ht="18.75" customHeight="1" x14ac:dyDescent="0.25">
      <c r="A2178" s="61"/>
      <c r="B2178" s="303">
        <f>IF(P2178="",0,COUNTIF($P$7:P2178,P2178))</f>
        <v>0</v>
      </c>
      <c r="C2178" s="303" t="str">
        <f t="shared" si="241"/>
        <v>0</v>
      </c>
      <c r="D2178" s="303">
        <f>IF(S2178="",0,COUNTIF($S$7:S2178,S2178))</f>
        <v>0</v>
      </c>
      <c r="E2178" s="303" t="str">
        <f t="shared" si="242"/>
        <v>0</v>
      </c>
      <c r="F2178" s="303">
        <f>IF(T2178="",0,COUNTIF($T$7:T2178,T2178))</f>
        <v>0</v>
      </c>
      <c r="G2178" s="303" t="str">
        <f t="shared" si="243"/>
        <v>0</v>
      </c>
      <c r="H2178" s="303">
        <f>IF(R2178="",0,COUNTIF($R$7:R2178,R2178))</f>
        <v>0</v>
      </c>
      <c r="I2178" s="303" t="str">
        <f t="shared" si="244"/>
        <v>0</v>
      </c>
      <c r="J2178" s="306">
        <f t="shared" si="245"/>
        <v>44216</v>
      </c>
      <c r="K2178" s="303" t="str">
        <f t="shared" si="246"/>
        <v>KK 097</v>
      </c>
      <c r="L2178" s="61"/>
      <c r="M2178" s="271"/>
      <c r="N2178" s="6"/>
      <c r="O2178" s="10"/>
      <c r="P2178" s="6"/>
      <c r="Q2178" s="77" t="str">
        <f t="shared" si="247"/>
        <v/>
      </c>
      <c r="R2178" s="333"/>
      <c r="S2178" s="23"/>
      <c r="T2178" s="271"/>
      <c r="U2178" s="5"/>
      <c r="V2178" s="5"/>
      <c r="W2178" s="61"/>
      <c r="X2178" s="61"/>
    </row>
    <row r="2179" spans="1:24" ht="18.75" customHeight="1" x14ac:dyDescent="0.25">
      <c r="A2179" s="61"/>
      <c r="B2179" s="303">
        <f>IF(P2179="",0,COUNTIF($P$7:P2179,P2179))</f>
        <v>0</v>
      </c>
      <c r="C2179" s="303" t="str">
        <f t="shared" si="241"/>
        <v>0</v>
      </c>
      <c r="D2179" s="303">
        <f>IF(S2179="",0,COUNTIF($S$7:S2179,S2179))</f>
        <v>0</v>
      </c>
      <c r="E2179" s="303" t="str">
        <f t="shared" si="242"/>
        <v>0</v>
      </c>
      <c r="F2179" s="303">
        <f>IF(T2179="",0,COUNTIF($T$7:T2179,T2179))</f>
        <v>0</v>
      </c>
      <c r="G2179" s="303" t="str">
        <f t="shared" si="243"/>
        <v>0</v>
      </c>
      <c r="H2179" s="303">
        <f>IF(R2179="",0,COUNTIF($R$7:R2179,R2179))</f>
        <v>0</v>
      </c>
      <c r="I2179" s="303" t="str">
        <f t="shared" si="244"/>
        <v>0</v>
      </c>
      <c r="J2179" s="306">
        <f t="shared" si="245"/>
        <v>44216</v>
      </c>
      <c r="K2179" s="303" t="str">
        <f t="shared" si="246"/>
        <v>KK 097</v>
      </c>
      <c r="L2179" s="61"/>
      <c r="M2179" s="271"/>
      <c r="N2179" s="6"/>
      <c r="O2179" s="10"/>
      <c r="P2179" s="6"/>
      <c r="Q2179" s="77" t="str">
        <f t="shared" si="247"/>
        <v/>
      </c>
      <c r="R2179" s="333"/>
      <c r="S2179" s="23"/>
      <c r="T2179" s="271"/>
      <c r="U2179" s="5"/>
      <c r="V2179" s="5"/>
      <c r="W2179" s="61"/>
      <c r="X2179" s="61"/>
    </row>
    <row r="2180" spans="1:24" ht="18.75" customHeight="1" x14ac:dyDescent="0.25">
      <c r="A2180" s="61"/>
      <c r="B2180" s="303">
        <f>IF(P2180="",0,COUNTIF($P$7:P2180,P2180))</f>
        <v>0</v>
      </c>
      <c r="C2180" s="303" t="str">
        <f t="shared" si="241"/>
        <v>0</v>
      </c>
      <c r="D2180" s="303">
        <f>IF(S2180="",0,COUNTIF($S$7:S2180,S2180))</f>
        <v>0</v>
      </c>
      <c r="E2180" s="303" t="str">
        <f t="shared" si="242"/>
        <v>0</v>
      </c>
      <c r="F2180" s="303">
        <f>IF(T2180="",0,COUNTIF($T$7:T2180,T2180))</f>
        <v>0</v>
      </c>
      <c r="G2180" s="303" t="str">
        <f t="shared" si="243"/>
        <v>0</v>
      </c>
      <c r="H2180" s="303">
        <f>IF(R2180="",0,COUNTIF($R$7:R2180,R2180))</f>
        <v>0</v>
      </c>
      <c r="I2180" s="303" t="str">
        <f t="shared" si="244"/>
        <v>0</v>
      </c>
      <c r="J2180" s="306">
        <f t="shared" si="245"/>
        <v>44216</v>
      </c>
      <c r="K2180" s="303" t="str">
        <f t="shared" si="246"/>
        <v>KK 097</v>
      </c>
      <c r="L2180" s="61"/>
      <c r="M2180" s="271"/>
      <c r="N2180" s="6"/>
      <c r="O2180" s="10"/>
      <c r="P2180" s="6"/>
      <c r="Q2180" s="77" t="str">
        <f t="shared" si="247"/>
        <v/>
      </c>
      <c r="R2180" s="333"/>
      <c r="S2180" s="23"/>
      <c r="T2180" s="271"/>
      <c r="U2180" s="5"/>
      <c r="V2180" s="5"/>
      <c r="W2180" s="61"/>
      <c r="X2180" s="61"/>
    </row>
    <row r="2181" spans="1:24" ht="18.75" customHeight="1" x14ac:dyDescent="0.25">
      <c r="A2181" s="61"/>
      <c r="B2181" s="303">
        <f>IF(P2181="",0,COUNTIF($P$7:P2181,P2181))</f>
        <v>0</v>
      </c>
      <c r="C2181" s="303" t="str">
        <f t="shared" si="241"/>
        <v>0</v>
      </c>
      <c r="D2181" s="303">
        <f>IF(S2181="",0,COUNTIF($S$7:S2181,S2181))</f>
        <v>0</v>
      </c>
      <c r="E2181" s="303" t="str">
        <f t="shared" si="242"/>
        <v>0</v>
      </c>
      <c r="F2181" s="303">
        <f>IF(T2181="",0,COUNTIF($T$7:T2181,T2181))</f>
        <v>0</v>
      </c>
      <c r="G2181" s="303" t="str">
        <f t="shared" si="243"/>
        <v>0</v>
      </c>
      <c r="H2181" s="303">
        <f>IF(R2181="",0,COUNTIF($R$7:R2181,R2181))</f>
        <v>0</v>
      </c>
      <c r="I2181" s="303" t="str">
        <f t="shared" si="244"/>
        <v>0</v>
      </c>
      <c r="J2181" s="306">
        <f t="shared" si="245"/>
        <v>44216</v>
      </c>
      <c r="K2181" s="303" t="str">
        <f t="shared" si="246"/>
        <v>KK 097</v>
      </c>
      <c r="L2181" s="61"/>
      <c r="M2181" s="271"/>
      <c r="N2181" s="6"/>
      <c r="O2181" s="10"/>
      <c r="P2181" s="6"/>
      <c r="Q2181" s="77" t="str">
        <f t="shared" si="247"/>
        <v/>
      </c>
      <c r="R2181" s="333"/>
      <c r="S2181" s="23"/>
      <c r="T2181" s="271"/>
      <c r="U2181" s="5"/>
      <c r="V2181" s="5"/>
      <c r="W2181" s="61"/>
      <c r="X2181" s="61"/>
    </row>
    <row r="2182" spans="1:24" ht="18.75" customHeight="1" x14ac:dyDescent="0.25">
      <c r="A2182" s="61"/>
      <c r="B2182" s="303">
        <f>IF(P2182="",0,COUNTIF($P$7:P2182,P2182))</f>
        <v>0</v>
      </c>
      <c r="C2182" s="303" t="str">
        <f t="shared" si="241"/>
        <v>0</v>
      </c>
      <c r="D2182" s="303">
        <f>IF(S2182="",0,COUNTIF($S$7:S2182,S2182))</f>
        <v>0</v>
      </c>
      <c r="E2182" s="303" t="str">
        <f t="shared" si="242"/>
        <v>0</v>
      </c>
      <c r="F2182" s="303">
        <f>IF(T2182="",0,COUNTIF($T$7:T2182,T2182))</f>
        <v>0</v>
      </c>
      <c r="G2182" s="303" t="str">
        <f t="shared" si="243"/>
        <v>0</v>
      </c>
      <c r="H2182" s="303">
        <f>IF(R2182="",0,COUNTIF($R$7:R2182,R2182))</f>
        <v>0</v>
      </c>
      <c r="I2182" s="303" t="str">
        <f t="shared" si="244"/>
        <v>0</v>
      </c>
      <c r="J2182" s="306">
        <f t="shared" si="245"/>
        <v>44216</v>
      </c>
      <c r="K2182" s="303" t="str">
        <f t="shared" si="246"/>
        <v>KK 097</v>
      </c>
      <c r="L2182" s="61"/>
      <c r="M2182" s="271"/>
      <c r="N2182" s="6"/>
      <c r="O2182" s="10"/>
      <c r="P2182" s="6"/>
      <c r="Q2182" s="77" t="str">
        <f t="shared" si="247"/>
        <v/>
      </c>
      <c r="R2182" s="333"/>
      <c r="S2182" s="23"/>
      <c r="T2182" s="271"/>
      <c r="U2182" s="5"/>
      <c r="V2182" s="5"/>
      <c r="W2182" s="61"/>
      <c r="X2182" s="61"/>
    </row>
    <row r="2183" spans="1:24" ht="18.75" customHeight="1" x14ac:dyDescent="0.25">
      <c r="A2183" s="61"/>
      <c r="B2183" s="303">
        <f>IF(P2183="",0,COUNTIF($P$7:P2183,P2183))</f>
        <v>0</v>
      </c>
      <c r="C2183" s="303" t="str">
        <f t="shared" si="241"/>
        <v>0</v>
      </c>
      <c r="D2183" s="303">
        <f>IF(S2183="",0,COUNTIF($S$7:S2183,S2183))</f>
        <v>0</v>
      </c>
      <c r="E2183" s="303" t="str">
        <f t="shared" si="242"/>
        <v>0</v>
      </c>
      <c r="F2183" s="303">
        <f>IF(T2183="",0,COUNTIF($T$7:T2183,T2183))</f>
        <v>0</v>
      </c>
      <c r="G2183" s="303" t="str">
        <f t="shared" si="243"/>
        <v>0</v>
      </c>
      <c r="H2183" s="303">
        <f>IF(R2183="",0,COUNTIF($R$7:R2183,R2183))</f>
        <v>0</v>
      </c>
      <c r="I2183" s="303" t="str">
        <f t="shared" si="244"/>
        <v>0</v>
      </c>
      <c r="J2183" s="306">
        <f t="shared" si="245"/>
        <v>44216</v>
      </c>
      <c r="K2183" s="303" t="str">
        <f t="shared" si="246"/>
        <v>KK 097</v>
      </c>
      <c r="L2183" s="61"/>
      <c r="M2183" s="271"/>
      <c r="N2183" s="6"/>
      <c r="O2183" s="10"/>
      <c r="P2183" s="6"/>
      <c r="Q2183" s="77" t="str">
        <f t="shared" si="247"/>
        <v/>
      </c>
      <c r="R2183" s="333"/>
      <c r="S2183" s="23"/>
      <c r="T2183" s="271"/>
      <c r="U2183" s="5"/>
      <c r="V2183" s="5"/>
      <c r="W2183" s="61"/>
      <c r="X2183" s="61"/>
    </row>
    <row r="2184" spans="1:24" ht="18.75" customHeight="1" x14ac:dyDescent="0.25">
      <c r="A2184" s="61"/>
      <c r="B2184" s="303">
        <f>IF(P2184="",0,COUNTIF($P$7:P2184,P2184))</f>
        <v>0</v>
      </c>
      <c r="C2184" s="303" t="str">
        <f t="shared" si="241"/>
        <v>0</v>
      </c>
      <c r="D2184" s="303">
        <f>IF(S2184="",0,COUNTIF($S$7:S2184,S2184))</f>
        <v>0</v>
      </c>
      <c r="E2184" s="303" t="str">
        <f t="shared" si="242"/>
        <v>0</v>
      </c>
      <c r="F2184" s="303">
        <f>IF(T2184="",0,COUNTIF($T$7:T2184,T2184))</f>
        <v>0</v>
      </c>
      <c r="G2184" s="303" t="str">
        <f t="shared" si="243"/>
        <v>0</v>
      </c>
      <c r="H2184" s="303">
        <f>IF(R2184="",0,COUNTIF($R$7:R2184,R2184))</f>
        <v>0</v>
      </c>
      <c r="I2184" s="303" t="str">
        <f t="shared" si="244"/>
        <v>0</v>
      </c>
      <c r="J2184" s="306">
        <f t="shared" si="245"/>
        <v>44216</v>
      </c>
      <c r="K2184" s="303" t="str">
        <f t="shared" si="246"/>
        <v>KK 097</v>
      </c>
      <c r="L2184" s="61"/>
      <c r="M2184" s="271"/>
      <c r="N2184" s="6"/>
      <c r="O2184" s="10"/>
      <c r="P2184" s="6"/>
      <c r="Q2184" s="77" t="str">
        <f t="shared" si="247"/>
        <v/>
      </c>
      <c r="R2184" s="333"/>
      <c r="S2184" s="23"/>
      <c r="T2184" s="271"/>
      <c r="U2184" s="5"/>
      <c r="V2184" s="5"/>
      <c r="W2184" s="61"/>
      <c r="X2184" s="61"/>
    </row>
    <row r="2185" spans="1:24" ht="18.75" customHeight="1" x14ac:dyDescent="0.25">
      <c r="A2185" s="61"/>
      <c r="B2185" s="303">
        <f>IF(P2185="",0,COUNTIF($P$7:P2185,P2185))</f>
        <v>0</v>
      </c>
      <c r="C2185" s="303" t="str">
        <f t="shared" si="241"/>
        <v>0</v>
      </c>
      <c r="D2185" s="303">
        <f>IF(S2185="",0,COUNTIF($S$7:S2185,S2185))</f>
        <v>0</v>
      </c>
      <c r="E2185" s="303" t="str">
        <f t="shared" si="242"/>
        <v>0</v>
      </c>
      <c r="F2185" s="303">
        <f>IF(T2185="",0,COUNTIF($T$7:T2185,T2185))</f>
        <v>0</v>
      </c>
      <c r="G2185" s="303" t="str">
        <f t="shared" si="243"/>
        <v>0</v>
      </c>
      <c r="H2185" s="303">
        <f>IF(R2185="",0,COUNTIF($R$7:R2185,R2185))</f>
        <v>0</v>
      </c>
      <c r="I2185" s="303" t="str">
        <f t="shared" si="244"/>
        <v>0</v>
      </c>
      <c r="J2185" s="306">
        <f t="shared" si="245"/>
        <v>44216</v>
      </c>
      <c r="K2185" s="303" t="str">
        <f t="shared" si="246"/>
        <v>KK 097</v>
      </c>
      <c r="L2185" s="61"/>
      <c r="M2185" s="271"/>
      <c r="N2185" s="6"/>
      <c r="O2185" s="10"/>
      <c r="P2185" s="6"/>
      <c r="Q2185" s="77" t="str">
        <f t="shared" si="247"/>
        <v/>
      </c>
      <c r="R2185" s="333"/>
      <c r="S2185" s="23"/>
      <c r="T2185" s="271"/>
      <c r="U2185" s="5"/>
      <c r="V2185" s="5"/>
      <c r="W2185" s="61"/>
      <c r="X2185" s="61"/>
    </row>
    <row r="2186" spans="1:24" ht="18.75" customHeight="1" x14ac:dyDescent="0.25">
      <c r="A2186" s="61"/>
      <c r="B2186" s="303">
        <f>IF(P2186="",0,COUNTIF($P$7:P2186,P2186))</f>
        <v>0</v>
      </c>
      <c r="C2186" s="303" t="str">
        <f t="shared" si="241"/>
        <v>0</v>
      </c>
      <c r="D2186" s="303">
        <f>IF(S2186="",0,COUNTIF($S$7:S2186,S2186))</f>
        <v>0</v>
      </c>
      <c r="E2186" s="303" t="str">
        <f t="shared" si="242"/>
        <v>0</v>
      </c>
      <c r="F2186" s="303">
        <f>IF(T2186="",0,COUNTIF($T$7:T2186,T2186))</f>
        <v>0</v>
      </c>
      <c r="G2186" s="303" t="str">
        <f t="shared" si="243"/>
        <v>0</v>
      </c>
      <c r="H2186" s="303">
        <f>IF(R2186="",0,COUNTIF($R$7:R2186,R2186))</f>
        <v>0</v>
      </c>
      <c r="I2186" s="303" t="str">
        <f t="shared" si="244"/>
        <v>0</v>
      </c>
      <c r="J2186" s="306">
        <f t="shared" si="245"/>
        <v>44216</v>
      </c>
      <c r="K2186" s="303" t="str">
        <f t="shared" si="246"/>
        <v>KK 097</v>
      </c>
      <c r="L2186" s="61"/>
      <c r="M2186" s="271"/>
      <c r="N2186" s="6"/>
      <c r="O2186" s="10"/>
      <c r="P2186" s="6"/>
      <c r="Q2186" s="77" t="str">
        <f t="shared" si="247"/>
        <v/>
      </c>
      <c r="R2186" s="333"/>
      <c r="S2186" s="23"/>
      <c r="T2186" s="271"/>
      <c r="U2186" s="5"/>
      <c r="V2186" s="5"/>
      <c r="W2186" s="61"/>
      <c r="X2186" s="61"/>
    </row>
    <row r="2187" spans="1:24" ht="18.75" customHeight="1" x14ac:dyDescent="0.25">
      <c r="A2187" s="61"/>
      <c r="B2187" s="303">
        <f>IF(P2187="",0,COUNTIF($P$7:P2187,P2187))</f>
        <v>0</v>
      </c>
      <c r="C2187" s="303" t="str">
        <f t="shared" si="241"/>
        <v>0</v>
      </c>
      <c r="D2187" s="303">
        <f>IF(S2187="",0,COUNTIF($S$7:S2187,S2187))</f>
        <v>0</v>
      </c>
      <c r="E2187" s="303" t="str">
        <f t="shared" si="242"/>
        <v>0</v>
      </c>
      <c r="F2187" s="303">
        <f>IF(T2187="",0,COUNTIF($T$7:T2187,T2187))</f>
        <v>0</v>
      </c>
      <c r="G2187" s="303" t="str">
        <f t="shared" si="243"/>
        <v>0</v>
      </c>
      <c r="H2187" s="303">
        <f>IF(R2187="",0,COUNTIF($R$7:R2187,R2187))</f>
        <v>0</v>
      </c>
      <c r="I2187" s="303" t="str">
        <f t="shared" si="244"/>
        <v>0</v>
      </c>
      <c r="J2187" s="306">
        <f t="shared" si="245"/>
        <v>44216</v>
      </c>
      <c r="K2187" s="303" t="str">
        <f t="shared" si="246"/>
        <v>KK 097</v>
      </c>
      <c r="L2187" s="61"/>
      <c r="M2187" s="271"/>
      <c r="N2187" s="6"/>
      <c r="O2187" s="10"/>
      <c r="P2187" s="6"/>
      <c r="Q2187" s="77" t="str">
        <f t="shared" si="247"/>
        <v/>
      </c>
      <c r="R2187" s="333"/>
      <c r="S2187" s="23"/>
      <c r="T2187" s="271"/>
      <c r="U2187" s="5"/>
      <c r="V2187" s="5"/>
      <c r="W2187" s="61"/>
      <c r="X2187" s="61"/>
    </row>
    <row r="2188" spans="1:24" ht="18.75" customHeight="1" x14ac:dyDescent="0.25">
      <c r="A2188" s="61"/>
      <c r="B2188" s="303">
        <f>IF(P2188="",0,COUNTIF($P$7:P2188,P2188))</f>
        <v>0</v>
      </c>
      <c r="C2188" s="303" t="str">
        <f t="shared" si="241"/>
        <v>0</v>
      </c>
      <c r="D2188" s="303">
        <f>IF(S2188="",0,COUNTIF($S$7:S2188,S2188))</f>
        <v>0</v>
      </c>
      <c r="E2188" s="303" t="str">
        <f t="shared" si="242"/>
        <v>0</v>
      </c>
      <c r="F2188" s="303">
        <f>IF(T2188="",0,COUNTIF($T$7:T2188,T2188))</f>
        <v>0</v>
      </c>
      <c r="G2188" s="303" t="str">
        <f t="shared" si="243"/>
        <v>0</v>
      </c>
      <c r="H2188" s="303">
        <f>IF(R2188="",0,COUNTIF($R$7:R2188,R2188))</f>
        <v>0</v>
      </c>
      <c r="I2188" s="303" t="str">
        <f t="shared" si="244"/>
        <v>0</v>
      </c>
      <c r="J2188" s="306">
        <f t="shared" si="245"/>
        <v>44216</v>
      </c>
      <c r="K2188" s="303" t="str">
        <f t="shared" si="246"/>
        <v>KK 097</v>
      </c>
      <c r="L2188" s="61"/>
      <c r="M2188" s="271"/>
      <c r="N2188" s="6"/>
      <c r="O2188" s="10"/>
      <c r="P2188" s="6"/>
      <c r="Q2188" s="77" t="str">
        <f t="shared" si="247"/>
        <v/>
      </c>
      <c r="R2188" s="333"/>
      <c r="S2188" s="23"/>
      <c r="T2188" s="271"/>
      <c r="U2188" s="5"/>
      <c r="V2188" s="5"/>
      <c r="W2188" s="61"/>
      <c r="X2188" s="61"/>
    </row>
    <row r="2189" spans="1:24" ht="18.75" customHeight="1" x14ac:dyDescent="0.25">
      <c r="A2189" s="61"/>
      <c r="B2189" s="303">
        <f>IF(P2189="",0,COUNTIF($P$7:P2189,P2189))</f>
        <v>0</v>
      </c>
      <c r="C2189" s="303" t="str">
        <f t="shared" si="241"/>
        <v>0</v>
      </c>
      <c r="D2189" s="303">
        <f>IF(S2189="",0,COUNTIF($S$7:S2189,S2189))</f>
        <v>0</v>
      </c>
      <c r="E2189" s="303" t="str">
        <f t="shared" si="242"/>
        <v>0</v>
      </c>
      <c r="F2189" s="303">
        <f>IF(T2189="",0,COUNTIF($T$7:T2189,T2189))</f>
        <v>0</v>
      </c>
      <c r="G2189" s="303" t="str">
        <f t="shared" si="243"/>
        <v>0</v>
      </c>
      <c r="H2189" s="303">
        <f>IF(R2189="",0,COUNTIF($R$7:R2189,R2189))</f>
        <v>0</v>
      </c>
      <c r="I2189" s="303" t="str">
        <f t="shared" si="244"/>
        <v>0</v>
      </c>
      <c r="J2189" s="306">
        <f t="shared" si="245"/>
        <v>44216</v>
      </c>
      <c r="K2189" s="303" t="str">
        <f t="shared" si="246"/>
        <v>KK 097</v>
      </c>
      <c r="L2189" s="61"/>
      <c r="M2189" s="271"/>
      <c r="N2189" s="6"/>
      <c r="O2189" s="10"/>
      <c r="P2189" s="6"/>
      <c r="Q2189" s="77" t="str">
        <f t="shared" si="247"/>
        <v/>
      </c>
      <c r="R2189" s="333"/>
      <c r="S2189" s="23"/>
      <c r="T2189" s="271"/>
      <c r="U2189" s="5"/>
      <c r="V2189" s="5"/>
      <c r="W2189" s="61"/>
      <c r="X2189" s="61"/>
    </row>
    <row r="2190" spans="1:24" ht="18.75" customHeight="1" x14ac:dyDescent="0.25">
      <c r="A2190" s="61"/>
      <c r="B2190" s="303">
        <f>IF(P2190="",0,COUNTIF($P$7:P2190,P2190))</f>
        <v>0</v>
      </c>
      <c r="C2190" s="303" t="str">
        <f t="shared" si="241"/>
        <v>0</v>
      </c>
      <c r="D2190" s="303">
        <f>IF(S2190="",0,COUNTIF($S$7:S2190,S2190))</f>
        <v>0</v>
      </c>
      <c r="E2190" s="303" t="str">
        <f t="shared" si="242"/>
        <v>0</v>
      </c>
      <c r="F2190" s="303">
        <f>IF(T2190="",0,COUNTIF($T$7:T2190,T2190))</f>
        <v>0</v>
      </c>
      <c r="G2190" s="303" t="str">
        <f t="shared" si="243"/>
        <v>0</v>
      </c>
      <c r="H2190" s="303">
        <f>IF(R2190="",0,COUNTIF($R$7:R2190,R2190))</f>
        <v>0</v>
      </c>
      <c r="I2190" s="303" t="str">
        <f t="shared" si="244"/>
        <v>0</v>
      </c>
      <c r="J2190" s="306">
        <f t="shared" si="245"/>
        <v>44216</v>
      </c>
      <c r="K2190" s="303" t="str">
        <f t="shared" si="246"/>
        <v>KK 097</v>
      </c>
      <c r="L2190" s="61"/>
      <c r="M2190" s="271"/>
      <c r="N2190" s="6"/>
      <c r="O2190" s="10"/>
      <c r="P2190" s="6"/>
      <c r="Q2190" s="77" t="str">
        <f t="shared" si="247"/>
        <v/>
      </c>
      <c r="R2190" s="333"/>
      <c r="S2190" s="23"/>
      <c r="T2190" s="271"/>
      <c r="U2190" s="5"/>
      <c r="V2190" s="5"/>
      <c r="W2190" s="61"/>
      <c r="X2190" s="61"/>
    </row>
    <row r="2191" spans="1:24" ht="18.75" customHeight="1" x14ac:dyDescent="0.25">
      <c r="A2191" s="61"/>
      <c r="B2191" s="303">
        <f>IF(P2191="",0,COUNTIF($P$7:P2191,P2191))</f>
        <v>0</v>
      </c>
      <c r="C2191" s="303" t="str">
        <f t="shared" si="241"/>
        <v>0</v>
      </c>
      <c r="D2191" s="303">
        <f>IF(S2191="",0,COUNTIF($S$7:S2191,S2191))</f>
        <v>0</v>
      </c>
      <c r="E2191" s="303" t="str">
        <f t="shared" si="242"/>
        <v>0</v>
      </c>
      <c r="F2191" s="303">
        <f>IF(T2191="",0,COUNTIF($T$7:T2191,T2191))</f>
        <v>0</v>
      </c>
      <c r="G2191" s="303" t="str">
        <f t="shared" si="243"/>
        <v>0</v>
      </c>
      <c r="H2191" s="303">
        <f>IF(R2191="",0,COUNTIF($R$7:R2191,R2191))</f>
        <v>0</v>
      </c>
      <c r="I2191" s="303" t="str">
        <f t="shared" si="244"/>
        <v>0</v>
      </c>
      <c r="J2191" s="306">
        <f t="shared" si="245"/>
        <v>44216</v>
      </c>
      <c r="K2191" s="303" t="str">
        <f t="shared" si="246"/>
        <v>KK 097</v>
      </c>
      <c r="L2191" s="61"/>
      <c r="M2191" s="271"/>
      <c r="N2191" s="6"/>
      <c r="O2191" s="10"/>
      <c r="P2191" s="6"/>
      <c r="Q2191" s="77" t="str">
        <f t="shared" si="247"/>
        <v/>
      </c>
      <c r="R2191" s="333"/>
      <c r="S2191" s="23"/>
      <c r="T2191" s="271"/>
      <c r="U2191" s="5"/>
      <c r="V2191" s="5"/>
      <c r="W2191" s="61"/>
      <c r="X2191" s="61"/>
    </row>
    <row r="2192" spans="1:24" ht="18.75" customHeight="1" x14ac:dyDescent="0.25">
      <c r="A2192" s="61"/>
      <c r="B2192" s="303">
        <f>IF(P2192="",0,COUNTIF($P$7:P2192,P2192))</f>
        <v>0</v>
      </c>
      <c r="C2192" s="303" t="str">
        <f t="shared" si="241"/>
        <v>0</v>
      </c>
      <c r="D2192" s="303">
        <f>IF(S2192="",0,COUNTIF($S$7:S2192,S2192))</f>
        <v>0</v>
      </c>
      <c r="E2192" s="303" t="str">
        <f t="shared" si="242"/>
        <v>0</v>
      </c>
      <c r="F2192" s="303">
        <f>IF(T2192="",0,COUNTIF($T$7:T2192,T2192))</f>
        <v>0</v>
      </c>
      <c r="G2192" s="303" t="str">
        <f t="shared" si="243"/>
        <v>0</v>
      </c>
      <c r="H2192" s="303">
        <f>IF(R2192="",0,COUNTIF($R$7:R2192,R2192))</f>
        <v>0</v>
      </c>
      <c r="I2192" s="303" t="str">
        <f t="shared" si="244"/>
        <v>0</v>
      </c>
      <c r="J2192" s="306">
        <f t="shared" si="245"/>
        <v>44216</v>
      </c>
      <c r="K2192" s="303" t="str">
        <f t="shared" si="246"/>
        <v>KK 097</v>
      </c>
      <c r="L2192" s="61"/>
      <c r="M2192" s="271"/>
      <c r="N2192" s="6"/>
      <c r="O2192" s="10"/>
      <c r="P2192" s="6"/>
      <c r="Q2192" s="77" t="str">
        <f t="shared" si="247"/>
        <v/>
      </c>
      <c r="R2192" s="333"/>
      <c r="S2192" s="23"/>
      <c r="T2192" s="271"/>
      <c r="U2192" s="5"/>
      <c r="V2192" s="5"/>
      <c r="W2192" s="61"/>
      <c r="X2192" s="61"/>
    </row>
    <row r="2193" spans="1:24" ht="18.75" customHeight="1" x14ac:dyDescent="0.25">
      <c r="A2193" s="61"/>
      <c r="B2193" s="303">
        <f>IF(P2193="",0,COUNTIF($P$7:P2193,P2193))</f>
        <v>0</v>
      </c>
      <c r="C2193" s="303" t="str">
        <f t="shared" si="241"/>
        <v>0</v>
      </c>
      <c r="D2193" s="303">
        <f>IF(S2193="",0,COUNTIF($S$7:S2193,S2193))</f>
        <v>0</v>
      </c>
      <c r="E2193" s="303" t="str">
        <f t="shared" si="242"/>
        <v>0</v>
      </c>
      <c r="F2193" s="303">
        <f>IF(T2193="",0,COUNTIF($T$7:T2193,T2193))</f>
        <v>0</v>
      </c>
      <c r="G2193" s="303" t="str">
        <f t="shared" si="243"/>
        <v>0</v>
      </c>
      <c r="H2193" s="303">
        <f>IF(R2193="",0,COUNTIF($R$7:R2193,R2193))</f>
        <v>0</v>
      </c>
      <c r="I2193" s="303" t="str">
        <f t="shared" si="244"/>
        <v>0</v>
      </c>
      <c r="J2193" s="306">
        <f t="shared" si="245"/>
        <v>44216</v>
      </c>
      <c r="K2193" s="303" t="str">
        <f t="shared" si="246"/>
        <v>KK 097</v>
      </c>
      <c r="L2193" s="61"/>
      <c r="M2193" s="271"/>
      <c r="N2193" s="6"/>
      <c r="O2193" s="10"/>
      <c r="P2193" s="6"/>
      <c r="Q2193" s="77" t="str">
        <f t="shared" si="247"/>
        <v/>
      </c>
      <c r="R2193" s="333"/>
      <c r="S2193" s="23"/>
      <c r="T2193" s="271"/>
      <c r="U2193" s="5"/>
      <c r="V2193" s="5"/>
      <c r="W2193" s="61"/>
      <c r="X2193" s="61"/>
    </row>
    <row r="2194" spans="1:24" ht="18.75" customHeight="1" x14ac:dyDescent="0.25">
      <c r="A2194" s="61"/>
      <c r="B2194" s="303">
        <f>IF(P2194="",0,COUNTIF($P$7:P2194,P2194))</f>
        <v>0</v>
      </c>
      <c r="C2194" s="303" t="str">
        <f t="shared" si="241"/>
        <v>0</v>
      </c>
      <c r="D2194" s="303">
        <f>IF(S2194="",0,COUNTIF($S$7:S2194,S2194))</f>
        <v>0</v>
      </c>
      <c r="E2194" s="303" t="str">
        <f t="shared" si="242"/>
        <v>0</v>
      </c>
      <c r="F2194" s="303">
        <f>IF(T2194="",0,COUNTIF($T$7:T2194,T2194))</f>
        <v>0</v>
      </c>
      <c r="G2194" s="303" t="str">
        <f t="shared" si="243"/>
        <v>0</v>
      </c>
      <c r="H2194" s="303">
        <f>IF(R2194="",0,COUNTIF($R$7:R2194,R2194))</f>
        <v>0</v>
      </c>
      <c r="I2194" s="303" t="str">
        <f t="shared" si="244"/>
        <v>0</v>
      </c>
      <c r="J2194" s="306">
        <f t="shared" si="245"/>
        <v>44216</v>
      </c>
      <c r="K2194" s="303" t="str">
        <f t="shared" si="246"/>
        <v>KK 097</v>
      </c>
      <c r="L2194" s="61"/>
      <c r="M2194" s="271"/>
      <c r="N2194" s="6"/>
      <c r="O2194" s="10"/>
      <c r="P2194" s="6"/>
      <c r="Q2194" s="77" t="str">
        <f t="shared" si="247"/>
        <v/>
      </c>
      <c r="R2194" s="333"/>
      <c r="S2194" s="23"/>
      <c r="T2194" s="271"/>
      <c r="U2194" s="5"/>
      <c r="V2194" s="5"/>
      <c r="W2194" s="61"/>
      <c r="X2194" s="61"/>
    </row>
    <row r="2195" spans="1:24" ht="18.75" customHeight="1" x14ac:dyDescent="0.25">
      <c r="A2195" s="61"/>
      <c r="B2195" s="303">
        <f>IF(P2195="",0,COUNTIF($P$7:P2195,P2195))</f>
        <v>0</v>
      </c>
      <c r="C2195" s="303" t="str">
        <f t="shared" si="241"/>
        <v>0</v>
      </c>
      <c r="D2195" s="303">
        <f>IF(S2195="",0,COUNTIF($S$7:S2195,S2195))</f>
        <v>0</v>
      </c>
      <c r="E2195" s="303" t="str">
        <f t="shared" si="242"/>
        <v>0</v>
      </c>
      <c r="F2195" s="303">
        <f>IF(T2195="",0,COUNTIF($T$7:T2195,T2195))</f>
        <v>0</v>
      </c>
      <c r="G2195" s="303" t="str">
        <f t="shared" si="243"/>
        <v>0</v>
      </c>
      <c r="H2195" s="303">
        <f>IF(R2195="",0,COUNTIF($R$7:R2195,R2195))</f>
        <v>0</v>
      </c>
      <c r="I2195" s="303" t="str">
        <f t="shared" si="244"/>
        <v>0</v>
      </c>
      <c r="J2195" s="306">
        <f t="shared" si="245"/>
        <v>44216</v>
      </c>
      <c r="K2195" s="303" t="str">
        <f t="shared" si="246"/>
        <v>KK 097</v>
      </c>
      <c r="L2195" s="61"/>
      <c r="M2195" s="271"/>
      <c r="N2195" s="6"/>
      <c r="O2195" s="10"/>
      <c r="P2195" s="6"/>
      <c r="Q2195" s="77" t="str">
        <f t="shared" si="247"/>
        <v/>
      </c>
      <c r="R2195" s="333"/>
      <c r="S2195" s="23"/>
      <c r="T2195" s="271"/>
      <c r="U2195" s="5"/>
      <c r="V2195" s="5"/>
      <c r="W2195" s="61"/>
      <c r="X2195" s="61"/>
    </row>
    <row r="2196" spans="1:24" ht="18.75" customHeight="1" x14ac:dyDescent="0.25">
      <c r="A2196" s="61"/>
      <c r="B2196" s="303">
        <f>IF(P2196="",0,COUNTIF($P$7:P2196,P2196))</f>
        <v>0</v>
      </c>
      <c r="C2196" s="303" t="str">
        <f t="shared" si="241"/>
        <v>0</v>
      </c>
      <c r="D2196" s="303">
        <f>IF(S2196="",0,COUNTIF($S$7:S2196,S2196))</f>
        <v>0</v>
      </c>
      <c r="E2196" s="303" t="str">
        <f t="shared" si="242"/>
        <v>0</v>
      </c>
      <c r="F2196" s="303">
        <f>IF(T2196="",0,COUNTIF($T$7:T2196,T2196))</f>
        <v>0</v>
      </c>
      <c r="G2196" s="303" t="str">
        <f t="shared" si="243"/>
        <v>0</v>
      </c>
      <c r="H2196" s="303">
        <f>IF(R2196="",0,COUNTIF($R$7:R2196,R2196))</f>
        <v>0</v>
      </c>
      <c r="I2196" s="303" t="str">
        <f t="shared" si="244"/>
        <v>0</v>
      </c>
      <c r="J2196" s="306">
        <f t="shared" si="245"/>
        <v>44216</v>
      </c>
      <c r="K2196" s="303" t="str">
        <f t="shared" si="246"/>
        <v>KK 097</v>
      </c>
      <c r="L2196" s="61"/>
      <c r="M2196" s="271"/>
      <c r="N2196" s="6"/>
      <c r="O2196" s="10"/>
      <c r="P2196" s="6"/>
      <c r="Q2196" s="77" t="str">
        <f t="shared" si="247"/>
        <v/>
      </c>
      <c r="R2196" s="333"/>
      <c r="S2196" s="23"/>
      <c r="T2196" s="271"/>
      <c r="U2196" s="5"/>
      <c r="V2196" s="5"/>
      <c r="W2196" s="61"/>
      <c r="X2196" s="61"/>
    </row>
    <row r="2197" spans="1:24" ht="18.75" customHeight="1" x14ac:dyDescent="0.25">
      <c r="A2197" s="61"/>
      <c r="B2197" s="303">
        <f>IF(P2197="",0,COUNTIF($P$7:P2197,P2197))</f>
        <v>0</v>
      </c>
      <c r="C2197" s="303" t="str">
        <f t="shared" si="241"/>
        <v>0</v>
      </c>
      <c r="D2197" s="303">
        <f>IF(S2197="",0,COUNTIF($S$7:S2197,S2197))</f>
        <v>0</v>
      </c>
      <c r="E2197" s="303" t="str">
        <f t="shared" si="242"/>
        <v>0</v>
      </c>
      <c r="F2197" s="303">
        <f>IF(T2197="",0,COUNTIF($T$7:T2197,T2197))</f>
        <v>0</v>
      </c>
      <c r="G2197" s="303" t="str">
        <f t="shared" si="243"/>
        <v>0</v>
      </c>
      <c r="H2197" s="303">
        <f>IF(R2197="",0,COUNTIF($R$7:R2197,R2197))</f>
        <v>0</v>
      </c>
      <c r="I2197" s="303" t="str">
        <f t="shared" si="244"/>
        <v>0</v>
      </c>
      <c r="J2197" s="306">
        <f t="shared" si="245"/>
        <v>44216</v>
      </c>
      <c r="K2197" s="303" t="str">
        <f t="shared" si="246"/>
        <v>KK 097</v>
      </c>
      <c r="L2197" s="61"/>
      <c r="M2197" s="271"/>
      <c r="N2197" s="6"/>
      <c r="O2197" s="10"/>
      <c r="P2197" s="6"/>
      <c r="Q2197" s="77" t="str">
        <f t="shared" si="247"/>
        <v/>
      </c>
      <c r="R2197" s="333"/>
      <c r="S2197" s="23"/>
      <c r="T2197" s="271"/>
      <c r="U2197" s="5"/>
      <c r="V2197" s="5"/>
      <c r="W2197" s="61"/>
      <c r="X2197" s="61"/>
    </row>
    <row r="2198" spans="1:24" ht="18.75" customHeight="1" x14ac:dyDescent="0.25">
      <c r="A2198" s="61"/>
      <c r="B2198" s="303">
        <f>IF(P2198="",0,COUNTIF($P$7:P2198,P2198))</f>
        <v>0</v>
      </c>
      <c r="C2198" s="303" t="str">
        <f t="shared" si="241"/>
        <v>0</v>
      </c>
      <c r="D2198" s="303">
        <f>IF(S2198="",0,COUNTIF($S$7:S2198,S2198))</f>
        <v>0</v>
      </c>
      <c r="E2198" s="303" t="str">
        <f t="shared" si="242"/>
        <v>0</v>
      </c>
      <c r="F2198" s="303">
        <f>IF(T2198="",0,COUNTIF($T$7:T2198,T2198))</f>
        <v>0</v>
      </c>
      <c r="G2198" s="303" t="str">
        <f t="shared" si="243"/>
        <v>0</v>
      </c>
      <c r="H2198" s="303">
        <f>IF(R2198="",0,COUNTIF($R$7:R2198,R2198))</f>
        <v>0</v>
      </c>
      <c r="I2198" s="303" t="str">
        <f t="shared" si="244"/>
        <v>0</v>
      </c>
      <c r="J2198" s="306">
        <f t="shared" si="245"/>
        <v>44216</v>
      </c>
      <c r="K2198" s="303" t="str">
        <f t="shared" si="246"/>
        <v>KK 097</v>
      </c>
      <c r="L2198" s="61"/>
      <c r="M2198" s="271"/>
      <c r="N2198" s="6"/>
      <c r="O2198" s="10"/>
      <c r="P2198" s="6"/>
      <c r="Q2198" s="77" t="str">
        <f t="shared" si="247"/>
        <v/>
      </c>
      <c r="R2198" s="333"/>
      <c r="S2198" s="23"/>
      <c r="T2198" s="271"/>
      <c r="U2198" s="5"/>
      <c r="V2198" s="5"/>
      <c r="W2198" s="61"/>
      <c r="X2198" s="61"/>
    </row>
    <row r="2199" spans="1:24" ht="18.75" customHeight="1" x14ac:dyDescent="0.25">
      <c r="A2199" s="61"/>
      <c r="B2199" s="303">
        <f>IF(P2199="",0,COUNTIF($P$7:P2199,P2199))</f>
        <v>0</v>
      </c>
      <c r="C2199" s="303" t="str">
        <f t="shared" si="241"/>
        <v>0</v>
      </c>
      <c r="D2199" s="303">
        <f>IF(S2199="",0,COUNTIF($S$7:S2199,S2199))</f>
        <v>0</v>
      </c>
      <c r="E2199" s="303" t="str">
        <f t="shared" si="242"/>
        <v>0</v>
      </c>
      <c r="F2199" s="303">
        <f>IF(T2199="",0,COUNTIF($T$7:T2199,T2199))</f>
        <v>0</v>
      </c>
      <c r="G2199" s="303" t="str">
        <f t="shared" si="243"/>
        <v>0</v>
      </c>
      <c r="H2199" s="303">
        <f>IF(R2199="",0,COUNTIF($R$7:R2199,R2199))</f>
        <v>0</v>
      </c>
      <c r="I2199" s="303" t="str">
        <f t="shared" si="244"/>
        <v>0</v>
      </c>
      <c r="J2199" s="306">
        <f t="shared" si="245"/>
        <v>44216</v>
      </c>
      <c r="K2199" s="303" t="str">
        <f t="shared" si="246"/>
        <v>KK 097</v>
      </c>
      <c r="L2199" s="61"/>
      <c r="M2199" s="271"/>
      <c r="N2199" s="6"/>
      <c r="O2199" s="10"/>
      <c r="P2199" s="6"/>
      <c r="Q2199" s="77" t="str">
        <f t="shared" si="247"/>
        <v/>
      </c>
      <c r="R2199" s="333"/>
      <c r="S2199" s="23"/>
      <c r="T2199" s="271"/>
      <c r="U2199" s="5"/>
      <c r="V2199" s="5"/>
      <c r="W2199" s="61"/>
      <c r="X2199" s="61"/>
    </row>
    <row r="2200" spans="1:24" ht="18.75" customHeight="1" x14ac:dyDescent="0.25">
      <c r="A2200" s="61"/>
      <c r="B2200" s="303">
        <f>IF(P2200="",0,COUNTIF($P$7:P2200,P2200))</f>
        <v>0</v>
      </c>
      <c r="C2200" s="303" t="str">
        <f t="shared" si="241"/>
        <v>0</v>
      </c>
      <c r="D2200" s="303">
        <f>IF(S2200="",0,COUNTIF($S$7:S2200,S2200))</f>
        <v>0</v>
      </c>
      <c r="E2200" s="303" t="str">
        <f t="shared" si="242"/>
        <v>0</v>
      </c>
      <c r="F2200" s="303">
        <f>IF(T2200="",0,COUNTIF($T$7:T2200,T2200))</f>
        <v>0</v>
      </c>
      <c r="G2200" s="303" t="str">
        <f t="shared" si="243"/>
        <v>0</v>
      </c>
      <c r="H2200" s="303">
        <f>IF(R2200="",0,COUNTIF($R$7:R2200,R2200))</f>
        <v>0</v>
      </c>
      <c r="I2200" s="303" t="str">
        <f t="shared" si="244"/>
        <v>0</v>
      </c>
      <c r="J2200" s="306">
        <f t="shared" si="245"/>
        <v>44216</v>
      </c>
      <c r="K2200" s="303" t="str">
        <f t="shared" si="246"/>
        <v>KK 097</v>
      </c>
      <c r="L2200" s="61"/>
      <c r="M2200" s="271"/>
      <c r="N2200" s="6"/>
      <c r="O2200" s="10"/>
      <c r="P2200" s="6"/>
      <c r="Q2200" s="77" t="str">
        <f t="shared" si="247"/>
        <v/>
      </c>
      <c r="R2200" s="333"/>
      <c r="S2200" s="23"/>
      <c r="T2200" s="271"/>
      <c r="U2200" s="5"/>
      <c r="V2200" s="5"/>
      <c r="W2200" s="61"/>
      <c r="X2200" s="61"/>
    </row>
    <row r="2201" spans="1:24" ht="18.75" customHeight="1" x14ac:dyDescent="0.25">
      <c r="A2201" s="61"/>
      <c r="B2201" s="303">
        <f>IF(P2201="",0,COUNTIF($P$7:P2201,P2201))</f>
        <v>0</v>
      </c>
      <c r="C2201" s="303" t="str">
        <f t="shared" si="241"/>
        <v>0</v>
      </c>
      <c r="D2201" s="303">
        <f>IF(S2201="",0,COUNTIF($S$7:S2201,S2201))</f>
        <v>0</v>
      </c>
      <c r="E2201" s="303" t="str">
        <f t="shared" si="242"/>
        <v>0</v>
      </c>
      <c r="F2201" s="303">
        <f>IF(T2201="",0,COUNTIF($T$7:T2201,T2201))</f>
        <v>0</v>
      </c>
      <c r="G2201" s="303" t="str">
        <f t="shared" si="243"/>
        <v>0</v>
      </c>
      <c r="H2201" s="303">
        <f>IF(R2201="",0,COUNTIF($R$7:R2201,R2201))</f>
        <v>0</v>
      </c>
      <c r="I2201" s="303" t="str">
        <f t="shared" si="244"/>
        <v>0</v>
      </c>
      <c r="J2201" s="306">
        <f t="shared" si="245"/>
        <v>44216</v>
      </c>
      <c r="K2201" s="303" t="str">
        <f t="shared" si="246"/>
        <v>KK 097</v>
      </c>
      <c r="L2201" s="61"/>
      <c r="M2201" s="271"/>
      <c r="N2201" s="6"/>
      <c r="O2201" s="10"/>
      <c r="P2201" s="6"/>
      <c r="Q2201" s="77" t="str">
        <f t="shared" si="247"/>
        <v/>
      </c>
      <c r="R2201" s="333"/>
      <c r="S2201" s="23"/>
      <c r="T2201" s="271"/>
      <c r="U2201" s="5"/>
      <c r="V2201" s="5"/>
      <c r="W2201" s="61"/>
      <c r="X2201" s="61"/>
    </row>
    <row r="2202" spans="1:24" ht="18.75" customHeight="1" x14ac:dyDescent="0.25">
      <c r="A2202" s="61"/>
      <c r="B2202" s="303">
        <f>IF(P2202="",0,COUNTIF($P$7:P2202,P2202))</f>
        <v>0</v>
      </c>
      <c r="C2202" s="303" t="str">
        <f t="shared" si="241"/>
        <v>0</v>
      </c>
      <c r="D2202" s="303">
        <f>IF(S2202="",0,COUNTIF($S$7:S2202,S2202))</f>
        <v>0</v>
      </c>
      <c r="E2202" s="303" t="str">
        <f t="shared" si="242"/>
        <v>0</v>
      </c>
      <c r="F2202" s="303">
        <f>IF(T2202="",0,COUNTIF($T$7:T2202,T2202))</f>
        <v>0</v>
      </c>
      <c r="G2202" s="303" t="str">
        <f t="shared" si="243"/>
        <v>0</v>
      </c>
      <c r="H2202" s="303">
        <f>IF(R2202="",0,COUNTIF($R$7:R2202,R2202))</f>
        <v>0</v>
      </c>
      <c r="I2202" s="303" t="str">
        <f t="shared" si="244"/>
        <v>0</v>
      </c>
      <c r="J2202" s="306">
        <f t="shared" si="245"/>
        <v>44216</v>
      </c>
      <c r="K2202" s="303" t="str">
        <f t="shared" si="246"/>
        <v>KK 097</v>
      </c>
      <c r="L2202" s="61"/>
      <c r="M2202" s="271"/>
      <c r="N2202" s="6"/>
      <c r="O2202" s="10"/>
      <c r="P2202" s="6"/>
      <c r="Q2202" s="77" t="str">
        <f t="shared" si="247"/>
        <v/>
      </c>
      <c r="R2202" s="333"/>
      <c r="S2202" s="23"/>
      <c r="T2202" s="271"/>
      <c r="U2202" s="5"/>
      <c r="V2202" s="5"/>
      <c r="W2202" s="61"/>
      <c r="X2202" s="61"/>
    </row>
    <row r="2203" spans="1:24" ht="18.75" customHeight="1" x14ac:dyDescent="0.25">
      <c r="A2203" s="61"/>
      <c r="B2203" s="303">
        <f>IF(P2203="",0,COUNTIF($P$7:P2203,P2203))</f>
        <v>0</v>
      </c>
      <c r="C2203" s="303" t="str">
        <f t="shared" si="241"/>
        <v>0</v>
      </c>
      <c r="D2203" s="303">
        <f>IF(S2203="",0,COUNTIF($S$7:S2203,S2203))</f>
        <v>0</v>
      </c>
      <c r="E2203" s="303" t="str">
        <f t="shared" si="242"/>
        <v>0</v>
      </c>
      <c r="F2203" s="303">
        <f>IF(T2203="",0,COUNTIF($T$7:T2203,T2203))</f>
        <v>0</v>
      </c>
      <c r="G2203" s="303" t="str">
        <f t="shared" si="243"/>
        <v>0</v>
      </c>
      <c r="H2203" s="303">
        <f>IF(R2203="",0,COUNTIF($R$7:R2203,R2203))</f>
        <v>0</v>
      </c>
      <c r="I2203" s="303" t="str">
        <f t="shared" si="244"/>
        <v>0</v>
      </c>
      <c r="J2203" s="306">
        <f t="shared" si="245"/>
        <v>44216</v>
      </c>
      <c r="K2203" s="303" t="str">
        <f t="shared" si="246"/>
        <v>KK 097</v>
      </c>
      <c r="L2203" s="61"/>
      <c r="M2203" s="271"/>
      <c r="N2203" s="6"/>
      <c r="O2203" s="10"/>
      <c r="P2203" s="6"/>
      <c r="Q2203" s="77" t="str">
        <f t="shared" si="247"/>
        <v/>
      </c>
      <c r="R2203" s="333"/>
      <c r="S2203" s="23"/>
      <c r="T2203" s="271"/>
      <c r="U2203" s="5"/>
      <c r="V2203" s="5"/>
      <c r="W2203" s="61"/>
      <c r="X2203" s="61"/>
    </row>
    <row r="2204" spans="1:24" ht="18.75" customHeight="1" x14ac:dyDescent="0.25">
      <c r="A2204" s="61"/>
      <c r="B2204" s="303">
        <f>IF(P2204="",0,COUNTIF($P$7:P2204,P2204))</f>
        <v>0</v>
      </c>
      <c r="C2204" s="303" t="str">
        <f t="shared" si="241"/>
        <v>0</v>
      </c>
      <c r="D2204" s="303">
        <f>IF(S2204="",0,COUNTIF($S$7:S2204,S2204))</f>
        <v>0</v>
      </c>
      <c r="E2204" s="303" t="str">
        <f t="shared" si="242"/>
        <v>0</v>
      </c>
      <c r="F2204" s="303">
        <f>IF(T2204="",0,COUNTIF($T$7:T2204,T2204))</f>
        <v>0</v>
      </c>
      <c r="G2204" s="303" t="str">
        <f t="shared" si="243"/>
        <v>0</v>
      </c>
      <c r="H2204" s="303">
        <f>IF(R2204="",0,COUNTIF($R$7:R2204,R2204))</f>
        <v>0</v>
      </c>
      <c r="I2204" s="303" t="str">
        <f t="shared" si="244"/>
        <v>0</v>
      </c>
      <c r="J2204" s="306">
        <f t="shared" si="245"/>
        <v>44216</v>
      </c>
      <c r="K2204" s="303" t="str">
        <f t="shared" si="246"/>
        <v>KK 097</v>
      </c>
      <c r="L2204" s="61"/>
      <c r="M2204" s="271"/>
      <c r="N2204" s="6"/>
      <c r="O2204" s="10"/>
      <c r="P2204" s="6"/>
      <c r="Q2204" s="77" t="str">
        <f t="shared" si="247"/>
        <v/>
      </c>
      <c r="R2204" s="333"/>
      <c r="S2204" s="23"/>
      <c r="T2204" s="271"/>
      <c r="U2204" s="5"/>
      <c r="V2204" s="5"/>
      <c r="W2204" s="61"/>
      <c r="X2204" s="61"/>
    </row>
    <row r="2205" spans="1:24" ht="18.75" customHeight="1" x14ac:dyDescent="0.25">
      <c r="A2205" s="61"/>
      <c r="B2205" s="303">
        <f>IF(P2205="",0,COUNTIF($P$7:P2205,P2205))</f>
        <v>0</v>
      </c>
      <c r="C2205" s="303" t="str">
        <f t="shared" si="241"/>
        <v>0</v>
      </c>
      <c r="D2205" s="303">
        <f>IF(S2205="",0,COUNTIF($S$7:S2205,S2205))</f>
        <v>0</v>
      </c>
      <c r="E2205" s="303" t="str">
        <f t="shared" si="242"/>
        <v>0</v>
      </c>
      <c r="F2205" s="303">
        <f>IF(T2205="",0,COUNTIF($T$7:T2205,T2205))</f>
        <v>0</v>
      </c>
      <c r="G2205" s="303" t="str">
        <f t="shared" si="243"/>
        <v>0</v>
      </c>
      <c r="H2205" s="303">
        <f>IF(R2205="",0,COUNTIF($R$7:R2205,R2205))</f>
        <v>0</v>
      </c>
      <c r="I2205" s="303" t="str">
        <f t="shared" si="244"/>
        <v>0</v>
      </c>
      <c r="J2205" s="306">
        <f t="shared" si="245"/>
        <v>44216</v>
      </c>
      <c r="K2205" s="303" t="str">
        <f t="shared" si="246"/>
        <v>KK 097</v>
      </c>
      <c r="L2205" s="61"/>
      <c r="M2205" s="271"/>
      <c r="N2205" s="6"/>
      <c r="O2205" s="10"/>
      <c r="P2205" s="6"/>
      <c r="Q2205" s="77" t="str">
        <f t="shared" si="247"/>
        <v/>
      </c>
      <c r="R2205" s="333"/>
      <c r="S2205" s="23"/>
      <c r="T2205" s="271"/>
      <c r="U2205" s="5"/>
      <c r="V2205" s="5"/>
      <c r="W2205" s="61"/>
      <c r="X2205" s="61"/>
    </row>
    <row r="2206" spans="1:24" ht="18.75" customHeight="1" x14ac:dyDescent="0.25">
      <c r="A2206" s="61"/>
      <c r="B2206" s="303">
        <f>IF(P2206="",0,COUNTIF($P$7:P2206,P2206))</f>
        <v>0</v>
      </c>
      <c r="C2206" s="303" t="str">
        <f t="shared" si="241"/>
        <v>0</v>
      </c>
      <c r="D2206" s="303">
        <f>IF(S2206="",0,COUNTIF($S$7:S2206,S2206))</f>
        <v>0</v>
      </c>
      <c r="E2206" s="303" t="str">
        <f t="shared" si="242"/>
        <v>0</v>
      </c>
      <c r="F2206" s="303">
        <f>IF(T2206="",0,COUNTIF($T$7:T2206,T2206))</f>
        <v>0</v>
      </c>
      <c r="G2206" s="303" t="str">
        <f t="shared" si="243"/>
        <v>0</v>
      </c>
      <c r="H2206" s="303">
        <f>IF(R2206="",0,COUNTIF($R$7:R2206,R2206))</f>
        <v>0</v>
      </c>
      <c r="I2206" s="303" t="str">
        <f t="shared" si="244"/>
        <v>0</v>
      </c>
      <c r="J2206" s="306">
        <f t="shared" si="245"/>
        <v>44216</v>
      </c>
      <c r="K2206" s="303" t="str">
        <f t="shared" si="246"/>
        <v>KK 097</v>
      </c>
      <c r="L2206" s="61"/>
      <c r="M2206" s="271"/>
      <c r="N2206" s="6"/>
      <c r="O2206" s="10"/>
      <c r="P2206" s="6"/>
      <c r="Q2206" s="77" t="str">
        <f t="shared" si="247"/>
        <v/>
      </c>
      <c r="R2206" s="333"/>
      <c r="S2206" s="23"/>
      <c r="T2206" s="271"/>
      <c r="U2206" s="5"/>
      <c r="V2206" s="5"/>
      <c r="W2206" s="61"/>
      <c r="X2206" s="61"/>
    </row>
    <row r="2207" spans="1:24" ht="18.75" customHeight="1" x14ac:dyDescent="0.25">
      <c r="A2207" s="61"/>
      <c r="B2207" s="303">
        <f>IF(P2207="",0,COUNTIF($P$7:P2207,P2207))</f>
        <v>0</v>
      </c>
      <c r="C2207" s="303" t="str">
        <f t="shared" si="241"/>
        <v>0</v>
      </c>
      <c r="D2207" s="303">
        <f>IF(S2207="",0,COUNTIF($S$7:S2207,S2207))</f>
        <v>0</v>
      </c>
      <c r="E2207" s="303" t="str">
        <f t="shared" si="242"/>
        <v>0</v>
      </c>
      <c r="F2207" s="303">
        <f>IF(T2207="",0,COUNTIF($T$7:T2207,T2207))</f>
        <v>0</v>
      </c>
      <c r="G2207" s="303" t="str">
        <f t="shared" si="243"/>
        <v>0</v>
      </c>
      <c r="H2207" s="303">
        <f>IF(R2207="",0,COUNTIF($R$7:R2207,R2207))</f>
        <v>0</v>
      </c>
      <c r="I2207" s="303" t="str">
        <f t="shared" si="244"/>
        <v>0</v>
      </c>
      <c r="J2207" s="306">
        <f t="shared" si="245"/>
        <v>44216</v>
      </c>
      <c r="K2207" s="303" t="str">
        <f t="shared" si="246"/>
        <v>KK 097</v>
      </c>
      <c r="L2207" s="61"/>
      <c r="M2207" s="271"/>
      <c r="N2207" s="6"/>
      <c r="O2207" s="10"/>
      <c r="P2207" s="6"/>
      <c r="Q2207" s="77" t="str">
        <f t="shared" si="247"/>
        <v/>
      </c>
      <c r="R2207" s="333"/>
      <c r="S2207" s="23"/>
      <c r="T2207" s="271"/>
      <c r="U2207" s="5"/>
      <c r="V2207" s="5"/>
      <c r="W2207" s="61"/>
      <c r="X2207" s="61"/>
    </row>
    <row r="2208" spans="1:24" ht="18.75" customHeight="1" x14ac:dyDescent="0.25">
      <c r="A2208" s="61"/>
      <c r="B2208" s="303">
        <f>IF(P2208="",0,COUNTIF($P$7:P2208,P2208))</f>
        <v>0</v>
      </c>
      <c r="C2208" s="303" t="str">
        <f t="shared" si="241"/>
        <v>0</v>
      </c>
      <c r="D2208" s="303">
        <f>IF(S2208="",0,COUNTIF($S$7:S2208,S2208))</f>
        <v>0</v>
      </c>
      <c r="E2208" s="303" t="str">
        <f t="shared" si="242"/>
        <v>0</v>
      </c>
      <c r="F2208" s="303">
        <f>IF(T2208="",0,COUNTIF($T$7:T2208,T2208))</f>
        <v>0</v>
      </c>
      <c r="G2208" s="303" t="str">
        <f t="shared" si="243"/>
        <v>0</v>
      </c>
      <c r="H2208" s="303">
        <f>IF(R2208="",0,COUNTIF($R$7:R2208,R2208))</f>
        <v>0</v>
      </c>
      <c r="I2208" s="303" t="str">
        <f t="shared" si="244"/>
        <v>0</v>
      </c>
      <c r="J2208" s="306">
        <f t="shared" si="245"/>
        <v>44216</v>
      </c>
      <c r="K2208" s="303" t="str">
        <f t="shared" si="246"/>
        <v>KK 097</v>
      </c>
      <c r="L2208" s="61"/>
      <c r="M2208" s="271"/>
      <c r="N2208" s="6"/>
      <c r="O2208" s="10"/>
      <c r="P2208" s="6"/>
      <c r="Q2208" s="77" t="str">
        <f t="shared" si="247"/>
        <v/>
      </c>
      <c r="R2208" s="333"/>
      <c r="S2208" s="23"/>
      <c r="T2208" s="271"/>
      <c r="U2208" s="5"/>
      <c r="V2208" s="5"/>
      <c r="W2208" s="61"/>
      <c r="X2208" s="61"/>
    </row>
    <row r="2209" spans="1:24" ht="18.75" customHeight="1" x14ac:dyDescent="0.25">
      <c r="A2209" s="61"/>
      <c r="B2209" s="303">
        <f>IF(P2209="",0,COUNTIF($P$7:P2209,P2209))</f>
        <v>0</v>
      </c>
      <c r="C2209" s="303" t="str">
        <f t="shared" si="241"/>
        <v>0</v>
      </c>
      <c r="D2209" s="303">
        <f>IF(S2209="",0,COUNTIF($S$7:S2209,S2209))</f>
        <v>0</v>
      </c>
      <c r="E2209" s="303" t="str">
        <f t="shared" si="242"/>
        <v>0</v>
      </c>
      <c r="F2209" s="303">
        <f>IF(T2209="",0,COUNTIF($T$7:T2209,T2209))</f>
        <v>0</v>
      </c>
      <c r="G2209" s="303" t="str">
        <f t="shared" si="243"/>
        <v>0</v>
      </c>
      <c r="H2209" s="303">
        <f>IF(R2209="",0,COUNTIF($R$7:R2209,R2209))</f>
        <v>0</v>
      </c>
      <c r="I2209" s="303" t="str">
        <f t="shared" si="244"/>
        <v>0</v>
      </c>
      <c r="J2209" s="306">
        <f t="shared" si="245"/>
        <v>44216</v>
      </c>
      <c r="K2209" s="303" t="str">
        <f t="shared" si="246"/>
        <v>KK 097</v>
      </c>
      <c r="L2209" s="61"/>
      <c r="M2209" s="271"/>
      <c r="N2209" s="6"/>
      <c r="O2209" s="10"/>
      <c r="P2209" s="6"/>
      <c r="Q2209" s="77" t="str">
        <f t="shared" si="247"/>
        <v/>
      </c>
      <c r="R2209" s="333"/>
      <c r="S2209" s="23"/>
      <c r="T2209" s="271"/>
      <c r="U2209" s="5"/>
      <c r="V2209" s="5"/>
      <c r="W2209" s="61"/>
      <c r="X2209" s="61"/>
    </row>
    <row r="2210" spans="1:24" ht="18.75" customHeight="1" x14ac:dyDescent="0.25">
      <c r="A2210" s="61"/>
      <c r="B2210" s="303">
        <f>IF(P2210="",0,COUNTIF($P$7:P2210,P2210))</f>
        <v>0</v>
      </c>
      <c r="C2210" s="303" t="str">
        <f t="shared" si="241"/>
        <v>0</v>
      </c>
      <c r="D2210" s="303">
        <f>IF(S2210="",0,COUNTIF($S$7:S2210,S2210))</f>
        <v>0</v>
      </c>
      <c r="E2210" s="303" t="str">
        <f t="shared" si="242"/>
        <v>0</v>
      </c>
      <c r="F2210" s="303">
        <f>IF(T2210="",0,COUNTIF($T$7:T2210,T2210))</f>
        <v>0</v>
      </c>
      <c r="G2210" s="303" t="str">
        <f t="shared" si="243"/>
        <v>0</v>
      </c>
      <c r="H2210" s="303">
        <f>IF(R2210="",0,COUNTIF($R$7:R2210,R2210))</f>
        <v>0</v>
      </c>
      <c r="I2210" s="303" t="str">
        <f t="shared" si="244"/>
        <v>0</v>
      </c>
      <c r="J2210" s="306">
        <f t="shared" si="245"/>
        <v>44216</v>
      </c>
      <c r="K2210" s="303" t="str">
        <f t="shared" si="246"/>
        <v>KK 097</v>
      </c>
      <c r="L2210" s="61"/>
      <c r="M2210" s="271"/>
      <c r="N2210" s="6"/>
      <c r="O2210" s="10"/>
      <c r="P2210" s="6"/>
      <c r="Q2210" s="77" t="str">
        <f t="shared" si="247"/>
        <v/>
      </c>
      <c r="R2210" s="333"/>
      <c r="S2210" s="23"/>
      <c r="T2210" s="271"/>
      <c r="U2210" s="5"/>
      <c r="V2210" s="5"/>
      <c r="W2210" s="61"/>
      <c r="X2210" s="61"/>
    </row>
    <row r="2211" spans="1:24" ht="18.75" customHeight="1" x14ac:dyDescent="0.25">
      <c r="A2211" s="61"/>
      <c r="B2211" s="303">
        <f>IF(P2211="",0,COUNTIF($P$7:P2211,P2211))</f>
        <v>0</v>
      </c>
      <c r="C2211" s="303" t="str">
        <f t="shared" si="241"/>
        <v>0</v>
      </c>
      <c r="D2211" s="303">
        <f>IF(S2211="",0,COUNTIF($S$7:S2211,S2211))</f>
        <v>0</v>
      </c>
      <c r="E2211" s="303" t="str">
        <f t="shared" si="242"/>
        <v>0</v>
      </c>
      <c r="F2211" s="303">
        <f>IF(T2211="",0,COUNTIF($T$7:T2211,T2211))</f>
        <v>0</v>
      </c>
      <c r="G2211" s="303" t="str">
        <f t="shared" si="243"/>
        <v>0</v>
      </c>
      <c r="H2211" s="303">
        <f>IF(R2211="",0,COUNTIF($R$7:R2211,R2211))</f>
        <v>0</v>
      </c>
      <c r="I2211" s="303" t="str">
        <f t="shared" si="244"/>
        <v>0</v>
      </c>
      <c r="J2211" s="306">
        <f t="shared" si="245"/>
        <v>44216</v>
      </c>
      <c r="K2211" s="303" t="str">
        <f t="shared" si="246"/>
        <v>KK 097</v>
      </c>
      <c r="L2211" s="61"/>
      <c r="M2211" s="271"/>
      <c r="N2211" s="6"/>
      <c r="O2211" s="10"/>
      <c r="P2211" s="6"/>
      <c r="Q2211" s="77" t="str">
        <f t="shared" si="247"/>
        <v/>
      </c>
      <c r="R2211" s="333"/>
      <c r="S2211" s="23"/>
      <c r="T2211" s="271"/>
      <c r="U2211" s="5"/>
      <c r="V2211" s="5"/>
      <c r="W2211" s="61"/>
      <c r="X2211" s="61"/>
    </row>
    <row r="2212" spans="1:24" ht="18.75" customHeight="1" x14ac:dyDescent="0.25">
      <c r="A2212" s="61"/>
      <c r="B2212" s="303">
        <f>IF(P2212="",0,COUNTIF($P$7:P2212,P2212))</f>
        <v>0</v>
      </c>
      <c r="C2212" s="303" t="str">
        <f t="shared" si="241"/>
        <v>0</v>
      </c>
      <c r="D2212" s="303">
        <f>IF(S2212="",0,COUNTIF($S$7:S2212,S2212))</f>
        <v>0</v>
      </c>
      <c r="E2212" s="303" t="str">
        <f t="shared" si="242"/>
        <v>0</v>
      </c>
      <c r="F2212" s="303">
        <f>IF(T2212="",0,COUNTIF($T$7:T2212,T2212))</f>
        <v>0</v>
      </c>
      <c r="G2212" s="303" t="str">
        <f t="shared" si="243"/>
        <v>0</v>
      </c>
      <c r="H2212" s="303">
        <f>IF(R2212="",0,COUNTIF($R$7:R2212,R2212))</f>
        <v>0</v>
      </c>
      <c r="I2212" s="303" t="str">
        <f t="shared" si="244"/>
        <v>0</v>
      </c>
      <c r="J2212" s="306">
        <f t="shared" si="245"/>
        <v>44216</v>
      </c>
      <c r="K2212" s="303" t="str">
        <f t="shared" si="246"/>
        <v>KK 097</v>
      </c>
      <c r="L2212" s="61"/>
      <c r="M2212" s="271"/>
      <c r="N2212" s="6"/>
      <c r="O2212" s="10"/>
      <c r="P2212" s="6"/>
      <c r="Q2212" s="77" t="str">
        <f t="shared" si="247"/>
        <v/>
      </c>
      <c r="R2212" s="333"/>
      <c r="S2212" s="23"/>
      <c r="T2212" s="271"/>
      <c r="U2212" s="5"/>
      <c r="V2212" s="5"/>
      <c r="W2212" s="61"/>
      <c r="X2212" s="61"/>
    </row>
    <row r="2213" spans="1:24" ht="18.75" customHeight="1" x14ac:dyDescent="0.25">
      <c r="A2213" s="61"/>
      <c r="B2213" s="303">
        <f>IF(P2213="",0,COUNTIF($P$7:P2213,P2213))</f>
        <v>0</v>
      </c>
      <c r="C2213" s="303" t="str">
        <f t="shared" si="241"/>
        <v>0</v>
      </c>
      <c r="D2213" s="303">
        <f>IF(S2213="",0,COUNTIF($S$7:S2213,S2213))</f>
        <v>0</v>
      </c>
      <c r="E2213" s="303" t="str">
        <f t="shared" si="242"/>
        <v>0</v>
      </c>
      <c r="F2213" s="303">
        <f>IF(T2213="",0,COUNTIF($T$7:T2213,T2213))</f>
        <v>0</v>
      </c>
      <c r="G2213" s="303" t="str">
        <f t="shared" si="243"/>
        <v>0</v>
      </c>
      <c r="H2213" s="303">
        <f>IF(R2213="",0,COUNTIF($R$7:R2213,R2213))</f>
        <v>0</v>
      </c>
      <c r="I2213" s="303" t="str">
        <f t="shared" si="244"/>
        <v>0</v>
      </c>
      <c r="J2213" s="306">
        <f t="shared" si="245"/>
        <v>44216</v>
      </c>
      <c r="K2213" s="303" t="str">
        <f t="shared" si="246"/>
        <v>KK 097</v>
      </c>
      <c r="L2213" s="61"/>
      <c r="M2213" s="271"/>
      <c r="N2213" s="6"/>
      <c r="O2213" s="10"/>
      <c r="P2213" s="6"/>
      <c r="Q2213" s="77" t="str">
        <f t="shared" si="247"/>
        <v/>
      </c>
      <c r="R2213" s="333"/>
      <c r="S2213" s="23"/>
      <c r="T2213" s="271"/>
      <c r="U2213" s="5"/>
      <c r="V2213" s="5"/>
      <c r="W2213" s="61"/>
      <c r="X2213" s="61"/>
    </row>
    <row r="2214" spans="1:24" ht="18.75" customHeight="1" x14ac:dyDescent="0.25">
      <c r="A2214" s="61"/>
      <c r="B2214" s="303">
        <f>IF(P2214="",0,COUNTIF($P$7:P2214,P2214))</f>
        <v>0</v>
      </c>
      <c r="C2214" s="303" t="str">
        <f t="shared" si="241"/>
        <v>0</v>
      </c>
      <c r="D2214" s="303">
        <f>IF(S2214="",0,COUNTIF($S$7:S2214,S2214))</f>
        <v>0</v>
      </c>
      <c r="E2214" s="303" t="str">
        <f t="shared" si="242"/>
        <v>0</v>
      </c>
      <c r="F2214" s="303">
        <f>IF(T2214="",0,COUNTIF($T$7:T2214,T2214))</f>
        <v>0</v>
      </c>
      <c r="G2214" s="303" t="str">
        <f t="shared" si="243"/>
        <v>0</v>
      </c>
      <c r="H2214" s="303">
        <f>IF(R2214="",0,COUNTIF($R$7:R2214,R2214))</f>
        <v>0</v>
      </c>
      <c r="I2214" s="303" t="str">
        <f t="shared" si="244"/>
        <v>0</v>
      </c>
      <c r="J2214" s="306">
        <f t="shared" si="245"/>
        <v>44216</v>
      </c>
      <c r="K2214" s="303" t="str">
        <f t="shared" si="246"/>
        <v>KK 097</v>
      </c>
      <c r="L2214" s="61"/>
      <c r="M2214" s="271"/>
      <c r="N2214" s="6"/>
      <c r="O2214" s="10"/>
      <c r="P2214" s="6"/>
      <c r="Q2214" s="77" t="str">
        <f t="shared" si="247"/>
        <v/>
      </c>
      <c r="R2214" s="333"/>
      <c r="S2214" s="23"/>
      <c r="T2214" s="271"/>
      <c r="U2214" s="5"/>
      <c r="V2214" s="5"/>
      <c r="W2214" s="61"/>
      <c r="X2214" s="61"/>
    </row>
    <row r="2215" spans="1:24" ht="18.75" customHeight="1" x14ac:dyDescent="0.25">
      <c r="A2215" s="61"/>
      <c r="B2215" s="303">
        <f>IF(P2215="",0,COUNTIF($P$7:P2215,P2215))</f>
        <v>0</v>
      </c>
      <c r="C2215" s="303" t="str">
        <f t="shared" si="241"/>
        <v>0</v>
      </c>
      <c r="D2215" s="303">
        <f>IF(S2215="",0,COUNTIF($S$7:S2215,S2215))</f>
        <v>0</v>
      </c>
      <c r="E2215" s="303" t="str">
        <f t="shared" si="242"/>
        <v>0</v>
      </c>
      <c r="F2215" s="303">
        <f>IF(T2215="",0,COUNTIF($T$7:T2215,T2215))</f>
        <v>0</v>
      </c>
      <c r="G2215" s="303" t="str">
        <f t="shared" si="243"/>
        <v>0</v>
      </c>
      <c r="H2215" s="303">
        <f>IF(R2215="",0,COUNTIF($R$7:R2215,R2215))</f>
        <v>0</v>
      </c>
      <c r="I2215" s="303" t="str">
        <f t="shared" si="244"/>
        <v>0</v>
      </c>
      <c r="J2215" s="306">
        <f t="shared" si="245"/>
        <v>44216</v>
      </c>
      <c r="K2215" s="303" t="str">
        <f t="shared" si="246"/>
        <v>KK 097</v>
      </c>
      <c r="L2215" s="61"/>
      <c r="M2215" s="271"/>
      <c r="N2215" s="6"/>
      <c r="O2215" s="10"/>
      <c r="P2215" s="6"/>
      <c r="Q2215" s="77" t="str">
        <f t="shared" si="247"/>
        <v/>
      </c>
      <c r="R2215" s="333"/>
      <c r="S2215" s="23"/>
      <c r="T2215" s="271"/>
      <c r="U2215" s="5"/>
      <c r="V2215" s="5"/>
      <c r="W2215" s="61"/>
      <c r="X2215" s="61"/>
    </row>
    <row r="2216" spans="1:24" ht="18.75" customHeight="1" x14ac:dyDescent="0.25">
      <c r="A2216" s="61"/>
      <c r="B2216" s="303">
        <f>IF(P2216="",0,COUNTIF($P$7:P2216,P2216))</f>
        <v>0</v>
      </c>
      <c r="C2216" s="303" t="str">
        <f t="shared" si="241"/>
        <v>0</v>
      </c>
      <c r="D2216" s="303">
        <f>IF(S2216="",0,COUNTIF($S$7:S2216,S2216))</f>
        <v>0</v>
      </c>
      <c r="E2216" s="303" t="str">
        <f t="shared" si="242"/>
        <v>0</v>
      </c>
      <c r="F2216" s="303">
        <f>IF(T2216="",0,COUNTIF($T$7:T2216,T2216))</f>
        <v>0</v>
      </c>
      <c r="G2216" s="303" t="str">
        <f t="shared" si="243"/>
        <v>0</v>
      </c>
      <c r="H2216" s="303">
        <f>IF(R2216="",0,COUNTIF($R$7:R2216,R2216))</f>
        <v>0</v>
      </c>
      <c r="I2216" s="303" t="str">
        <f t="shared" si="244"/>
        <v>0</v>
      </c>
      <c r="J2216" s="306">
        <f t="shared" si="245"/>
        <v>44216</v>
      </c>
      <c r="K2216" s="303" t="str">
        <f t="shared" si="246"/>
        <v>KK 097</v>
      </c>
      <c r="L2216" s="61"/>
      <c r="M2216" s="271"/>
      <c r="N2216" s="6"/>
      <c r="O2216" s="10"/>
      <c r="P2216" s="6"/>
      <c r="Q2216" s="77" t="str">
        <f t="shared" si="247"/>
        <v/>
      </c>
      <c r="R2216" s="333"/>
      <c r="S2216" s="23"/>
      <c r="T2216" s="271"/>
      <c r="U2216" s="5"/>
      <c r="V2216" s="5"/>
      <c r="W2216" s="61"/>
      <c r="X2216" s="61"/>
    </row>
    <row r="2217" spans="1:24" ht="18.75" customHeight="1" x14ac:dyDescent="0.25">
      <c r="A2217" s="61"/>
      <c r="B2217" s="303">
        <f>IF(P2217="",0,COUNTIF($P$7:P2217,P2217))</f>
        <v>0</v>
      </c>
      <c r="C2217" s="303" t="str">
        <f t="shared" si="241"/>
        <v>0</v>
      </c>
      <c r="D2217" s="303">
        <f>IF(S2217="",0,COUNTIF($S$7:S2217,S2217))</f>
        <v>0</v>
      </c>
      <c r="E2217" s="303" t="str">
        <f t="shared" si="242"/>
        <v>0</v>
      </c>
      <c r="F2217" s="303">
        <f>IF(T2217="",0,COUNTIF($T$7:T2217,T2217))</f>
        <v>0</v>
      </c>
      <c r="G2217" s="303" t="str">
        <f t="shared" si="243"/>
        <v>0</v>
      </c>
      <c r="H2217" s="303">
        <f>IF(R2217="",0,COUNTIF($R$7:R2217,R2217))</f>
        <v>0</v>
      </c>
      <c r="I2217" s="303" t="str">
        <f t="shared" si="244"/>
        <v>0</v>
      </c>
      <c r="J2217" s="306">
        <f t="shared" si="245"/>
        <v>44216</v>
      </c>
      <c r="K2217" s="303" t="str">
        <f t="shared" si="246"/>
        <v>KK 097</v>
      </c>
      <c r="L2217" s="61"/>
      <c r="M2217" s="271"/>
      <c r="N2217" s="6"/>
      <c r="O2217" s="10"/>
      <c r="P2217" s="6"/>
      <c r="Q2217" s="77" t="str">
        <f t="shared" si="247"/>
        <v/>
      </c>
      <c r="R2217" s="333"/>
      <c r="S2217" s="23"/>
      <c r="T2217" s="271"/>
      <c r="U2217" s="5"/>
      <c r="V2217" s="5"/>
      <c r="W2217" s="61"/>
      <c r="X2217" s="61"/>
    </row>
    <row r="2218" spans="1:24" ht="18.75" customHeight="1" x14ac:dyDescent="0.25">
      <c r="A2218" s="61"/>
      <c r="B2218" s="303">
        <f>IF(P2218="",0,COUNTIF($P$7:P2218,P2218))</f>
        <v>0</v>
      </c>
      <c r="C2218" s="303" t="str">
        <f t="shared" si="241"/>
        <v>0</v>
      </c>
      <c r="D2218" s="303">
        <f>IF(S2218="",0,COUNTIF($S$7:S2218,S2218))</f>
        <v>0</v>
      </c>
      <c r="E2218" s="303" t="str">
        <f t="shared" si="242"/>
        <v>0</v>
      </c>
      <c r="F2218" s="303">
        <f>IF(T2218="",0,COUNTIF($T$7:T2218,T2218))</f>
        <v>0</v>
      </c>
      <c r="G2218" s="303" t="str">
        <f t="shared" si="243"/>
        <v>0</v>
      </c>
      <c r="H2218" s="303">
        <f>IF(R2218="",0,COUNTIF($R$7:R2218,R2218))</f>
        <v>0</v>
      </c>
      <c r="I2218" s="303" t="str">
        <f t="shared" si="244"/>
        <v>0</v>
      </c>
      <c r="J2218" s="306">
        <f t="shared" si="245"/>
        <v>44216</v>
      </c>
      <c r="K2218" s="303" t="str">
        <f t="shared" si="246"/>
        <v>KK 097</v>
      </c>
      <c r="L2218" s="61"/>
      <c r="M2218" s="271"/>
      <c r="N2218" s="6"/>
      <c r="O2218" s="10"/>
      <c r="P2218" s="6"/>
      <c r="Q2218" s="77" t="str">
        <f t="shared" si="247"/>
        <v/>
      </c>
      <c r="R2218" s="333"/>
      <c r="S2218" s="23"/>
      <c r="T2218" s="271"/>
      <c r="U2218" s="5"/>
      <c r="V2218" s="5"/>
      <c r="W2218" s="61"/>
      <c r="X2218" s="61"/>
    </row>
    <row r="2219" spans="1:24" ht="18.75" customHeight="1" x14ac:dyDescent="0.25">
      <c r="A2219" s="61"/>
      <c r="B2219" s="303">
        <f>IF(P2219="",0,COUNTIF($P$7:P2219,P2219))</f>
        <v>0</v>
      </c>
      <c r="C2219" s="303" t="str">
        <f t="shared" si="241"/>
        <v>0</v>
      </c>
      <c r="D2219" s="303">
        <f>IF(S2219="",0,COUNTIF($S$7:S2219,S2219))</f>
        <v>0</v>
      </c>
      <c r="E2219" s="303" t="str">
        <f t="shared" si="242"/>
        <v>0</v>
      </c>
      <c r="F2219" s="303">
        <f>IF(T2219="",0,COUNTIF($T$7:T2219,T2219))</f>
        <v>0</v>
      </c>
      <c r="G2219" s="303" t="str">
        <f t="shared" si="243"/>
        <v>0</v>
      </c>
      <c r="H2219" s="303">
        <f>IF(R2219="",0,COUNTIF($R$7:R2219,R2219))</f>
        <v>0</v>
      </c>
      <c r="I2219" s="303" t="str">
        <f t="shared" si="244"/>
        <v>0</v>
      </c>
      <c r="J2219" s="306">
        <f t="shared" si="245"/>
        <v>44216</v>
      </c>
      <c r="K2219" s="303" t="str">
        <f t="shared" si="246"/>
        <v>KK 097</v>
      </c>
      <c r="L2219" s="61"/>
      <c r="M2219" s="271"/>
      <c r="N2219" s="6"/>
      <c r="O2219" s="10"/>
      <c r="P2219" s="6"/>
      <c r="Q2219" s="77" t="str">
        <f t="shared" si="247"/>
        <v/>
      </c>
      <c r="R2219" s="333"/>
      <c r="S2219" s="23"/>
      <c r="T2219" s="271"/>
      <c r="U2219" s="5"/>
      <c r="V2219" s="5"/>
      <c r="W2219" s="61"/>
      <c r="X2219" s="61"/>
    </row>
    <row r="2220" spans="1:24" ht="18.75" customHeight="1" x14ac:dyDescent="0.25">
      <c r="A2220" s="61"/>
      <c r="B2220" s="303">
        <f>IF(P2220="",0,COUNTIF($P$7:P2220,P2220))</f>
        <v>0</v>
      </c>
      <c r="C2220" s="303" t="str">
        <f t="shared" si="241"/>
        <v>0</v>
      </c>
      <c r="D2220" s="303">
        <f>IF(S2220="",0,COUNTIF($S$7:S2220,S2220))</f>
        <v>0</v>
      </c>
      <c r="E2220" s="303" t="str">
        <f t="shared" si="242"/>
        <v>0</v>
      </c>
      <c r="F2220" s="303">
        <f>IF(T2220="",0,COUNTIF($T$7:T2220,T2220))</f>
        <v>0</v>
      </c>
      <c r="G2220" s="303" t="str">
        <f t="shared" si="243"/>
        <v>0</v>
      </c>
      <c r="H2220" s="303">
        <f>IF(R2220="",0,COUNTIF($R$7:R2220,R2220))</f>
        <v>0</v>
      </c>
      <c r="I2220" s="303" t="str">
        <f t="shared" si="244"/>
        <v>0</v>
      </c>
      <c r="J2220" s="306">
        <f t="shared" si="245"/>
        <v>44216</v>
      </c>
      <c r="K2220" s="303" t="str">
        <f t="shared" si="246"/>
        <v>KK 097</v>
      </c>
      <c r="L2220" s="61"/>
      <c r="M2220" s="271"/>
      <c r="N2220" s="6"/>
      <c r="O2220" s="10"/>
      <c r="P2220" s="6"/>
      <c r="Q2220" s="77" t="str">
        <f t="shared" si="247"/>
        <v/>
      </c>
      <c r="R2220" s="333"/>
      <c r="S2220" s="23"/>
      <c r="T2220" s="271"/>
      <c r="U2220" s="5"/>
      <c r="V2220" s="5"/>
      <c r="W2220" s="61"/>
      <c r="X2220" s="61"/>
    </row>
    <row r="2221" spans="1:24" ht="18.75" customHeight="1" x14ac:dyDescent="0.25">
      <c r="A2221" s="61"/>
      <c r="B2221" s="303">
        <f>IF(P2221="",0,COUNTIF($P$7:P2221,P2221))</f>
        <v>0</v>
      </c>
      <c r="C2221" s="303" t="str">
        <f t="shared" si="241"/>
        <v>0</v>
      </c>
      <c r="D2221" s="303">
        <f>IF(S2221="",0,COUNTIF($S$7:S2221,S2221))</f>
        <v>0</v>
      </c>
      <c r="E2221" s="303" t="str">
        <f t="shared" si="242"/>
        <v>0</v>
      </c>
      <c r="F2221" s="303">
        <f>IF(T2221="",0,COUNTIF($T$7:T2221,T2221))</f>
        <v>0</v>
      </c>
      <c r="G2221" s="303" t="str">
        <f t="shared" si="243"/>
        <v>0</v>
      </c>
      <c r="H2221" s="303">
        <f>IF(R2221="",0,COUNTIF($R$7:R2221,R2221))</f>
        <v>0</v>
      </c>
      <c r="I2221" s="303" t="str">
        <f t="shared" si="244"/>
        <v>0</v>
      </c>
      <c r="J2221" s="306">
        <f t="shared" si="245"/>
        <v>44216</v>
      </c>
      <c r="K2221" s="303" t="str">
        <f t="shared" si="246"/>
        <v>KK 097</v>
      </c>
      <c r="L2221" s="61"/>
      <c r="M2221" s="271"/>
      <c r="N2221" s="6"/>
      <c r="O2221" s="10"/>
      <c r="P2221" s="6"/>
      <c r="Q2221" s="77" t="str">
        <f t="shared" si="247"/>
        <v/>
      </c>
      <c r="R2221" s="333"/>
      <c r="S2221" s="23"/>
      <c r="T2221" s="271"/>
      <c r="U2221" s="5"/>
      <c r="V2221" s="5"/>
      <c r="W2221" s="61"/>
      <c r="X2221" s="61"/>
    </row>
    <row r="2222" spans="1:24" ht="18.75" customHeight="1" x14ac:dyDescent="0.25">
      <c r="A2222" s="61"/>
      <c r="B2222" s="303">
        <f>IF(P2222="",0,COUNTIF($P$7:P2222,P2222))</f>
        <v>0</v>
      </c>
      <c r="C2222" s="303" t="str">
        <f t="shared" si="241"/>
        <v>0</v>
      </c>
      <c r="D2222" s="303">
        <f>IF(S2222="",0,COUNTIF($S$7:S2222,S2222))</f>
        <v>0</v>
      </c>
      <c r="E2222" s="303" t="str">
        <f t="shared" si="242"/>
        <v>0</v>
      </c>
      <c r="F2222" s="303">
        <f>IF(T2222="",0,COUNTIF($T$7:T2222,T2222))</f>
        <v>0</v>
      </c>
      <c r="G2222" s="303" t="str">
        <f t="shared" si="243"/>
        <v>0</v>
      </c>
      <c r="H2222" s="303">
        <f>IF(R2222="",0,COUNTIF($R$7:R2222,R2222))</f>
        <v>0</v>
      </c>
      <c r="I2222" s="303" t="str">
        <f t="shared" si="244"/>
        <v>0</v>
      </c>
      <c r="J2222" s="306">
        <f t="shared" si="245"/>
        <v>44216</v>
      </c>
      <c r="K2222" s="303" t="str">
        <f t="shared" si="246"/>
        <v>KK 097</v>
      </c>
      <c r="L2222" s="61"/>
      <c r="M2222" s="271"/>
      <c r="N2222" s="6"/>
      <c r="O2222" s="10"/>
      <c r="P2222" s="6"/>
      <c r="Q2222" s="77" t="str">
        <f t="shared" si="247"/>
        <v/>
      </c>
      <c r="R2222" s="333"/>
      <c r="S2222" s="23"/>
      <c r="T2222" s="271"/>
      <c r="U2222" s="5"/>
      <c r="V2222" s="5"/>
      <c r="W2222" s="61"/>
      <c r="X2222" s="61"/>
    </row>
    <row r="2223" spans="1:24" ht="18.75" customHeight="1" x14ac:dyDescent="0.25">
      <c r="A2223" s="61"/>
      <c r="B2223" s="303">
        <f>IF(P2223="",0,COUNTIF($P$7:P2223,P2223))</f>
        <v>0</v>
      </c>
      <c r="C2223" s="303" t="str">
        <f t="shared" si="241"/>
        <v>0</v>
      </c>
      <c r="D2223" s="303">
        <f>IF(S2223="",0,COUNTIF($S$7:S2223,S2223))</f>
        <v>0</v>
      </c>
      <c r="E2223" s="303" t="str">
        <f t="shared" si="242"/>
        <v>0</v>
      </c>
      <c r="F2223" s="303">
        <f>IF(T2223="",0,COUNTIF($T$7:T2223,T2223))</f>
        <v>0</v>
      </c>
      <c r="G2223" s="303" t="str">
        <f t="shared" si="243"/>
        <v>0</v>
      </c>
      <c r="H2223" s="303">
        <f>IF(R2223="",0,COUNTIF($R$7:R2223,R2223))</f>
        <v>0</v>
      </c>
      <c r="I2223" s="303" t="str">
        <f t="shared" si="244"/>
        <v>0</v>
      </c>
      <c r="J2223" s="306">
        <f t="shared" si="245"/>
        <v>44216</v>
      </c>
      <c r="K2223" s="303" t="str">
        <f t="shared" si="246"/>
        <v>KK 097</v>
      </c>
      <c r="L2223" s="61"/>
      <c r="M2223" s="271"/>
      <c r="N2223" s="6"/>
      <c r="O2223" s="10"/>
      <c r="P2223" s="6"/>
      <c r="Q2223" s="77" t="str">
        <f t="shared" si="247"/>
        <v/>
      </c>
      <c r="R2223" s="333"/>
      <c r="S2223" s="23"/>
      <c r="T2223" s="271"/>
      <c r="U2223" s="5"/>
      <c r="V2223" s="5"/>
      <c r="W2223" s="61"/>
      <c r="X2223" s="61"/>
    </row>
    <row r="2224" spans="1:24" ht="18.75" customHeight="1" x14ac:dyDescent="0.25">
      <c r="A2224" s="61"/>
      <c r="B2224" s="303">
        <f>IF(P2224="",0,COUNTIF($P$7:P2224,P2224))</f>
        <v>0</v>
      </c>
      <c r="C2224" s="303" t="str">
        <f t="shared" si="241"/>
        <v>0</v>
      </c>
      <c r="D2224" s="303">
        <f>IF(S2224="",0,COUNTIF($S$7:S2224,S2224))</f>
        <v>0</v>
      </c>
      <c r="E2224" s="303" t="str">
        <f t="shared" si="242"/>
        <v>0</v>
      </c>
      <c r="F2224" s="303">
        <f>IF(T2224="",0,COUNTIF($T$7:T2224,T2224))</f>
        <v>0</v>
      </c>
      <c r="G2224" s="303" t="str">
        <f t="shared" si="243"/>
        <v>0</v>
      </c>
      <c r="H2224" s="303">
        <f>IF(R2224="",0,COUNTIF($R$7:R2224,R2224))</f>
        <v>0</v>
      </c>
      <c r="I2224" s="303" t="str">
        <f t="shared" si="244"/>
        <v>0</v>
      </c>
      <c r="J2224" s="306">
        <f t="shared" si="245"/>
        <v>44216</v>
      </c>
      <c r="K2224" s="303" t="str">
        <f t="shared" si="246"/>
        <v>KK 097</v>
      </c>
      <c r="L2224" s="61"/>
      <c r="M2224" s="271"/>
      <c r="N2224" s="6"/>
      <c r="O2224" s="10"/>
      <c r="P2224" s="6"/>
      <c r="Q2224" s="77" t="str">
        <f t="shared" si="247"/>
        <v/>
      </c>
      <c r="R2224" s="333"/>
      <c r="S2224" s="23"/>
      <c r="T2224" s="271"/>
      <c r="U2224" s="5"/>
      <c r="V2224" s="5"/>
      <c r="W2224" s="61"/>
      <c r="X2224" s="61"/>
    </row>
    <row r="2225" spans="1:24" ht="18.75" customHeight="1" x14ac:dyDescent="0.25">
      <c r="A2225" s="61"/>
      <c r="B2225" s="303">
        <f>IF(P2225="",0,COUNTIF($P$7:P2225,P2225))</f>
        <v>0</v>
      </c>
      <c r="C2225" s="303" t="str">
        <f t="shared" ref="C2225:C2288" si="248">B2225&amp;P2225</f>
        <v>0</v>
      </c>
      <c r="D2225" s="303">
        <f>IF(S2225="",0,COUNTIF($S$7:S2225,S2225))</f>
        <v>0</v>
      </c>
      <c r="E2225" s="303" t="str">
        <f t="shared" ref="E2225:E2288" si="249">D2225&amp;S2225</f>
        <v>0</v>
      </c>
      <c r="F2225" s="303">
        <f>IF(T2225="",0,COUNTIF($T$7:T2225,T2225))</f>
        <v>0</v>
      </c>
      <c r="G2225" s="303" t="str">
        <f t="shared" ref="G2225:G2288" si="250">F2225&amp;T2225</f>
        <v>0</v>
      </c>
      <c r="H2225" s="303">
        <f>IF(R2225="",0,COUNTIF($R$7:R2225,R2225))</f>
        <v>0</v>
      </c>
      <c r="I2225" s="303" t="str">
        <f t="shared" ref="I2225:I2288" si="251">H2225&amp;R2225</f>
        <v>0</v>
      </c>
      <c r="J2225" s="306">
        <f t="shared" ref="J2225:J2288" si="252">IF(M2225&lt;&gt;"",M2225,J2224)</f>
        <v>44216</v>
      </c>
      <c r="K2225" s="303" t="str">
        <f t="shared" ref="K2225:K2288" si="253">IF(N2225&lt;&gt;"",N2225,K2224)</f>
        <v>KK 097</v>
      </c>
      <c r="L2225" s="61"/>
      <c r="M2225" s="271"/>
      <c r="N2225" s="6"/>
      <c r="O2225" s="10"/>
      <c r="P2225" s="6"/>
      <c r="Q2225" s="77" t="str">
        <f t="shared" ref="Q2225:Q2288" si="254">IF(P2225&lt;&gt;"",VLOOKUP(P2225,DA,2,FALSE),"")</f>
        <v/>
      </c>
      <c r="R2225" s="333"/>
      <c r="S2225" s="23"/>
      <c r="T2225" s="271"/>
      <c r="U2225" s="5"/>
      <c r="V2225" s="5"/>
      <c r="W2225" s="61"/>
      <c r="X2225" s="61"/>
    </row>
    <row r="2226" spans="1:24" ht="18.75" customHeight="1" x14ac:dyDescent="0.25">
      <c r="A2226" s="61"/>
      <c r="B2226" s="303">
        <f>IF(P2226="",0,COUNTIF($P$7:P2226,P2226))</f>
        <v>0</v>
      </c>
      <c r="C2226" s="303" t="str">
        <f t="shared" si="248"/>
        <v>0</v>
      </c>
      <c r="D2226" s="303">
        <f>IF(S2226="",0,COUNTIF($S$7:S2226,S2226))</f>
        <v>0</v>
      </c>
      <c r="E2226" s="303" t="str">
        <f t="shared" si="249"/>
        <v>0</v>
      </c>
      <c r="F2226" s="303">
        <f>IF(T2226="",0,COUNTIF($T$7:T2226,T2226))</f>
        <v>0</v>
      </c>
      <c r="G2226" s="303" t="str">
        <f t="shared" si="250"/>
        <v>0</v>
      </c>
      <c r="H2226" s="303">
        <f>IF(R2226="",0,COUNTIF($R$7:R2226,R2226))</f>
        <v>0</v>
      </c>
      <c r="I2226" s="303" t="str">
        <f t="shared" si="251"/>
        <v>0</v>
      </c>
      <c r="J2226" s="306">
        <f t="shared" si="252"/>
        <v>44216</v>
      </c>
      <c r="K2226" s="303" t="str">
        <f t="shared" si="253"/>
        <v>KK 097</v>
      </c>
      <c r="L2226" s="61"/>
      <c r="M2226" s="271"/>
      <c r="N2226" s="6"/>
      <c r="O2226" s="10"/>
      <c r="P2226" s="6"/>
      <c r="Q2226" s="77" t="str">
        <f t="shared" si="254"/>
        <v/>
      </c>
      <c r="R2226" s="333"/>
      <c r="S2226" s="23"/>
      <c r="T2226" s="271"/>
      <c r="U2226" s="5"/>
      <c r="V2226" s="5"/>
      <c r="W2226" s="61"/>
      <c r="X2226" s="61"/>
    </row>
    <row r="2227" spans="1:24" ht="18.75" customHeight="1" x14ac:dyDescent="0.25">
      <c r="A2227" s="61"/>
      <c r="B2227" s="303">
        <f>IF(P2227="",0,COUNTIF($P$7:P2227,P2227))</f>
        <v>0</v>
      </c>
      <c r="C2227" s="303" t="str">
        <f t="shared" si="248"/>
        <v>0</v>
      </c>
      <c r="D2227" s="303">
        <f>IF(S2227="",0,COUNTIF($S$7:S2227,S2227))</f>
        <v>0</v>
      </c>
      <c r="E2227" s="303" t="str">
        <f t="shared" si="249"/>
        <v>0</v>
      </c>
      <c r="F2227" s="303">
        <f>IF(T2227="",0,COUNTIF($T$7:T2227,T2227))</f>
        <v>0</v>
      </c>
      <c r="G2227" s="303" t="str">
        <f t="shared" si="250"/>
        <v>0</v>
      </c>
      <c r="H2227" s="303">
        <f>IF(R2227="",0,COUNTIF($R$7:R2227,R2227))</f>
        <v>0</v>
      </c>
      <c r="I2227" s="303" t="str">
        <f t="shared" si="251"/>
        <v>0</v>
      </c>
      <c r="J2227" s="306">
        <f t="shared" si="252"/>
        <v>44216</v>
      </c>
      <c r="K2227" s="303" t="str">
        <f t="shared" si="253"/>
        <v>KK 097</v>
      </c>
      <c r="L2227" s="61"/>
      <c r="M2227" s="271"/>
      <c r="N2227" s="6"/>
      <c r="O2227" s="10"/>
      <c r="P2227" s="6"/>
      <c r="Q2227" s="77" t="str">
        <f t="shared" si="254"/>
        <v/>
      </c>
      <c r="R2227" s="333"/>
      <c r="S2227" s="23"/>
      <c r="T2227" s="271"/>
      <c r="U2227" s="5"/>
      <c r="V2227" s="5"/>
      <c r="W2227" s="61"/>
      <c r="X2227" s="61"/>
    </row>
    <row r="2228" spans="1:24" ht="18.75" customHeight="1" x14ac:dyDescent="0.25">
      <c r="A2228" s="61"/>
      <c r="B2228" s="303">
        <f>IF(P2228="",0,COUNTIF($P$7:P2228,P2228))</f>
        <v>0</v>
      </c>
      <c r="C2228" s="303" t="str">
        <f t="shared" si="248"/>
        <v>0</v>
      </c>
      <c r="D2228" s="303">
        <f>IF(S2228="",0,COUNTIF($S$7:S2228,S2228))</f>
        <v>0</v>
      </c>
      <c r="E2228" s="303" t="str">
        <f t="shared" si="249"/>
        <v>0</v>
      </c>
      <c r="F2228" s="303">
        <f>IF(T2228="",0,COUNTIF($T$7:T2228,T2228))</f>
        <v>0</v>
      </c>
      <c r="G2228" s="303" t="str">
        <f t="shared" si="250"/>
        <v>0</v>
      </c>
      <c r="H2228" s="303">
        <f>IF(R2228="",0,COUNTIF($R$7:R2228,R2228))</f>
        <v>0</v>
      </c>
      <c r="I2228" s="303" t="str">
        <f t="shared" si="251"/>
        <v>0</v>
      </c>
      <c r="J2228" s="306">
        <f t="shared" si="252"/>
        <v>44216</v>
      </c>
      <c r="K2228" s="303" t="str">
        <f t="shared" si="253"/>
        <v>KK 097</v>
      </c>
      <c r="L2228" s="61"/>
      <c r="M2228" s="271"/>
      <c r="N2228" s="6"/>
      <c r="O2228" s="10"/>
      <c r="P2228" s="6"/>
      <c r="Q2228" s="77" t="str">
        <f t="shared" si="254"/>
        <v/>
      </c>
      <c r="R2228" s="333"/>
      <c r="S2228" s="23"/>
      <c r="T2228" s="271"/>
      <c r="U2228" s="5"/>
      <c r="V2228" s="5"/>
      <c r="W2228" s="61"/>
      <c r="X2228" s="61"/>
    </row>
    <row r="2229" spans="1:24" ht="18.75" customHeight="1" x14ac:dyDescent="0.25">
      <c r="A2229" s="61"/>
      <c r="B2229" s="303">
        <f>IF(P2229="",0,COUNTIF($P$7:P2229,P2229))</f>
        <v>0</v>
      </c>
      <c r="C2229" s="303" t="str">
        <f t="shared" si="248"/>
        <v>0</v>
      </c>
      <c r="D2229" s="303">
        <f>IF(S2229="",0,COUNTIF($S$7:S2229,S2229))</f>
        <v>0</v>
      </c>
      <c r="E2229" s="303" t="str">
        <f t="shared" si="249"/>
        <v>0</v>
      </c>
      <c r="F2229" s="303">
        <f>IF(T2229="",0,COUNTIF($T$7:T2229,T2229))</f>
        <v>0</v>
      </c>
      <c r="G2229" s="303" t="str">
        <f t="shared" si="250"/>
        <v>0</v>
      </c>
      <c r="H2229" s="303">
        <f>IF(R2229="",0,COUNTIF($R$7:R2229,R2229))</f>
        <v>0</v>
      </c>
      <c r="I2229" s="303" t="str">
        <f t="shared" si="251"/>
        <v>0</v>
      </c>
      <c r="J2229" s="306">
        <f t="shared" si="252"/>
        <v>44216</v>
      </c>
      <c r="K2229" s="303" t="str">
        <f t="shared" si="253"/>
        <v>KK 097</v>
      </c>
      <c r="L2229" s="61"/>
      <c r="M2229" s="271"/>
      <c r="N2229" s="6"/>
      <c r="O2229" s="10"/>
      <c r="P2229" s="6"/>
      <c r="Q2229" s="77" t="str">
        <f t="shared" si="254"/>
        <v/>
      </c>
      <c r="R2229" s="333"/>
      <c r="S2229" s="23"/>
      <c r="T2229" s="271"/>
      <c r="U2229" s="5"/>
      <c r="V2229" s="5"/>
      <c r="W2229" s="61"/>
      <c r="X2229" s="61"/>
    </row>
    <row r="2230" spans="1:24" ht="18.75" customHeight="1" x14ac:dyDescent="0.25">
      <c r="A2230" s="61"/>
      <c r="B2230" s="303">
        <f>IF(P2230="",0,COUNTIF($P$7:P2230,P2230))</f>
        <v>0</v>
      </c>
      <c r="C2230" s="303" t="str">
        <f t="shared" si="248"/>
        <v>0</v>
      </c>
      <c r="D2230" s="303">
        <f>IF(S2230="",0,COUNTIF($S$7:S2230,S2230))</f>
        <v>0</v>
      </c>
      <c r="E2230" s="303" t="str">
        <f t="shared" si="249"/>
        <v>0</v>
      </c>
      <c r="F2230" s="303">
        <f>IF(T2230="",0,COUNTIF($T$7:T2230,T2230))</f>
        <v>0</v>
      </c>
      <c r="G2230" s="303" t="str">
        <f t="shared" si="250"/>
        <v>0</v>
      </c>
      <c r="H2230" s="303">
        <f>IF(R2230="",0,COUNTIF($R$7:R2230,R2230))</f>
        <v>0</v>
      </c>
      <c r="I2230" s="303" t="str">
        <f t="shared" si="251"/>
        <v>0</v>
      </c>
      <c r="J2230" s="306">
        <f t="shared" si="252"/>
        <v>44216</v>
      </c>
      <c r="K2230" s="303" t="str">
        <f t="shared" si="253"/>
        <v>KK 097</v>
      </c>
      <c r="L2230" s="61"/>
      <c r="M2230" s="271"/>
      <c r="N2230" s="6"/>
      <c r="O2230" s="10"/>
      <c r="P2230" s="6"/>
      <c r="Q2230" s="77" t="str">
        <f t="shared" si="254"/>
        <v/>
      </c>
      <c r="R2230" s="333"/>
      <c r="S2230" s="23"/>
      <c r="T2230" s="271"/>
      <c r="U2230" s="5"/>
      <c r="V2230" s="5"/>
      <c r="W2230" s="61"/>
      <c r="X2230" s="61"/>
    </row>
    <row r="2231" spans="1:24" ht="18.75" customHeight="1" x14ac:dyDescent="0.25">
      <c r="A2231" s="61"/>
      <c r="B2231" s="303">
        <f>IF(P2231="",0,COUNTIF($P$7:P2231,P2231))</f>
        <v>0</v>
      </c>
      <c r="C2231" s="303" t="str">
        <f t="shared" si="248"/>
        <v>0</v>
      </c>
      <c r="D2231" s="303">
        <f>IF(S2231="",0,COUNTIF($S$7:S2231,S2231))</f>
        <v>0</v>
      </c>
      <c r="E2231" s="303" t="str">
        <f t="shared" si="249"/>
        <v>0</v>
      </c>
      <c r="F2231" s="303">
        <f>IF(T2231="",0,COUNTIF($T$7:T2231,T2231))</f>
        <v>0</v>
      </c>
      <c r="G2231" s="303" t="str">
        <f t="shared" si="250"/>
        <v>0</v>
      </c>
      <c r="H2231" s="303">
        <f>IF(R2231="",0,COUNTIF($R$7:R2231,R2231))</f>
        <v>0</v>
      </c>
      <c r="I2231" s="303" t="str">
        <f t="shared" si="251"/>
        <v>0</v>
      </c>
      <c r="J2231" s="306">
        <f t="shared" si="252"/>
        <v>44216</v>
      </c>
      <c r="K2231" s="303" t="str">
        <f t="shared" si="253"/>
        <v>KK 097</v>
      </c>
      <c r="L2231" s="61"/>
      <c r="M2231" s="271"/>
      <c r="N2231" s="6"/>
      <c r="O2231" s="10"/>
      <c r="P2231" s="6"/>
      <c r="Q2231" s="77" t="str">
        <f t="shared" si="254"/>
        <v/>
      </c>
      <c r="R2231" s="333"/>
      <c r="S2231" s="23"/>
      <c r="T2231" s="271"/>
      <c r="U2231" s="5"/>
      <c r="V2231" s="5"/>
      <c r="W2231" s="61"/>
      <c r="X2231" s="61"/>
    </row>
    <row r="2232" spans="1:24" ht="18.75" customHeight="1" x14ac:dyDescent="0.25">
      <c r="A2232" s="61"/>
      <c r="B2232" s="303">
        <f>IF(P2232="",0,COUNTIF($P$7:P2232,P2232))</f>
        <v>0</v>
      </c>
      <c r="C2232" s="303" t="str">
        <f t="shared" si="248"/>
        <v>0</v>
      </c>
      <c r="D2232" s="303">
        <f>IF(S2232="",0,COUNTIF($S$7:S2232,S2232))</f>
        <v>0</v>
      </c>
      <c r="E2232" s="303" t="str">
        <f t="shared" si="249"/>
        <v>0</v>
      </c>
      <c r="F2232" s="303">
        <f>IF(T2232="",0,COUNTIF($T$7:T2232,T2232))</f>
        <v>0</v>
      </c>
      <c r="G2232" s="303" t="str">
        <f t="shared" si="250"/>
        <v>0</v>
      </c>
      <c r="H2232" s="303">
        <f>IF(R2232="",0,COUNTIF($R$7:R2232,R2232))</f>
        <v>0</v>
      </c>
      <c r="I2232" s="303" t="str">
        <f t="shared" si="251"/>
        <v>0</v>
      </c>
      <c r="J2232" s="306">
        <f t="shared" si="252"/>
        <v>44216</v>
      </c>
      <c r="K2232" s="303" t="str">
        <f t="shared" si="253"/>
        <v>KK 097</v>
      </c>
      <c r="L2232" s="61"/>
      <c r="M2232" s="271"/>
      <c r="N2232" s="6"/>
      <c r="O2232" s="10"/>
      <c r="P2232" s="6"/>
      <c r="Q2232" s="77" t="str">
        <f t="shared" si="254"/>
        <v/>
      </c>
      <c r="R2232" s="333"/>
      <c r="S2232" s="23"/>
      <c r="T2232" s="271"/>
      <c r="U2232" s="5"/>
      <c r="V2232" s="5"/>
      <c r="W2232" s="61"/>
      <c r="X2232" s="61"/>
    </row>
    <row r="2233" spans="1:24" ht="18.75" customHeight="1" x14ac:dyDescent="0.25">
      <c r="A2233" s="61"/>
      <c r="B2233" s="303">
        <f>IF(P2233="",0,COUNTIF($P$7:P2233,P2233))</f>
        <v>0</v>
      </c>
      <c r="C2233" s="303" t="str">
        <f t="shared" si="248"/>
        <v>0</v>
      </c>
      <c r="D2233" s="303">
        <f>IF(S2233="",0,COUNTIF($S$7:S2233,S2233))</f>
        <v>0</v>
      </c>
      <c r="E2233" s="303" t="str">
        <f t="shared" si="249"/>
        <v>0</v>
      </c>
      <c r="F2233" s="303">
        <f>IF(T2233="",0,COUNTIF($T$7:T2233,T2233))</f>
        <v>0</v>
      </c>
      <c r="G2233" s="303" t="str">
        <f t="shared" si="250"/>
        <v>0</v>
      </c>
      <c r="H2233" s="303">
        <f>IF(R2233="",0,COUNTIF($R$7:R2233,R2233))</f>
        <v>0</v>
      </c>
      <c r="I2233" s="303" t="str">
        <f t="shared" si="251"/>
        <v>0</v>
      </c>
      <c r="J2233" s="306">
        <f t="shared" si="252"/>
        <v>44216</v>
      </c>
      <c r="K2233" s="303" t="str">
        <f t="shared" si="253"/>
        <v>KK 097</v>
      </c>
      <c r="L2233" s="61"/>
      <c r="M2233" s="271"/>
      <c r="N2233" s="6"/>
      <c r="O2233" s="10"/>
      <c r="P2233" s="6"/>
      <c r="Q2233" s="77" t="str">
        <f t="shared" si="254"/>
        <v/>
      </c>
      <c r="R2233" s="333"/>
      <c r="S2233" s="23"/>
      <c r="T2233" s="271"/>
      <c r="U2233" s="5"/>
      <c r="V2233" s="5"/>
      <c r="W2233" s="61"/>
      <c r="X2233" s="61"/>
    </row>
    <row r="2234" spans="1:24" ht="18.75" customHeight="1" x14ac:dyDescent="0.25">
      <c r="A2234" s="61"/>
      <c r="B2234" s="303">
        <f>IF(P2234="",0,COUNTIF($P$7:P2234,P2234))</f>
        <v>0</v>
      </c>
      <c r="C2234" s="303" t="str">
        <f t="shared" si="248"/>
        <v>0</v>
      </c>
      <c r="D2234" s="303">
        <f>IF(S2234="",0,COUNTIF($S$7:S2234,S2234))</f>
        <v>0</v>
      </c>
      <c r="E2234" s="303" t="str">
        <f t="shared" si="249"/>
        <v>0</v>
      </c>
      <c r="F2234" s="303">
        <f>IF(T2234="",0,COUNTIF($T$7:T2234,T2234))</f>
        <v>0</v>
      </c>
      <c r="G2234" s="303" t="str">
        <f t="shared" si="250"/>
        <v>0</v>
      </c>
      <c r="H2234" s="303">
        <f>IF(R2234="",0,COUNTIF($R$7:R2234,R2234))</f>
        <v>0</v>
      </c>
      <c r="I2234" s="303" t="str">
        <f t="shared" si="251"/>
        <v>0</v>
      </c>
      <c r="J2234" s="306">
        <f t="shared" si="252"/>
        <v>44216</v>
      </c>
      <c r="K2234" s="303" t="str">
        <f t="shared" si="253"/>
        <v>KK 097</v>
      </c>
      <c r="L2234" s="61"/>
      <c r="M2234" s="271"/>
      <c r="N2234" s="6"/>
      <c r="O2234" s="10"/>
      <c r="P2234" s="6"/>
      <c r="Q2234" s="77" t="str">
        <f t="shared" si="254"/>
        <v/>
      </c>
      <c r="R2234" s="333"/>
      <c r="S2234" s="23"/>
      <c r="T2234" s="271"/>
      <c r="U2234" s="5"/>
      <c r="V2234" s="5"/>
      <c r="W2234" s="61"/>
      <c r="X2234" s="61"/>
    </row>
    <row r="2235" spans="1:24" ht="18.75" customHeight="1" x14ac:dyDescent="0.25">
      <c r="A2235" s="61"/>
      <c r="B2235" s="303">
        <f>IF(P2235="",0,COUNTIF($P$7:P2235,P2235))</f>
        <v>0</v>
      </c>
      <c r="C2235" s="303" t="str">
        <f t="shared" si="248"/>
        <v>0</v>
      </c>
      <c r="D2235" s="303">
        <f>IF(S2235="",0,COUNTIF($S$7:S2235,S2235))</f>
        <v>0</v>
      </c>
      <c r="E2235" s="303" t="str">
        <f t="shared" si="249"/>
        <v>0</v>
      </c>
      <c r="F2235" s="303">
        <f>IF(T2235="",0,COUNTIF($T$7:T2235,T2235))</f>
        <v>0</v>
      </c>
      <c r="G2235" s="303" t="str">
        <f t="shared" si="250"/>
        <v>0</v>
      </c>
      <c r="H2235" s="303">
        <f>IF(R2235="",0,COUNTIF($R$7:R2235,R2235))</f>
        <v>0</v>
      </c>
      <c r="I2235" s="303" t="str">
        <f t="shared" si="251"/>
        <v>0</v>
      </c>
      <c r="J2235" s="306">
        <f t="shared" si="252"/>
        <v>44216</v>
      </c>
      <c r="K2235" s="303" t="str">
        <f t="shared" si="253"/>
        <v>KK 097</v>
      </c>
      <c r="L2235" s="61"/>
      <c r="M2235" s="271"/>
      <c r="N2235" s="6"/>
      <c r="O2235" s="10"/>
      <c r="P2235" s="6"/>
      <c r="Q2235" s="77" t="str">
        <f t="shared" si="254"/>
        <v/>
      </c>
      <c r="R2235" s="333"/>
      <c r="S2235" s="23"/>
      <c r="T2235" s="271"/>
      <c r="U2235" s="5"/>
      <c r="V2235" s="5"/>
      <c r="W2235" s="61"/>
      <c r="X2235" s="61"/>
    </row>
    <row r="2236" spans="1:24" ht="18.75" customHeight="1" x14ac:dyDescent="0.25">
      <c r="A2236" s="61"/>
      <c r="B2236" s="303">
        <f>IF(P2236="",0,COUNTIF($P$7:P2236,P2236))</f>
        <v>0</v>
      </c>
      <c r="C2236" s="303" t="str">
        <f t="shared" si="248"/>
        <v>0</v>
      </c>
      <c r="D2236" s="303">
        <f>IF(S2236="",0,COUNTIF($S$7:S2236,S2236))</f>
        <v>0</v>
      </c>
      <c r="E2236" s="303" t="str">
        <f t="shared" si="249"/>
        <v>0</v>
      </c>
      <c r="F2236" s="303">
        <f>IF(T2236="",0,COUNTIF($T$7:T2236,T2236))</f>
        <v>0</v>
      </c>
      <c r="G2236" s="303" t="str">
        <f t="shared" si="250"/>
        <v>0</v>
      </c>
      <c r="H2236" s="303">
        <f>IF(R2236="",0,COUNTIF($R$7:R2236,R2236))</f>
        <v>0</v>
      </c>
      <c r="I2236" s="303" t="str">
        <f t="shared" si="251"/>
        <v>0</v>
      </c>
      <c r="J2236" s="306">
        <f t="shared" si="252"/>
        <v>44216</v>
      </c>
      <c r="K2236" s="303" t="str">
        <f t="shared" si="253"/>
        <v>KK 097</v>
      </c>
      <c r="L2236" s="61"/>
      <c r="M2236" s="271"/>
      <c r="N2236" s="6"/>
      <c r="O2236" s="10"/>
      <c r="P2236" s="6"/>
      <c r="Q2236" s="77" t="str">
        <f t="shared" si="254"/>
        <v/>
      </c>
      <c r="R2236" s="333"/>
      <c r="S2236" s="23"/>
      <c r="T2236" s="271"/>
      <c r="U2236" s="5"/>
      <c r="V2236" s="5"/>
      <c r="W2236" s="61"/>
      <c r="X2236" s="61"/>
    </row>
    <row r="2237" spans="1:24" ht="18.75" customHeight="1" x14ac:dyDescent="0.25">
      <c r="A2237" s="61"/>
      <c r="B2237" s="303">
        <f>IF(P2237="",0,COUNTIF($P$7:P2237,P2237))</f>
        <v>0</v>
      </c>
      <c r="C2237" s="303" t="str">
        <f t="shared" si="248"/>
        <v>0</v>
      </c>
      <c r="D2237" s="303">
        <f>IF(S2237="",0,COUNTIF($S$7:S2237,S2237))</f>
        <v>0</v>
      </c>
      <c r="E2237" s="303" t="str">
        <f t="shared" si="249"/>
        <v>0</v>
      </c>
      <c r="F2237" s="303">
        <f>IF(T2237="",0,COUNTIF($T$7:T2237,T2237))</f>
        <v>0</v>
      </c>
      <c r="G2237" s="303" t="str">
        <f t="shared" si="250"/>
        <v>0</v>
      </c>
      <c r="H2237" s="303">
        <f>IF(R2237="",0,COUNTIF($R$7:R2237,R2237))</f>
        <v>0</v>
      </c>
      <c r="I2237" s="303" t="str">
        <f t="shared" si="251"/>
        <v>0</v>
      </c>
      <c r="J2237" s="306">
        <f t="shared" si="252"/>
        <v>44216</v>
      </c>
      <c r="K2237" s="303" t="str">
        <f t="shared" si="253"/>
        <v>KK 097</v>
      </c>
      <c r="L2237" s="61"/>
      <c r="M2237" s="271"/>
      <c r="N2237" s="6"/>
      <c r="O2237" s="10"/>
      <c r="P2237" s="6"/>
      <c r="Q2237" s="77" t="str">
        <f t="shared" si="254"/>
        <v/>
      </c>
      <c r="R2237" s="333"/>
      <c r="S2237" s="23"/>
      <c r="T2237" s="271"/>
      <c r="U2237" s="5"/>
      <c r="V2237" s="5"/>
      <c r="W2237" s="61"/>
      <c r="X2237" s="61"/>
    </row>
    <row r="2238" spans="1:24" ht="18.75" customHeight="1" x14ac:dyDescent="0.25">
      <c r="A2238" s="61"/>
      <c r="B2238" s="303">
        <f>IF(P2238="",0,COUNTIF($P$7:P2238,P2238))</f>
        <v>0</v>
      </c>
      <c r="C2238" s="303" t="str">
        <f t="shared" si="248"/>
        <v>0</v>
      </c>
      <c r="D2238" s="303">
        <f>IF(S2238="",0,COUNTIF($S$7:S2238,S2238))</f>
        <v>0</v>
      </c>
      <c r="E2238" s="303" t="str">
        <f t="shared" si="249"/>
        <v>0</v>
      </c>
      <c r="F2238" s="303">
        <f>IF(T2238="",0,COUNTIF($T$7:T2238,T2238))</f>
        <v>0</v>
      </c>
      <c r="G2238" s="303" t="str">
        <f t="shared" si="250"/>
        <v>0</v>
      </c>
      <c r="H2238" s="303">
        <f>IF(R2238="",0,COUNTIF($R$7:R2238,R2238))</f>
        <v>0</v>
      </c>
      <c r="I2238" s="303" t="str">
        <f t="shared" si="251"/>
        <v>0</v>
      </c>
      <c r="J2238" s="306">
        <f t="shared" si="252"/>
        <v>44216</v>
      </c>
      <c r="K2238" s="303" t="str">
        <f t="shared" si="253"/>
        <v>KK 097</v>
      </c>
      <c r="L2238" s="61"/>
      <c r="M2238" s="271"/>
      <c r="N2238" s="6"/>
      <c r="O2238" s="10"/>
      <c r="P2238" s="6"/>
      <c r="Q2238" s="77" t="str">
        <f t="shared" si="254"/>
        <v/>
      </c>
      <c r="R2238" s="333"/>
      <c r="S2238" s="23"/>
      <c r="T2238" s="271"/>
      <c r="U2238" s="5"/>
      <c r="V2238" s="5"/>
      <c r="W2238" s="61"/>
      <c r="X2238" s="61"/>
    </row>
    <row r="2239" spans="1:24" ht="18.75" customHeight="1" x14ac:dyDescent="0.25">
      <c r="A2239" s="61"/>
      <c r="B2239" s="303">
        <f>IF(P2239="",0,COUNTIF($P$7:P2239,P2239))</f>
        <v>0</v>
      </c>
      <c r="C2239" s="303" t="str">
        <f t="shared" si="248"/>
        <v>0</v>
      </c>
      <c r="D2239" s="303">
        <f>IF(S2239="",0,COUNTIF($S$7:S2239,S2239))</f>
        <v>0</v>
      </c>
      <c r="E2239" s="303" t="str">
        <f t="shared" si="249"/>
        <v>0</v>
      </c>
      <c r="F2239" s="303">
        <f>IF(T2239="",0,COUNTIF($T$7:T2239,T2239))</f>
        <v>0</v>
      </c>
      <c r="G2239" s="303" t="str">
        <f t="shared" si="250"/>
        <v>0</v>
      </c>
      <c r="H2239" s="303">
        <f>IF(R2239="",0,COUNTIF($R$7:R2239,R2239))</f>
        <v>0</v>
      </c>
      <c r="I2239" s="303" t="str">
        <f t="shared" si="251"/>
        <v>0</v>
      </c>
      <c r="J2239" s="306">
        <f t="shared" si="252"/>
        <v>44216</v>
      </c>
      <c r="K2239" s="303" t="str">
        <f t="shared" si="253"/>
        <v>KK 097</v>
      </c>
      <c r="L2239" s="61"/>
      <c r="M2239" s="271"/>
      <c r="N2239" s="6"/>
      <c r="O2239" s="10"/>
      <c r="P2239" s="6"/>
      <c r="Q2239" s="77" t="str">
        <f t="shared" si="254"/>
        <v/>
      </c>
      <c r="R2239" s="333"/>
      <c r="S2239" s="23"/>
      <c r="T2239" s="271"/>
      <c r="U2239" s="5"/>
      <c r="V2239" s="5"/>
      <c r="W2239" s="61"/>
      <c r="X2239" s="61"/>
    </row>
    <row r="2240" spans="1:24" ht="18.75" customHeight="1" x14ac:dyDescent="0.25">
      <c r="A2240" s="61"/>
      <c r="B2240" s="303">
        <f>IF(P2240="",0,COUNTIF($P$7:P2240,P2240))</f>
        <v>0</v>
      </c>
      <c r="C2240" s="303" t="str">
        <f t="shared" si="248"/>
        <v>0</v>
      </c>
      <c r="D2240" s="303">
        <f>IF(S2240="",0,COUNTIF($S$7:S2240,S2240))</f>
        <v>0</v>
      </c>
      <c r="E2240" s="303" t="str">
        <f t="shared" si="249"/>
        <v>0</v>
      </c>
      <c r="F2240" s="303">
        <f>IF(T2240="",0,COUNTIF($T$7:T2240,T2240))</f>
        <v>0</v>
      </c>
      <c r="G2240" s="303" t="str">
        <f t="shared" si="250"/>
        <v>0</v>
      </c>
      <c r="H2240" s="303">
        <f>IF(R2240="",0,COUNTIF($R$7:R2240,R2240))</f>
        <v>0</v>
      </c>
      <c r="I2240" s="303" t="str">
        <f t="shared" si="251"/>
        <v>0</v>
      </c>
      <c r="J2240" s="306">
        <f t="shared" si="252"/>
        <v>44216</v>
      </c>
      <c r="K2240" s="303" t="str">
        <f t="shared" si="253"/>
        <v>KK 097</v>
      </c>
      <c r="L2240" s="61"/>
      <c r="M2240" s="271"/>
      <c r="N2240" s="6"/>
      <c r="O2240" s="10"/>
      <c r="P2240" s="6"/>
      <c r="Q2240" s="77" t="str">
        <f t="shared" si="254"/>
        <v/>
      </c>
      <c r="R2240" s="333"/>
      <c r="S2240" s="23"/>
      <c r="T2240" s="271"/>
      <c r="U2240" s="5"/>
      <c r="V2240" s="5"/>
      <c r="W2240" s="61"/>
      <c r="X2240" s="61"/>
    </row>
    <row r="2241" spans="1:24" ht="18.75" customHeight="1" x14ac:dyDescent="0.25">
      <c r="A2241" s="61"/>
      <c r="B2241" s="303">
        <f>IF(P2241="",0,COUNTIF($P$7:P2241,P2241))</f>
        <v>0</v>
      </c>
      <c r="C2241" s="303" t="str">
        <f t="shared" si="248"/>
        <v>0</v>
      </c>
      <c r="D2241" s="303">
        <f>IF(S2241="",0,COUNTIF($S$7:S2241,S2241))</f>
        <v>0</v>
      </c>
      <c r="E2241" s="303" t="str">
        <f t="shared" si="249"/>
        <v>0</v>
      </c>
      <c r="F2241" s="303">
        <f>IF(T2241="",0,COUNTIF($T$7:T2241,T2241))</f>
        <v>0</v>
      </c>
      <c r="G2241" s="303" t="str">
        <f t="shared" si="250"/>
        <v>0</v>
      </c>
      <c r="H2241" s="303">
        <f>IF(R2241="",0,COUNTIF($R$7:R2241,R2241))</f>
        <v>0</v>
      </c>
      <c r="I2241" s="303" t="str">
        <f t="shared" si="251"/>
        <v>0</v>
      </c>
      <c r="J2241" s="306">
        <f t="shared" si="252"/>
        <v>44216</v>
      </c>
      <c r="K2241" s="303" t="str">
        <f t="shared" si="253"/>
        <v>KK 097</v>
      </c>
      <c r="L2241" s="61"/>
      <c r="M2241" s="271"/>
      <c r="N2241" s="6"/>
      <c r="O2241" s="10"/>
      <c r="P2241" s="6"/>
      <c r="Q2241" s="77" t="str">
        <f t="shared" si="254"/>
        <v/>
      </c>
      <c r="R2241" s="333"/>
      <c r="S2241" s="23"/>
      <c r="T2241" s="271"/>
      <c r="U2241" s="5"/>
      <c r="V2241" s="5"/>
      <c r="W2241" s="61"/>
      <c r="X2241" s="61"/>
    </row>
    <row r="2242" spans="1:24" ht="18.75" customHeight="1" x14ac:dyDescent="0.25">
      <c r="A2242" s="61"/>
      <c r="B2242" s="303">
        <f>IF(P2242="",0,COUNTIF($P$7:P2242,P2242))</f>
        <v>0</v>
      </c>
      <c r="C2242" s="303" t="str">
        <f t="shared" si="248"/>
        <v>0</v>
      </c>
      <c r="D2242" s="303">
        <f>IF(S2242="",0,COUNTIF($S$7:S2242,S2242))</f>
        <v>0</v>
      </c>
      <c r="E2242" s="303" t="str">
        <f t="shared" si="249"/>
        <v>0</v>
      </c>
      <c r="F2242" s="303">
        <f>IF(T2242="",0,COUNTIF($T$7:T2242,T2242))</f>
        <v>0</v>
      </c>
      <c r="G2242" s="303" t="str">
        <f t="shared" si="250"/>
        <v>0</v>
      </c>
      <c r="H2242" s="303">
        <f>IF(R2242="",0,COUNTIF($R$7:R2242,R2242))</f>
        <v>0</v>
      </c>
      <c r="I2242" s="303" t="str">
        <f t="shared" si="251"/>
        <v>0</v>
      </c>
      <c r="J2242" s="306">
        <f t="shared" si="252"/>
        <v>44216</v>
      </c>
      <c r="K2242" s="303" t="str">
        <f t="shared" si="253"/>
        <v>KK 097</v>
      </c>
      <c r="L2242" s="61"/>
      <c r="M2242" s="271"/>
      <c r="N2242" s="6"/>
      <c r="O2242" s="10"/>
      <c r="P2242" s="6"/>
      <c r="Q2242" s="77" t="str">
        <f t="shared" si="254"/>
        <v/>
      </c>
      <c r="R2242" s="333"/>
      <c r="S2242" s="23"/>
      <c r="T2242" s="271"/>
      <c r="U2242" s="5"/>
      <c r="V2242" s="5"/>
      <c r="W2242" s="61"/>
      <c r="X2242" s="61"/>
    </row>
    <row r="2243" spans="1:24" ht="18.75" customHeight="1" x14ac:dyDescent="0.25">
      <c r="A2243" s="61"/>
      <c r="B2243" s="303">
        <f>IF(P2243="",0,COUNTIF($P$7:P2243,P2243))</f>
        <v>0</v>
      </c>
      <c r="C2243" s="303" t="str">
        <f t="shared" si="248"/>
        <v>0</v>
      </c>
      <c r="D2243" s="303">
        <f>IF(S2243="",0,COUNTIF($S$7:S2243,S2243))</f>
        <v>0</v>
      </c>
      <c r="E2243" s="303" t="str">
        <f t="shared" si="249"/>
        <v>0</v>
      </c>
      <c r="F2243" s="303">
        <f>IF(T2243="",0,COUNTIF($T$7:T2243,T2243))</f>
        <v>0</v>
      </c>
      <c r="G2243" s="303" t="str">
        <f t="shared" si="250"/>
        <v>0</v>
      </c>
      <c r="H2243" s="303">
        <f>IF(R2243="",0,COUNTIF($R$7:R2243,R2243))</f>
        <v>0</v>
      </c>
      <c r="I2243" s="303" t="str">
        <f t="shared" si="251"/>
        <v>0</v>
      </c>
      <c r="J2243" s="306">
        <f t="shared" si="252"/>
        <v>44216</v>
      </c>
      <c r="K2243" s="303" t="str">
        <f t="shared" si="253"/>
        <v>KK 097</v>
      </c>
      <c r="L2243" s="61"/>
      <c r="M2243" s="271"/>
      <c r="N2243" s="6"/>
      <c r="O2243" s="10"/>
      <c r="P2243" s="6"/>
      <c r="Q2243" s="77" t="str">
        <f t="shared" si="254"/>
        <v/>
      </c>
      <c r="R2243" s="333"/>
      <c r="S2243" s="23"/>
      <c r="T2243" s="271"/>
      <c r="U2243" s="5"/>
      <c r="V2243" s="5"/>
      <c r="W2243" s="61"/>
      <c r="X2243" s="61"/>
    </row>
    <row r="2244" spans="1:24" ht="18.75" customHeight="1" x14ac:dyDescent="0.25">
      <c r="A2244" s="61"/>
      <c r="B2244" s="303">
        <f>IF(P2244="",0,COUNTIF($P$7:P2244,P2244))</f>
        <v>0</v>
      </c>
      <c r="C2244" s="303" t="str">
        <f t="shared" si="248"/>
        <v>0</v>
      </c>
      <c r="D2244" s="303">
        <f>IF(S2244="",0,COUNTIF($S$7:S2244,S2244))</f>
        <v>0</v>
      </c>
      <c r="E2244" s="303" t="str">
        <f t="shared" si="249"/>
        <v>0</v>
      </c>
      <c r="F2244" s="303">
        <f>IF(T2244="",0,COUNTIF($T$7:T2244,T2244))</f>
        <v>0</v>
      </c>
      <c r="G2244" s="303" t="str">
        <f t="shared" si="250"/>
        <v>0</v>
      </c>
      <c r="H2244" s="303">
        <f>IF(R2244="",0,COUNTIF($R$7:R2244,R2244))</f>
        <v>0</v>
      </c>
      <c r="I2244" s="303" t="str">
        <f t="shared" si="251"/>
        <v>0</v>
      </c>
      <c r="J2244" s="306">
        <f t="shared" si="252"/>
        <v>44216</v>
      </c>
      <c r="K2244" s="303" t="str">
        <f t="shared" si="253"/>
        <v>KK 097</v>
      </c>
      <c r="L2244" s="61"/>
      <c r="M2244" s="271"/>
      <c r="N2244" s="6"/>
      <c r="O2244" s="10"/>
      <c r="P2244" s="6"/>
      <c r="Q2244" s="77" t="str">
        <f t="shared" si="254"/>
        <v/>
      </c>
      <c r="R2244" s="333"/>
      <c r="S2244" s="23"/>
      <c r="T2244" s="271"/>
      <c r="U2244" s="5"/>
      <c r="V2244" s="5"/>
      <c r="W2244" s="61"/>
      <c r="X2244" s="61"/>
    </row>
    <row r="2245" spans="1:24" ht="18.75" customHeight="1" x14ac:dyDescent="0.25">
      <c r="A2245" s="61"/>
      <c r="B2245" s="303">
        <f>IF(P2245="",0,COUNTIF($P$7:P2245,P2245))</f>
        <v>0</v>
      </c>
      <c r="C2245" s="303" t="str">
        <f t="shared" si="248"/>
        <v>0</v>
      </c>
      <c r="D2245" s="303">
        <f>IF(S2245="",0,COUNTIF($S$7:S2245,S2245))</f>
        <v>0</v>
      </c>
      <c r="E2245" s="303" t="str">
        <f t="shared" si="249"/>
        <v>0</v>
      </c>
      <c r="F2245" s="303">
        <f>IF(T2245="",0,COUNTIF($T$7:T2245,T2245))</f>
        <v>0</v>
      </c>
      <c r="G2245" s="303" t="str">
        <f t="shared" si="250"/>
        <v>0</v>
      </c>
      <c r="H2245" s="303">
        <f>IF(R2245="",0,COUNTIF($R$7:R2245,R2245))</f>
        <v>0</v>
      </c>
      <c r="I2245" s="303" t="str">
        <f t="shared" si="251"/>
        <v>0</v>
      </c>
      <c r="J2245" s="306">
        <f t="shared" si="252"/>
        <v>44216</v>
      </c>
      <c r="K2245" s="303" t="str">
        <f t="shared" si="253"/>
        <v>KK 097</v>
      </c>
      <c r="L2245" s="61"/>
      <c r="M2245" s="271"/>
      <c r="N2245" s="6"/>
      <c r="O2245" s="10"/>
      <c r="P2245" s="6"/>
      <c r="Q2245" s="77" t="str">
        <f t="shared" si="254"/>
        <v/>
      </c>
      <c r="R2245" s="333"/>
      <c r="S2245" s="23"/>
      <c r="T2245" s="271"/>
      <c r="U2245" s="5"/>
      <c r="V2245" s="5"/>
      <c r="W2245" s="61"/>
      <c r="X2245" s="61"/>
    </row>
    <row r="2246" spans="1:24" ht="18.75" customHeight="1" x14ac:dyDescent="0.25">
      <c r="A2246" s="61"/>
      <c r="B2246" s="303">
        <f>IF(P2246="",0,COUNTIF($P$7:P2246,P2246))</f>
        <v>0</v>
      </c>
      <c r="C2246" s="303" t="str">
        <f t="shared" si="248"/>
        <v>0</v>
      </c>
      <c r="D2246" s="303">
        <f>IF(S2246="",0,COUNTIF($S$7:S2246,S2246))</f>
        <v>0</v>
      </c>
      <c r="E2246" s="303" t="str">
        <f t="shared" si="249"/>
        <v>0</v>
      </c>
      <c r="F2246" s="303">
        <f>IF(T2246="",0,COUNTIF($T$7:T2246,T2246))</f>
        <v>0</v>
      </c>
      <c r="G2246" s="303" t="str">
        <f t="shared" si="250"/>
        <v>0</v>
      </c>
      <c r="H2246" s="303">
        <f>IF(R2246="",0,COUNTIF($R$7:R2246,R2246))</f>
        <v>0</v>
      </c>
      <c r="I2246" s="303" t="str">
        <f t="shared" si="251"/>
        <v>0</v>
      </c>
      <c r="J2246" s="306">
        <f t="shared" si="252"/>
        <v>44216</v>
      </c>
      <c r="K2246" s="303" t="str">
        <f t="shared" si="253"/>
        <v>KK 097</v>
      </c>
      <c r="L2246" s="61"/>
      <c r="M2246" s="271"/>
      <c r="N2246" s="6"/>
      <c r="O2246" s="10"/>
      <c r="P2246" s="6"/>
      <c r="Q2246" s="77" t="str">
        <f t="shared" si="254"/>
        <v/>
      </c>
      <c r="R2246" s="333"/>
      <c r="S2246" s="23"/>
      <c r="T2246" s="271"/>
      <c r="U2246" s="5"/>
      <c r="V2246" s="5"/>
      <c r="W2246" s="61"/>
      <c r="X2246" s="61"/>
    </row>
    <row r="2247" spans="1:24" ht="18.75" customHeight="1" x14ac:dyDescent="0.25">
      <c r="A2247" s="61"/>
      <c r="B2247" s="303">
        <f>IF(P2247="",0,COUNTIF($P$7:P2247,P2247))</f>
        <v>0</v>
      </c>
      <c r="C2247" s="303" t="str">
        <f t="shared" si="248"/>
        <v>0</v>
      </c>
      <c r="D2247" s="303">
        <f>IF(S2247="",0,COUNTIF($S$7:S2247,S2247))</f>
        <v>0</v>
      </c>
      <c r="E2247" s="303" t="str">
        <f t="shared" si="249"/>
        <v>0</v>
      </c>
      <c r="F2247" s="303">
        <f>IF(T2247="",0,COUNTIF($T$7:T2247,T2247))</f>
        <v>0</v>
      </c>
      <c r="G2247" s="303" t="str">
        <f t="shared" si="250"/>
        <v>0</v>
      </c>
      <c r="H2247" s="303">
        <f>IF(R2247="",0,COUNTIF($R$7:R2247,R2247))</f>
        <v>0</v>
      </c>
      <c r="I2247" s="303" t="str">
        <f t="shared" si="251"/>
        <v>0</v>
      </c>
      <c r="J2247" s="306">
        <f t="shared" si="252"/>
        <v>44216</v>
      </c>
      <c r="K2247" s="303" t="str">
        <f t="shared" si="253"/>
        <v>KK 097</v>
      </c>
      <c r="L2247" s="61"/>
      <c r="M2247" s="271"/>
      <c r="N2247" s="6"/>
      <c r="O2247" s="10"/>
      <c r="P2247" s="6"/>
      <c r="Q2247" s="77" t="str">
        <f t="shared" si="254"/>
        <v/>
      </c>
      <c r="R2247" s="333"/>
      <c r="S2247" s="23"/>
      <c r="T2247" s="271"/>
      <c r="U2247" s="5"/>
      <c r="V2247" s="5"/>
      <c r="W2247" s="61"/>
      <c r="X2247" s="61"/>
    </row>
    <row r="2248" spans="1:24" ht="18.75" customHeight="1" x14ac:dyDescent="0.25">
      <c r="A2248" s="61"/>
      <c r="B2248" s="303">
        <f>IF(P2248="",0,COUNTIF($P$7:P2248,P2248))</f>
        <v>0</v>
      </c>
      <c r="C2248" s="303" t="str">
        <f t="shared" si="248"/>
        <v>0</v>
      </c>
      <c r="D2248" s="303">
        <f>IF(S2248="",0,COUNTIF($S$7:S2248,S2248))</f>
        <v>0</v>
      </c>
      <c r="E2248" s="303" t="str">
        <f t="shared" si="249"/>
        <v>0</v>
      </c>
      <c r="F2248" s="303">
        <f>IF(T2248="",0,COUNTIF($T$7:T2248,T2248))</f>
        <v>0</v>
      </c>
      <c r="G2248" s="303" t="str">
        <f t="shared" si="250"/>
        <v>0</v>
      </c>
      <c r="H2248" s="303">
        <f>IF(R2248="",0,COUNTIF($R$7:R2248,R2248))</f>
        <v>0</v>
      </c>
      <c r="I2248" s="303" t="str">
        <f t="shared" si="251"/>
        <v>0</v>
      </c>
      <c r="J2248" s="306">
        <f t="shared" si="252"/>
        <v>44216</v>
      </c>
      <c r="K2248" s="303" t="str">
        <f t="shared" si="253"/>
        <v>KK 097</v>
      </c>
      <c r="L2248" s="61"/>
      <c r="M2248" s="271"/>
      <c r="N2248" s="6"/>
      <c r="O2248" s="10"/>
      <c r="P2248" s="6"/>
      <c r="Q2248" s="77" t="str">
        <f t="shared" si="254"/>
        <v/>
      </c>
      <c r="R2248" s="333"/>
      <c r="S2248" s="23"/>
      <c r="T2248" s="271"/>
      <c r="U2248" s="5"/>
      <c r="V2248" s="5"/>
      <c r="W2248" s="61"/>
      <c r="X2248" s="61"/>
    </row>
    <row r="2249" spans="1:24" ht="18.75" customHeight="1" x14ac:dyDescent="0.25">
      <c r="A2249" s="61"/>
      <c r="B2249" s="303">
        <f>IF(P2249="",0,COUNTIF($P$7:P2249,P2249))</f>
        <v>0</v>
      </c>
      <c r="C2249" s="303" t="str">
        <f t="shared" si="248"/>
        <v>0</v>
      </c>
      <c r="D2249" s="303">
        <f>IF(S2249="",0,COUNTIF($S$7:S2249,S2249))</f>
        <v>0</v>
      </c>
      <c r="E2249" s="303" t="str">
        <f t="shared" si="249"/>
        <v>0</v>
      </c>
      <c r="F2249" s="303">
        <f>IF(T2249="",0,COUNTIF($T$7:T2249,T2249))</f>
        <v>0</v>
      </c>
      <c r="G2249" s="303" t="str">
        <f t="shared" si="250"/>
        <v>0</v>
      </c>
      <c r="H2249" s="303">
        <f>IF(R2249="",0,COUNTIF($R$7:R2249,R2249))</f>
        <v>0</v>
      </c>
      <c r="I2249" s="303" t="str">
        <f t="shared" si="251"/>
        <v>0</v>
      </c>
      <c r="J2249" s="306">
        <f t="shared" si="252"/>
        <v>44216</v>
      </c>
      <c r="K2249" s="303" t="str">
        <f t="shared" si="253"/>
        <v>KK 097</v>
      </c>
      <c r="L2249" s="61"/>
      <c r="M2249" s="271"/>
      <c r="N2249" s="6"/>
      <c r="O2249" s="10"/>
      <c r="P2249" s="6"/>
      <c r="Q2249" s="77" t="str">
        <f t="shared" si="254"/>
        <v/>
      </c>
      <c r="R2249" s="333"/>
      <c r="S2249" s="23"/>
      <c r="T2249" s="271"/>
      <c r="U2249" s="5"/>
      <c r="V2249" s="5"/>
      <c r="W2249" s="61"/>
      <c r="X2249" s="61"/>
    </row>
    <row r="2250" spans="1:24" ht="18.75" customHeight="1" x14ac:dyDescent="0.25">
      <c r="A2250" s="61"/>
      <c r="B2250" s="303">
        <f>IF(P2250="",0,COUNTIF($P$7:P2250,P2250))</f>
        <v>0</v>
      </c>
      <c r="C2250" s="303" t="str">
        <f t="shared" si="248"/>
        <v>0</v>
      </c>
      <c r="D2250" s="303">
        <f>IF(S2250="",0,COUNTIF($S$7:S2250,S2250))</f>
        <v>0</v>
      </c>
      <c r="E2250" s="303" t="str">
        <f t="shared" si="249"/>
        <v>0</v>
      </c>
      <c r="F2250" s="303">
        <f>IF(T2250="",0,COUNTIF($T$7:T2250,T2250))</f>
        <v>0</v>
      </c>
      <c r="G2250" s="303" t="str">
        <f t="shared" si="250"/>
        <v>0</v>
      </c>
      <c r="H2250" s="303">
        <f>IF(R2250="",0,COUNTIF($R$7:R2250,R2250))</f>
        <v>0</v>
      </c>
      <c r="I2250" s="303" t="str">
        <f t="shared" si="251"/>
        <v>0</v>
      </c>
      <c r="J2250" s="306">
        <f t="shared" si="252"/>
        <v>44216</v>
      </c>
      <c r="K2250" s="303" t="str">
        <f t="shared" si="253"/>
        <v>KK 097</v>
      </c>
      <c r="L2250" s="61"/>
      <c r="M2250" s="271"/>
      <c r="N2250" s="6"/>
      <c r="O2250" s="10"/>
      <c r="P2250" s="6"/>
      <c r="Q2250" s="77" t="str">
        <f t="shared" si="254"/>
        <v/>
      </c>
      <c r="R2250" s="333"/>
      <c r="S2250" s="23"/>
      <c r="T2250" s="271"/>
      <c r="U2250" s="5"/>
      <c r="V2250" s="5"/>
      <c r="W2250" s="61"/>
      <c r="X2250" s="61"/>
    </row>
    <row r="2251" spans="1:24" ht="18.75" customHeight="1" x14ac:dyDescent="0.25">
      <c r="A2251" s="61"/>
      <c r="B2251" s="303">
        <f>IF(P2251="",0,COUNTIF($P$7:P2251,P2251))</f>
        <v>0</v>
      </c>
      <c r="C2251" s="303" t="str">
        <f t="shared" si="248"/>
        <v>0</v>
      </c>
      <c r="D2251" s="303">
        <f>IF(S2251="",0,COUNTIF($S$7:S2251,S2251))</f>
        <v>0</v>
      </c>
      <c r="E2251" s="303" t="str">
        <f t="shared" si="249"/>
        <v>0</v>
      </c>
      <c r="F2251" s="303">
        <f>IF(T2251="",0,COUNTIF($T$7:T2251,T2251))</f>
        <v>0</v>
      </c>
      <c r="G2251" s="303" t="str">
        <f t="shared" si="250"/>
        <v>0</v>
      </c>
      <c r="H2251" s="303">
        <f>IF(R2251="",0,COUNTIF($R$7:R2251,R2251))</f>
        <v>0</v>
      </c>
      <c r="I2251" s="303" t="str">
        <f t="shared" si="251"/>
        <v>0</v>
      </c>
      <c r="J2251" s="306">
        <f t="shared" si="252"/>
        <v>44216</v>
      </c>
      <c r="K2251" s="303" t="str">
        <f t="shared" si="253"/>
        <v>KK 097</v>
      </c>
      <c r="L2251" s="61"/>
      <c r="M2251" s="271"/>
      <c r="N2251" s="6"/>
      <c r="O2251" s="10"/>
      <c r="P2251" s="6"/>
      <c r="Q2251" s="77" t="str">
        <f t="shared" si="254"/>
        <v/>
      </c>
      <c r="R2251" s="333"/>
      <c r="S2251" s="23"/>
      <c r="T2251" s="271"/>
      <c r="U2251" s="5"/>
      <c r="V2251" s="5"/>
      <c r="W2251" s="61"/>
      <c r="X2251" s="61"/>
    </row>
    <row r="2252" spans="1:24" ht="18.75" customHeight="1" x14ac:dyDescent="0.25">
      <c r="A2252" s="61"/>
      <c r="B2252" s="303">
        <f>IF(P2252="",0,COUNTIF($P$7:P2252,P2252))</f>
        <v>0</v>
      </c>
      <c r="C2252" s="303" t="str">
        <f t="shared" si="248"/>
        <v>0</v>
      </c>
      <c r="D2252" s="303">
        <f>IF(S2252="",0,COUNTIF($S$7:S2252,S2252))</f>
        <v>0</v>
      </c>
      <c r="E2252" s="303" t="str">
        <f t="shared" si="249"/>
        <v>0</v>
      </c>
      <c r="F2252" s="303">
        <f>IF(T2252="",0,COUNTIF($T$7:T2252,T2252))</f>
        <v>0</v>
      </c>
      <c r="G2252" s="303" t="str">
        <f t="shared" si="250"/>
        <v>0</v>
      </c>
      <c r="H2252" s="303">
        <f>IF(R2252="",0,COUNTIF($R$7:R2252,R2252))</f>
        <v>0</v>
      </c>
      <c r="I2252" s="303" t="str">
        <f t="shared" si="251"/>
        <v>0</v>
      </c>
      <c r="J2252" s="306">
        <f t="shared" si="252"/>
        <v>44216</v>
      </c>
      <c r="K2252" s="303" t="str">
        <f t="shared" si="253"/>
        <v>KK 097</v>
      </c>
      <c r="L2252" s="61"/>
      <c r="M2252" s="271"/>
      <c r="N2252" s="6"/>
      <c r="O2252" s="10"/>
      <c r="P2252" s="6"/>
      <c r="Q2252" s="77" t="str">
        <f t="shared" si="254"/>
        <v/>
      </c>
      <c r="R2252" s="333"/>
      <c r="S2252" s="23"/>
      <c r="T2252" s="271"/>
      <c r="U2252" s="5"/>
      <c r="V2252" s="5"/>
      <c r="W2252" s="61"/>
      <c r="X2252" s="61"/>
    </row>
    <row r="2253" spans="1:24" ht="18.75" customHeight="1" x14ac:dyDescent="0.25">
      <c r="A2253" s="61"/>
      <c r="B2253" s="303">
        <f>IF(P2253="",0,COUNTIF($P$7:P2253,P2253))</f>
        <v>0</v>
      </c>
      <c r="C2253" s="303" t="str">
        <f t="shared" si="248"/>
        <v>0</v>
      </c>
      <c r="D2253" s="303">
        <f>IF(S2253="",0,COUNTIF($S$7:S2253,S2253))</f>
        <v>0</v>
      </c>
      <c r="E2253" s="303" t="str">
        <f t="shared" si="249"/>
        <v>0</v>
      </c>
      <c r="F2253" s="303">
        <f>IF(T2253="",0,COUNTIF($T$7:T2253,T2253))</f>
        <v>0</v>
      </c>
      <c r="G2253" s="303" t="str">
        <f t="shared" si="250"/>
        <v>0</v>
      </c>
      <c r="H2253" s="303">
        <f>IF(R2253="",0,COUNTIF($R$7:R2253,R2253))</f>
        <v>0</v>
      </c>
      <c r="I2253" s="303" t="str">
        <f t="shared" si="251"/>
        <v>0</v>
      </c>
      <c r="J2253" s="306">
        <f t="shared" si="252"/>
        <v>44216</v>
      </c>
      <c r="K2253" s="303" t="str">
        <f t="shared" si="253"/>
        <v>KK 097</v>
      </c>
      <c r="L2253" s="61"/>
      <c r="M2253" s="271"/>
      <c r="N2253" s="6"/>
      <c r="O2253" s="10"/>
      <c r="P2253" s="6"/>
      <c r="Q2253" s="77" t="str">
        <f t="shared" si="254"/>
        <v/>
      </c>
      <c r="R2253" s="333"/>
      <c r="S2253" s="23"/>
      <c r="T2253" s="271"/>
      <c r="U2253" s="5"/>
      <c r="V2253" s="5"/>
      <c r="W2253" s="61"/>
      <c r="X2253" s="61"/>
    </row>
    <row r="2254" spans="1:24" ht="18.75" customHeight="1" x14ac:dyDescent="0.25">
      <c r="A2254" s="61"/>
      <c r="B2254" s="303">
        <f>IF(P2254="",0,COUNTIF($P$7:P2254,P2254))</f>
        <v>0</v>
      </c>
      <c r="C2254" s="303" t="str">
        <f t="shared" si="248"/>
        <v>0</v>
      </c>
      <c r="D2254" s="303">
        <f>IF(S2254="",0,COUNTIF($S$7:S2254,S2254))</f>
        <v>0</v>
      </c>
      <c r="E2254" s="303" t="str">
        <f t="shared" si="249"/>
        <v>0</v>
      </c>
      <c r="F2254" s="303">
        <f>IF(T2254="",0,COUNTIF($T$7:T2254,T2254))</f>
        <v>0</v>
      </c>
      <c r="G2254" s="303" t="str">
        <f t="shared" si="250"/>
        <v>0</v>
      </c>
      <c r="H2254" s="303">
        <f>IF(R2254="",0,COUNTIF($R$7:R2254,R2254))</f>
        <v>0</v>
      </c>
      <c r="I2254" s="303" t="str">
        <f t="shared" si="251"/>
        <v>0</v>
      </c>
      <c r="J2254" s="306">
        <f t="shared" si="252"/>
        <v>44216</v>
      </c>
      <c r="K2254" s="303" t="str">
        <f t="shared" si="253"/>
        <v>KK 097</v>
      </c>
      <c r="L2254" s="61"/>
      <c r="M2254" s="271"/>
      <c r="N2254" s="6"/>
      <c r="O2254" s="10"/>
      <c r="P2254" s="6"/>
      <c r="Q2254" s="77" t="str">
        <f t="shared" si="254"/>
        <v/>
      </c>
      <c r="R2254" s="333"/>
      <c r="S2254" s="23"/>
      <c r="T2254" s="271"/>
      <c r="U2254" s="5"/>
      <c r="V2254" s="5"/>
      <c r="W2254" s="61"/>
      <c r="X2254" s="61"/>
    </row>
    <row r="2255" spans="1:24" ht="18.75" customHeight="1" x14ac:dyDescent="0.25">
      <c r="A2255" s="61"/>
      <c r="B2255" s="303">
        <f>IF(P2255="",0,COUNTIF($P$7:P2255,P2255))</f>
        <v>0</v>
      </c>
      <c r="C2255" s="303" t="str">
        <f t="shared" si="248"/>
        <v>0</v>
      </c>
      <c r="D2255" s="303">
        <f>IF(S2255="",0,COUNTIF($S$7:S2255,S2255))</f>
        <v>0</v>
      </c>
      <c r="E2255" s="303" t="str">
        <f t="shared" si="249"/>
        <v>0</v>
      </c>
      <c r="F2255" s="303">
        <f>IF(T2255="",0,COUNTIF($T$7:T2255,T2255))</f>
        <v>0</v>
      </c>
      <c r="G2255" s="303" t="str">
        <f t="shared" si="250"/>
        <v>0</v>
      </c>
      <c r="H2255" s="303">
        <f>IF(R2255="",0,COUNTIF($R$7:R2255,R2255))</f>
        <v>0</v>
      </c>
      <c r="I2255" s="303" t="str">
        <f t="shared" si="251"/>
        <v>0</v>
      </c>
      <c r="J2255" s="306">
        <f t="shared" si="252"/>
        <v>44216</v>
      </c>
      <c r="K2255" s="303" t="str">
        <f t="shared" si="253"/>
        <v>KK 097</v>
      </c>
      <c r="L2255" s="61"/>
      <c r="M2255" s="271"/>
      <c r="N2255" s="6"/>
      <c r="O2255" s="10"/>
      <c r="P2255" s="6"/>
      <c r="Q2255" s="77" t="str">
        <f t="shared" si="254"/>
        <v/>
      </c>
      <c r="R2255" s="333"/>
      <c r="S2255" s="23"/>
      <c r="T2255" s="271"/>
      <c r="U2255" s="5"/>
      <c r="V2255" s="5"/>
      <c r="W2255" s="61"/>
      <c r="X2255" s="61"/>
    </row>
    <row r="2256" spans="1:24" ht="18.75" customHeight="1" x14ac:dyDescent="0.25">
      <c r="A2256" s="61"/>
      <c r="B2256" s="303">
        <f>IF(P2256="",0,COUNTIF($P$7:P2256,P2256))</f>
        <v>0</v>
      </c>
      <c r="C2256" s="303" t="str">
        <f t="shared" si="248"/>
        <v>0</v>
      </c>
      <c r="D2256" s="303">
        <f>IF(S2256="",0,COUNTIF($S$7:S2256,S2256))</f>
        <v>0</v>
      </c>
      <c r="E2256" s="303" t="str">
        <f t="shared" si="249"/>
        <v>0</v>
      </c>
      <c r="F2256" s="303">
        <f>IF(T2256="",0,COUNTIF($T$7:T2256,T2256))</f>
        <v>0</v>
      </c>
      <c r="G2256" s="303" t="str">
        <f t="shared" si="250"/>
        <v>0</v>
      </c>
      <c r="H2256" s="303">
        <f>IF(R2256="",0,COUNTIF($R$7:R2256,R2256))</f>
        <v>0</v>
      </c>
      <c r="I2256" s="303" t="str">
        <f t="shared" si="251"/>
        <v>0</v>
      </c>
      <c r="J2256" s="306">
        <f t="shared" si="252"/>
        <v>44216</v>
      </c>
      <c r="K2256" s="303" t="str">
        <f t="shared" si="253"/>
        <v>KK 097</v>
      </c>
      <c r="L2256" s="61"/>
      <c r="M2256" s="271"/>
      <c r="N2256" s="6"/>
      <c r="O2256" s="10"/>
      <c r="P2256" s="6"/>
      <c r="Q2256" s="77" t="str">
        <f t="shared" si="254"/>
        <v/>
      </c>
      <c r="R2256" s="333"/>
      <c r="S2256" s="23"/>
      <c r="T2256" s="271"/>
      <c r="U2256" s="5"/>
      <c r="V2256" s="5"/>
      <c r="W2256" s="61"/>
      <c r="X2256" s="61"/>
    </row>
    <row r="2257" spans="1:24" ht="18.75" customHeight="1" x14ac:dyDescent="0.25">
      <c r="A2257" s="61"/>
      <c r="B2257" s="303">
        <f>IF(P2257="",0,COUNTIF($P$7:P2257,P2257))</f>
        <v>0</v>
      </c>
      <c r="C2257" s="303" t="str">
        <f t="shared" si="248"/>
        <v>0</v>
      </c>
      <c r="D2257" s="303">
        <f>IF(S2257="",0,COUNTIF($S$7:S2257,S2257))</f>
        <v>0</v>
      </c>
      <c r="E2257" s="303" t="str">
        <f t="shared" si="249"/>
        <v>0</v>
      </c>
      <c r="F2257" s="303">
        <f>IF(T2257="",0,COUNTIF($T$7:T2257,T2257))</f>
        <v>0</v>
      </c>
      <c r="G2257" s="303" t="str">
        <f t="shared" si="250"/>
        <v>0</v>
      </c>
      <c r="H2257" s="303">
        <f>IF(R2257="",0,COUNTIF($R$7:R2257,R2257))</f>
        <v>0</v>
      </c>
      <c r="I2257" s="303" t="str">
        <f t="shared" si="251"/>
        <v>0</v>
      </c>
      <c r="J2257" s="306">
        <f t="shared" si="252"/>
        <v>44216</v>
      </c>
      <c r="K2257" s="303" t="str">
        <f t="shared" si="253"/>
        <v>KK 097</v>
      </c>
      <c r="L2257" s="61"/>
      <c r="M2257" s="271"/>
      <c r="N2257" s="6"/>
      <c r="O2257" s="10"/>
      <c r="P2257" s="6"/>
      <c r="Q2257" s="77" t="str">
        <f t="shared" si="254"/>
        <v/>
      </c>
      <c r="R2257" s="333"/>
      <c r="S2257" s="23"/>
      <c r="T2257" s="271"/>
      <c r="U2257" s="5"/>
      <c r="V2257" s="5"/>
      <c r="W2257" s="61"/>
      <c r="X2257" s="61"/>
    </row>
    <row r="2258" spans="1:24" ht="18.75" customHeight="1" x14ac:dyDescent="0.25">
      <c r="A2258" s="61"/>
      <c r="B2258" s="303">
        <f>IF(P2258="",0,COUNTIF($P$7:P2258,P2258))</f>
        <v>0</v>
      </c>
      <c r="C2258" s="303" t="str">
        <f t="shared" si="248"/>
        <v>0</v>
      </c>
      <c r="D2258" s="303">
        <f>IF(S2258="",0,COUNTIF($S$7:S2258,S2258))</f>
        <v>0</v>
      </c>
      <c r="E2258" s="303" t="str">
        <f t="shared" si="249"/>
        <v>0</v>
      </c>
      <c r="F2258" s="303">
        <f>IF(T2258="",0,COUNTIF($T$7:T2258,T2258))</f>
        <v>0</v>
      </c>
      <c r="G2258" s="303" t="str">
        <f t="shared" si="250"/>
        <v>0</v>
      </c>
      <c r="H2258" s="303">
        <f>IF(R2258="",0,COUNTIF($R$7:R2258,R2258))</f>
        <v>0</v>
      </c>
      <c r="I2258" s="303" t="str">
        <f t="shared" si="251"/>
        <v>0</v>
      </c>
      <c r="J2258" s="306">
        <f t="shared" si="252"/>
        <v>44216</v>
      </c>
      <c r="K2258" s="303" t="str">
        <f t="shared" si="253"/>
        <v>KK 097</v>
      </c>
      <c r="L2258" s="61"/>
      <c r="M2258" s="271"/>
      <c r="N2258" s="6"/>
      <c r="O2258" s="10"/>
      <c r="P2258" s="6"/>
      <c r="Q2258" s="77" t="str">
        <f t="shared" si="254"/>
        <v/>
      </c>
      <c r="R2258" s="333"/>
      <c r="S2258" s="23"/>
      <c r="T2258" s="271"/>
      <c r="U2258" s="5"/>
      <c r="V2258" s="5"/>
      <c r="W2258" s="61"/>
      <c r="X2258" s="61"/>
    </row>
    <row r="2259" spans="1:24" ht="18.75" customHeight="1" x14ac:dyDescent="0.25">
      <c r="A2259" s="61"/>
      <c r="B2259" s="303">
        <f>IF(P2259="",0,COUNTIF($P$7:P2259,P2259))</f>
        <v>0</v>
      </c>
      <c r="C2259" s="303" t="str">
        <f t="shared" si="248"/>
        <v>0</v>
      </c>
      <c r="D2259" s="303">
        <f>IF(S2259="",0,COUNTIF($S$7:S2259,S2259))</f>
        <v>0</v>
      </c>
      <c r="E2259" s="303" t="str">
        <f t="shared" si="249"/>
        <v>0</v>
      </c>
      <c r="F2259" s="303">
        <f>IF(T2259="",0,COUNTIF($T$7:T2259,T2259))</f>
        <v>0</v>
      </c>
      <c r="G2259" s="303" t="str">
        <f t="shared" si="250"/>
        <v>0</v>
      </c>
      <c r="H2259" s="303">
        <f>IF(R2259="",0,COUNTIF($R$7:R2259,R2259))</f>
        <v>0</v>
      </c>
      <c r="I2259" s="303" t="str">
        <f t="shared" si="251"/>
        <v>0</v>
      </c>
      <c r="J2259" s="306">
        <f t="shared" si="252"/>
        <v>44216</v>
      </c>
      <c r="K2259" s="303" t="str">
        <f t="shared" si="253"/>
        <v>KK 097</v>
      </c>
      <c r="L2259" s="61"/>
      <c r="M2259" s="271"/>
      <c r="N2259" s="6"/>
      <c r="O2259" s="10"/>
      <c r="P2259" s="6"/>
      <c r="Q2259" s="77" t="str">
        <f t="shared" si="254"/>
        <v/>
      </c>
      <c r="R2259" s="333"/>
      <c r="S2259" s="23"/>
      <c r="T2259" s="271"/>
      <c r="U2259" s="5"/>
      <c r="V2259" s="5"/>
      <c r="W2259" s="61"/>
      <c r="X2259" s="61"/>
    </row>
    <row r="2260" spans="1:24" ht="18.75" customHeight="1" x14ac:dyDescent="0.25">
      <c r="A2260" s="61"/>
      <c r="B2260" s="303">
        <f>IF(P2260="",0,COUNTIF($P$7:P2260,P2260))</f>
        <v>0</v>
      </c>
      <c r="C2260" s="303" t="str">
        <f t="shared" si="248"/>
        <v>0</v>
      </c>
      <c r="D2260" s="303">
        <f>IF(S2260="",0,COUNTIF($S$7:S2260,S2260))</f>
        <v>0</v>
      </c>
      <c r="E2260" s="303" t="str">
        <f t="shared" si="249"/>
        <v>0</v>
      </c>
      <c r="F2260" s="303">
        <f>IF(T2260="",0,COUNTIF($T$7:T2260,T2260))</f>
        <v>0</v>
      </c>
      <c r="G2260" s="303" t="str">
        <f t="shared" si="250"/>
        <v>0</v>
      </c>
      <c r="H2260" s="303">
        <f>IF(R2260="",0,COUNTIF($R$7:R2260,R2260))</f>
        <v>0</v>
      </c>
      <c r="I2260" s="303" t="str">
        <f t="shared" si="251"/>
        <v>0</v>
      </c>
      <c r="J2260" s="306">
        <f t="shared" si="252"/>
        <v>44216</v>
      </c>
      <c r="K2260" s="303" t="str">
        <f t="shared" si="253"/>
        <v>KK 097</v>
      </c>
      <c r="L2260" s="61"/>
      <c r="M2260" s="271"/>
      <c r="N2260" s="6"/>
      <c r="O2260" s="10"/>
      <c r="P2260" s="6"/>
      <c r="Q2260" s="77" t="str">
        <f t="shared" si="254"/>
        <v/>
      </c>
      <c r="R2260" s="333"/>
      <c r="S2260" s="23"/>
      <c r="T2260" s="271"/>
      <c r="U2260" s="5"/>
      <c r="V2260" s="5"/>
      <c r="W2260" s="61"/>
      <c r="X2260" s="61"/>
    </row>
    <row r="2261" spans="1:24" ht="18.75" customHeight="1" x14ac:dyDescent="0.25">
      <c r="A2261" s="61"/>
      <c r="B2261" s="303">
        <f>IF(P2261="",0,COUNTIF($P$7:P2261,P2261))</f>
        <v>0</v>
      </c>
      <c r="C2261" s="303" t="str">
        <f t="shared" si="248"/>
        <v>0</v>
      </c>
      <c r="D2261" s="303">
        <f>IF(S2261="",0,COUNTIF($S$7:S2261,S2261))</f>
        <v>0</v>
      </c>
      <c r="E2261" s="303" t="str">
        <f t="shared" si="249"/>
        <v>0</v>
      </c>
      <c r="F2261" s="303">
        <f>IF(T2261="",0,COUNTIF($T$7:T2261,T2261))</f>
        <v>0</v>
      </c>
      <c r="G2261" s="303" t="str">
        <f t="shared" si="250"/>
        <v>0</v>
      </c>
      <c r="H2261" s="303">
        <f>IF(R2261="",0,COUNTIF($R$7:R2261,R2261))</f>
        <v>0</v>
      </c>
      <c r="I2261" s="303" t="str">
        <f t="shared" si="251"/>
        <v>0</v>
      </c>
      <c r="J2261" s="306">
        <f t="shared" si="252"/>
        <v>44216</v>
      </c>
      <c r="K2261" s="303" t="str">
        <f t="shared" si="253"/>
        <v>KK 097</v>
      </c>
      <c r="L2261" s="61"/>
      <c r="M2261" s="271"/>
      <c r="N2261" s="6"/>
      <c r="O2261" s="10"/>
      <c r="P2261" s="6"/>
      <c r="Q2261" s="77" t="str">
        <f t="shared" si="254"/>
        <v/>
      </c>
      <c r="R2261" s="333"/>
      <c r="S2261" s="23"/>
      <c r="T2261" s="271"/>
      <c r="U2261" s="5"/>
      <c r="V2261" s="5"/>
      <c r="W2261" s="61"/>
      <c r="X2261" s="61"/>
    </row>
    <row r="2262" spans="1:24" ht="18.75" customHeight="1" x14ac:dyDescent="0.25">
      <c r="A2262" s="61"/>
      <c r="B2262" s="303">
        <f>IF(P2262="",0,COUNTIF($P$7:P2262,P2262))</f>
        <v>0</v>
      </c>
      <c r="C2262" s="303" t="str">
        <f t="shared" si="248"/>
        <v>0</v>
      </c>
      <c r="D2262" s="303">
        <f>IF(S2262="",0,COUNTIF($S$7:S2262,S2262))</f>
        <v>0</v>
      </c>
      <c r="E2262" s="303" t="str">
        <f t="shared" si="249"/>
        <v>0</v>
      </c>
      <c r="F2262" s="303">
        <f>IF(T2262="",0,COUNTIF($T$7:T2262,T2262))</f>
        <v>0</v>
      </c>
      <c r="G2262" s="303" t="str">
        <f t="shared" si="250"/>
        <v>0</v>
      </c>
      <c r="H2262" s="303">
        <f>IF(R2262="",0,COUNTIF($R$7:R2262,R2262))</f>
        <v>0</v>
      </c>
      <c r="I2262" s="303" t="str">
        <f t="shared" si="251"/>
        <v>0</v>
      </c>
      <c r="J2262" s="306">
        <f t="shared" si="252"/>
        <v>44216</v>
      </c>
      <c r="K2262" s="303" t="str">
        <f t="shared" si="253"/>
        <v>KK 097</v>
      </c>
      <c r="L2262" s="61"/>
      <c r="M2262" s="271"/>
      <c r="N2262" s="6"/>
      <c r="O2262" s="10"/>
      <c r="P2262" s="6"/>
      <c r="Q2262" s="77" t="str">
        <f t="shared" si="254"/>
        <v/>
      </c>
      <c r="R2262" s="333"/>
      <c r="S2262" s="23"/>
      <c r="T2262" s="271"/>
      <c r="U2262" s="5"/>
      <c r="V2262" s="5"/>
      <c r="W2262" s="61"/>
      <c r="X2262" s="61"/>
    </row>
    <row r="2263" spans="1:24" ht="18.75" customHeight="1" x14ac:dyDescent="0.25">
      <c r="A2263" s="61"/>
      <c r="B2263" s="303">
        <f>IF(P2263="",0,COUNTIF($P$7:P2263,P2263))</f>
        <v>0</v>
      </c>
      <c r="C2263" s="303" t="str">
        <f t="shared" si="248"/>
        <v>0</v>
      </c>
      <c r="D2263" s="303">
        <f>IF(S2263="",0,COUNTIF($S$7:S2263,S2263))</f>
        <v>0</v>
      </c>
      <c r="E2263" s="303" t="str">
        <f t="shared" si="249"/>
        <v>0</v>
      </c>
      <c r="F2263" s="303">
        <f>IF(T2263="",0,COUNTIF($T$7:T2263,T2263))</f>
        <v>0</v>
      </c>
      <c r="G2263" s="303" t="str">
        <f t="shared" si="250"/>
        <v>0</v>
      </c>
      <c r="H2263" s="303">
        <f>IF(R2263="",0,COUNTIF($R$7:R2263,R2263))</f>
        <v>0</v>
      </c>
      <c r="I2263" s="303" t="str">
        <f t="shared" si="251"/>
        <v>0</v>
      </c>
      <c r="J2263" s="306">
        <f t="shared" si="252"/>
        <v>44216</v>
      </c>
      <c r="K2263" s="303" t="str">
        <f t="shared" si="253"/>
        <v>KK 097</v>
      </c>
      <c r="L2263" s="61"/>
      <c r="M2263" s="271"/>
      <c r="N2263" s="6"/>
      <c r="O2263" s="10"/>
      <c r="P2263" s="6"/>
      <c r="Q2263" s="77" t="str">
        <f t="shared" si="254"/>
        <v/>
      </c>
      <c r="R2263" s="333"/>
      <c r="S2263" s="23"/>
      <c r="T2263" s="271"/>
      <c r="U2263" s="5"/>
      <c r="V2263" s="5"/>
      <c r="W2263" s="61"/>
      <c r="X2263" s="61"/>
    </row>
    <row r="2264" spans="1:24" ht="18.75" customHeight="1" x14ac:dyDescent="0.25">
      <c r="A2264" s="61"/>
      <c r="B2264" s="303">
        <f>IF(P2264="",0,COUNTIF($P$7:P2264,P2264))</f>
        <v>0</v>
      </c>
      <c r="C2264" s="303" t="str">
        <f t="shared" si="248"/>
        <v>0</v>
      </c>
      <c r="D2264" s="303">
        <f>IF(S2264="",0,COUNTIF($S$7:S2264,S2264))</f>
        <v>0</v>
      </c>
      <c r="E2264" s="303" t="str">
        <f t="shared" si="249"/>
        <v>0</v>
      </c>
      <c r="F2264" s="303">
        <f>IF(T2264="",0,COUNTIF($T$7:T2264,T2264))</f>
        <v>0</v>
      </c>
      <c r="G2264" s="303" t="str">
        <f t="shared" si="250"/>
        <v>0</v>
      </c>
      <c r="H2264" s="303">
        <f>IF(R2264="",0,COUNTIF($R$7:R2264,R2264))</f>
        <v>0</v>
      </c>
      <c r="I2264" s="303" t="str">
        <f t="shared" si="251"/>
        <v>0</v>
      </c>
      <c r="J2264" s="306">
        <f t="shared" si="252"/>
        <v>44216</v>
      </c>
      <c r="K2264" s="303" t="str">
        <f t="shared" si="253"/>
        <v>KK 097</v>
      </c>
      <c r="L2264" s="61"/>
      <c r="M2264" s="271"/>
      <c r="N2264" s="6"/>
      <c r="O2264" s="10"/>
      <c r="P2264" s="6"/>
      <c r="Q2264" s="77" t="str">
        <f t="shared" si="254"/>
        <v/>
      </c>
      <c r="R2264" s="333"/>
      <c r="S2264" s="23"/>
      <c r="T2264" s="271"/>
      <c r="U2264" s="5"/>
      <c r="V2264" s="5"/>
      <c r="W2264" s="61"/>
      <c r="X2264" s="61"/>
    </row>
    <row r="2265" spans="1:24" ht="18.75" customHeight="1" x14ac:dyDescent="0.25">
      <c r="A2265" s="61"/>
      <c r="B2265" s="303">
        <f>IF(P2265="",0,COUNTIF($P$7:P2265,P2265))</f>
        <v>0</v>
      </c>
      <c r="C2265" s="303" t="str">
        <f t="shared" si="248"/>
        <v>0</v>
      </c>
      <c r="D2265" s="303">
        <f>IF(S2265="",0,COUNTIF($S$7:S2265,S2265))</f>
        <v>0</v>
      </c>
      <c r="E2265" s="303" t="str">
        <f t="shared" si="249"/>
        <v>0</v>
      </c>
      <c r="F2265" s="303">
        <f>IF(T2265="",0,COUNTIF($T$7:T2265,T2265))</f>
        <v>0</v>
      </c>
      <c r="G2265" s="303" t="str">
        <f t="shared" si="250"/>
        <v>0</v>
      </c>
      <c r="H2265" s="303">
        <f>IF(R2265="",0,COUNTIF($R$7:R2265,R2265))</f>
        <v>0</v>
      </c>
      <c r="I2265" s="303" t="str">
        <f t="shared" si="251"/>
        <v>0</v>
      </c>
      <c r="J2265" s="306">
        <f t="shared" si="252"/>
        <v>44216</v>
      </c>
      <c r="K2265" s="303" t="str">
        <f t="shared" si="253"/>
        <v>KK 097</v>
      </c>
      <c r="L2265" s="61"/>
      <c r="M2265" s="271"/>
      <c r="N2265" s="6"/>
      <c r="O2265" s="10"/>
      <c r="P2265" s="6"/>
      <c r="Q2265" s="77" t="str">
        <f t="shared" si="254"/>
        <v/>
      </c>
      <c r="R2265" s="333"/>
      <c r="S2265" s="23"/>
      <c r="T2265" s="271"/>
      <c r="U2265" s="5"/>
      <c r="V2265" s="5"/>
      <c r="W2265" s="61"/>
      <c r="X2265" s="61"/>
    </row>
    <row r="2266" spans="1:24" ht="18.75" customHeight="1" x14ac:dyDescent="0.25">
      <c r="A2266" s="61"/>
      <c r="B2266" s="303">
        <f>IF(P2266="",0,COUNTIF($P$7:P2266,P2266))</f>
        <v>0</v>
      </c>
      <c r="C2266" s="303" t="str">
        <f t="shared" si="248"/>
        <v>0</v>
      </c>
      <c r="D2266" s="303">
        <f>IF(S2266="",0,COUNTIF($S$7:S2266,S2266))</f>
        <v>0</v>
      </c>
      <c r="E2266" s="303" t="str">
        <f t="shared" si="249"/>
        <v>0</v>
      </c>
      <c r="F2266" s="303">
        <f>IF(T2266="",0,COUNTIF($T$7:T2266,T2266))</f>
        <v>0</v>
      </c>
      <c r="G2266" s="303" t="str">
        <f t="shared" si="250"/>
        <v>0</v>
      </c>
      <c r="H2266" s="303">
        <f>IF(R2266="",0,COUNTIF($R$7:R2266,R2266))</f>
        <v>0</v>
      </c>
      <c r="I2266" s="303" t="str">
        <f t="shared" si="251"/>
        <v>0</v>
      </c>
      <c r="J2266" s="306">
        <f t="shared" si="252"/>
        <v>44216</v>
      </c>
      <c r="K2266" s="303" t="str">
        <f t="shared" si="253"/>
        <v>KK 097</v>
      </c>
      <c r="L2266" s="61"/>
      <c r="M2266" s="271"/>
      <c r="N2266" s="6"/>
      <c r="O2266" s="10"/>
      <c r="P2266" s="6"/>
      <c r="Q2266" s="77" t="str">
        <f t="shared" si="254"/>
        <v/>
      </c>
      <c r="R2266" s="333"/>
      <c r="S2266" s="23"/>
      <c r="T2266" s="271"/>
      <c r="U2266" s="5"/>
      <c r="V2266" s="5"/>
      <c r="W2266" s="61"/>
      <c r="X2266" s="61"/>
    </row>
    <row r="2267" spans="1:24" ht="18.75" customHeight="1" x14ac:dyDescent="0.25">
      <c r="A2267" s="61"/>
      <c r="B2267" s="303">
        <f>IF(P2267="",0,COUNTIF($P$7:P2267,P2267))</f>
        <v>0</v>
      </c>
      <c r="C2267" s="303" t="str">
        <f t="shared" si="248"/>
        <v>0</v>
      </c>
      <c r="D2267" s="303">
        <f>IF(S2267="",0,COUNTIF($S$7:S2267,S2267))</f>
        <v>0</v>
      </c>
      <c r="E2267" s="303" t="str">
        <f t="shared" si="249"/>
        <v>0</v>
      </c>
      <c r="F2267" s="303">
        <f>IF(T2267="",0,COUNTIF($T$7:T2267,T2267))</f>
        <v>0</v>
      </c>
      <c r="G2267" s="303" t="str">
        <f t="shared" si="250"/>
        <v>0</v>
      </c>
      <c r="H2267" s="303">
        <f>IF(R2267="",0,COUNTIF($R$7:R2267,R2267))</f>
        <v>0</v>
      </c>
      <c r="I2267" s="303" t="str">
        <f t="shared" si="251"/>
        <v>0</v>
      </c>
      <c r="J2267" s="306">
        <f t="shared" si="252"/>
        <v>44216</v>
      </c>
      <c r="K2267" s="303" t="str">
        <f t="shared" si="253"/>
        <v>KK 097</v>
      </c>
      <c r="L2267" s="61"/>
      <c r="M2267" s="271"/>
      <c r="N2267" s="6"/>
      <c r="O2267" s="10"/>
      <c r="P2267" s="6"/>
      <c r="Q2267" s="77" t="str">
        <f t="shared" si="254"/>
        <v/>
      </c>
      <c r="R2267" s="333"/>
      <c r="S2267" s="23"/>
      <c r="T2267" s="271"/>
      <c r="U2267" s="5"/>
      <c r="V2267" s="5"/>
      <c r="W2267" s="61"/>
      <c r="X2267" s="61"/>
    </row>
    <row r="2268" spans="1:24" ht="18.75" customHeight="1" x14ac:dyDescent="0.25">
      <c r="A2268" s="61"/>
      <c r="B2268" s="303">
        <f>IF(P2268="",0,COUNTIF($P$7:P2268,P2268))</f>
        <v>0</v>
      </c>
      <c r="C2268" s="303" t="str">
        <f t="shared" si="248"/>
        <v>0</v>
      </c>
      <c r="D2268" s="303">
        <f>IF(S2268="",0,COUNTIF($S$7:S2268,S2268))</f>
        <v>0</v>
      </c>
      <c r="E2268" s="303" t="str">
        <f t="shared" si="249"/>
        <v>0</v>
      </c>
      <c r="F2268" s="303">
        <f>IF(T2268="",0,COUNTIF($T$7:T2268,T2268))</f>
        <v>0</v>
      </c>
      <c r="G2268" s="303" t="str">
        <f t="shared" si="250"/>
        <v>0</v>
      </c>
      <c r="H2268" s="303">
        <f>IF(R2268="",0,COUNTIF($R$7:R2268,R2268))</f>
        <v>0</v>
      </c>
      <c r="I2268" s="303" t="str">
        <f t="shared" si="251"/>
        <v>0</v>
      </c>
      <c r="J2268" s="306">
        <f t="shared" si="252"/>
        <v>44216</v>
      </c>
      <c r="K2268" s="303" t="str">
        <f t="shared" si="253"/>
        <v>KK 097</v>
      </c>
      <c r="L2268" s="61"/>
      <c r="M2268" s="271"/>
      <c r="N2268" s="6"/>
      <c r="O2268" s="10"/>
      <c r="P2268" s="6"/>
      <c r="Q2268" s="77" t="str">
        <f t="shared" si="254"/>
        <v/>
      </c>
      <c r="R2268" s="333"/>
      <c r="S2268" s="23"/>
      <c r="T2268" s="271"/>
      <c r="U2268" s="5"/>
      <c r="V2268" s="5"/>
      <c r="W2268" s="61"/>
      <c r="X2268" s="61"/>
    </row>
    <row r="2269" spans="1:24" ht="18.75" customHeight="1" x14ac:dyDescent="0.25">
      <c r="A2269" s="61"/>
      <c r="B2269" s="303">
        <f>IF(P2269="",0,COUNTIF($P$7:P2269,P2269))</f>
        <v>0</v>
      </c>
      <c r="C2269" s="303" t="str">
        <f t="shared" si="248"/>
        <v>0</v>
      </c>
      <c r="D2269" s="303">
        <f>IF(S2269="",0,COUNTIF($S$7:S2269,S2269))</f>
        <v>0</v>
      </c>
      <c r="E2269" s="303" t="str">
        <f t="shared" si="249"/>
        <v>0</v>
      </c>
      <c r="F2269" s="303">
        <f>IF(T2269="",0,COUNTIF($T$7:T2269,T2269))</f>
        <v>0</v>
      </c>
      <c r="G2269" s="303" t="str">
        <f t="shared" si="250"/>
        <v>0</v>
      </c>
      <c r="H2269" s="303">
        <f>IF(R2269="",0,COUNTIF($R$7:R2269,R2269))</f>
        <v>0</v>
      </c>
      <c r="I2269" s="303" t="str">
        <f t="shared" si="251"/>
        <v>0</v>
      </c>
      <c r="J2269" s="306">
        <f t="shared" si="252"/>
        <v>44216</v>
      </c>
      <c r="K2269" s="303" t="str">
        <f t="shared" si="253"/>
        <v>KK 097</v>
      </c>
      <c r="L2269" s="61"/>
      <c r="M2269" s="271"/>
      <c r="N2269" s="6"/>
      <c r="O2269" s="10"/>
      <c r="P2269" s="6"/>
      <c r="Q2269" s="77" t="str">
        <f t="shared" si="254"/>
        <v/>
      </c>
      <c r="R2269" s="333"/>
      <c r="S2269" s="23"/>
      <c r="T2269" s="271"/>
      <c r="U2269" s="5"/>
      <c r="V2269" s="5"/>
      <c r="W2269" s="61"/>
      <c r="X2269" s="61"/>
    </row>
    <row r="2270" spans="1:24" ht="18.75" customHeight="1" x14ac:dyDescent="0.25">
      <c r="A2270" s="61"/>
      <c r="B2270" s="303">
        <f>IF(P2270="",0,COUNTIF($P$7:P2270,P2270))</f>
        <v>0</v>
      </c>
      <c r="C2270" s="303" t="str">
        <f t="shared" si="248"/>
        <v>0</v>
      </c>
      <c r="D2270" s="303">
        <f>IF(S2270="",0,COUNTIF($S$7:S2270,S2270))</f>
        <v>0</v>
      </c>
      <c r="E2270" s="303" t="str">
        <f t="shared" si="249"/>
        <v>0</v>
      </c>
      <c r="F2270" s="303">
        <f>IF(T2270="",0,COUNTIF($T$7:T2270,T2270))</f>
        <v>0</v>
      </c>
      <c r="G2270" s="303" t="str">
        <f t="shared" si="250"/>
        <v>0</v>
      </c>
      <c r="H2270" s="303">
        <f>IF(R2270="",0,COUNTIF($R$7:R2270,R2270))</f>
        <v>0</v>
      </c>
      <c r="I2270" s="303" t="str">
        <f t="shared" si="251"/>
        <v>0</v>
      </c>
      <c r="J2270" s="306">
        <f t="shared" si="252"/>
        <v>44216</v>
      </c>
      <c r="K2270" s="303" t="str">
        <f t="shared" si="253"/>
        <v>KK 097</v>
      </c>
      <c r="L2270" s="61"/>
      <c r="M2270" s="271"/>
      <c r="N2270" s="6"/>
      <c r="O2270" s="10"/>
      <c r="P2270" s="6"/>
      <c r="Q2270" s="77" t="str">
        <f t="shared" si="254"/>
        <v/>
      </c>
      <c r="R2270" s="333"/>
      <c r="S2270" s="23"/>
      <c r="T2270" s="271"/>
      <c r="U2270" s="5"/>
      <c r="V2270" s="5"/>
      <c r="W2270" s="61"/>
      <c r="X2270" s="61"/>
    </row>
    <row r="2271" spans="1:24" ht="18.75" customHeight="1" x14ac:dyDescent="0.25">
      <c r="A2271" s="61"/>
      <c r="B2271" s="303">
        <f>IF(P2271="",0,COUNTIF($P$7:P2271,P2271))</f>
        <v>0</v>
      </c>
      <c r="C2271" s="303" t="str">
        <f t="shared" si="248"/>
        <v>0</v>
      </c>
      <c r="D2271" s="303">
        <f>IF(S2271="",0,COUNTIF($S$7:S2271,S2271))</f>
        <v>0</v>
      </c>
      <c r="E2271" s="303" t="str">
        <f t="shared" si="249"/>
        <v>0</v>
      </c>
      <c r="F2271" s="303">
        <f>IF(T2271="",0,COUNTIF($T$7:T2271,T2271))</f>
        <v>0</v>
      </c>
      <c r="G2271" s="303" t="str">
        <f t="shared" si="250"/>
        <v>0</v>
      </c>
      <c r="H2271" s="303">
        <f>IF(R2271="",0,COUNTIF($R$7:R2271,R2271))</f>
        <v>0</v>
      </c>
      <c r="I2271" s="303" t="str">
        <f t="shared" si="251"/>
        <v>0</v>
      </c>
      <c r="J2271" s="306">
        <f t="shared" si="252"/>
        <v>44216</v>
      </c>
      <c r="K2271" s="303" t="str">
        <f t="shared" si="253"/>
        <v>KK 097</v>
      </c>
      <c r="L2271" s="61"/>
      <c r="M2271" s="271"/>
      <c r="N2271" s="6"/>
      <c r="O2271" s="10"/>
      <c r="P2271" s="6"/>
      <c r="Q2271" s="77" t="str">
        <f t="shared" si="254"/>
        <v/>
      </c>
      <c r="R2271" s="333"/>
      <c r="S2271" s="23"/>
      <c r="T2271" s="271"/>
      <c r="U2271" s="5"/>
      <c r="V2271" s="5"/>
      <c r="W2271" s="61"/>
      <c r="X2271" s="61"/>
    </row>
    <row r="2272" spans="1:24" ht="18.75" customHeight="1" x14ac:dyDescent="0.25">
      <c r="A2272" s="61"/>
      <c r="B2272" s="303">
        <f>IF(P2272="",0,COUNTIF($P$7:P2272,P2272))</f>
        <v>0</v>
      </c>
      <c r="C2272" s="303" t="str">
        <f t="shared" si="248"/>
        <v>0</v>
      </c>
      <c r="D2272" s="303">
        <f>IF(S2272="",0,COUNTIF($S$7:S2272,S2272))</f>
        <v>0</v>
      </c>
      <c r="E2272" s="303" t="str">
        <f t="shared" si="249"/>
        <v>0</v>
      </c>
      <c r="F2272" s="303">
        <f>IF(T2272="",0,COUNTIF($T$7:T2272,T2272))</f>
        <v>0</v>
      </c>
      <c r="G2272" s="303" t="str">
        <f t="shared" si="250"/>
        <v>0</v>
      </c>
      <c r="H2272" s="303">
        <f>IF(R2272="",0,COUNTIF($R$7:R2272,R2272))</f>
        <v>0</v>
      </c>
      <c r="I2272" s="303" t="str">
        <f t="shared" si="251"/>
        <v>0</v>
      </c>
      <c r="J2272" s="306">
        <f t="shared" si="252"/>
        <v>44216</v>
      </c>
      <c r="K2272" s="303" t="str">
        <f t="shared" si="253"/>
        <v>KK 097</v>
      </c>
      <c r="L2272" s="61"/>
      <c r="M2272" s="271"/>
      <c r="N2272" s="6"/>
      <c r="O2272" s="10"/>
      <c r="P2272" s="6"/>
      <c r="Q2272" s="77" t="str">
        <f t="shared" si="254"/>
        <v/>
      </c>
      <c r="R2272" s="333"/>
      <c r="S2272" s="23"/>
      <c r="T2272" s="271"/>
      <c r="U2272" s="5"/>
      <c r="V2272" s="5"/>
      <c r="W2272" s="61"/>
      <c r="X2272" s="61"/>
    </row>
    <row r="2273" spans="1:24" ht="18.75" customHeight="1" x14ac:dyDescent="0.25">
      <c r="A2273" s="61"/>
      <c r="B2273" s="303">
        <f>IF(P2273="",0,COUNTIF($P$7:P2273,P2273))</f>
        <v>0</v>
      </c>
      <c r="C2273" s="303" t="str">
        <f t="shared" si="248"/>
        <v>0</v>
      </c>
      <c r="D2273" s="303">
        <f>IF(S2273="",0,COUNTIF($S$7:S2273,S2273))</f>
        <v>0</v>
      </c>
      <c r="E2273" s="303" t="str">
        <f t="shared" si="249"/>
        <v>0</v>
      </c>
      <c r="F2273" s="303">
        <f>IF(T2273="",0,COUNTIF($T$7:T2273,T2273))</f>
        <v>0</v>
      </c>
      <c r="G2273" s="303" t="str">
        <f t="shared" si="250"/>
        <v>0</v>
      </c>
      <c r="H2273" s="303">
        <f>IF(R2273="",0,COUNTIF($R$7:R2273,R2273))</f>
        <v>0</v>
      </c>
      <c r="I2273" s="303" t="str">
        <f t="shared" si="251"/>
        <v>0</v>
      </c>
      <c r="J2273" s="306">
        <f t="shared" si="252"/>
        <v>44216</v>
      </c>
      <c r="K2273" s="303" t="str">
        <f t="shared" si="253"/>
        <v>KK 097</v>
      </c>
      <c r="L2273" s="61"/>
      <c r="M2273" s="271"/>
      <c r="N2273" s="6"/>
      <c r="O2273" s="10"/>
      <c r="P2273" s="6"/>
      <c r="Q2273" s="77" t="str">
        <f t="shared" si="254"/>
        <v/>
      </c>
      <c r="R2273" s="333"/>
      <c r="S2273" s="23"/>
      <c r="T2273" s="271"/>
      <c r="U2273" s="5"/>
      <c r="V2273" s="5"/>
      <c r="W2273" s="61"/>
      <c r="X2273" s="61"/>
    </row>
    <row r="2274" spans="1:24" ht="18.75" customHeight="1" x14ac:dyDescent="0.25">
      <c r="A2274" s="61"/>
      <c r="B2274" s="303">
        <f>IF(P2274="",0,COUNTIF($P$7:P2274,P2274))</f>
        <v>0</v>
      </c>
      <c r="C2274" s="303" t="str">
        <f t="shared" si="248"/>
        <v>0</v>
      </c>
      <c r="D2274" s="303">
        <f>IF(S2274="",0,COUNTIF($S$7:S2274,S2274))</f>
        <v>0</v>
      </c>
      <c r="E2274" s="303" t="str">
        <f t="shared" si="249"/>
        <v>0</v>
      </c>
      <c r="F2274" s="303">
        <f>IF(T2274="",0,COUNTIF($T$7:T2274,T2274))</f>
        <v>0</v>
      </c>
      <c r="G2274" s="303" t="str">
        <f t="shared" si="250"/>
        <v>0</v>
      </c>
      <c r="H2274" s="303">
        <f>IF(R2274="",0,COUNTIF($R$7:R2274,R2274))</f>
        <v>0</v>
      </c>
      <c r="I2274" s="303" t="str">
        <f t="shared" si="251"/>
        <v>0</v>
      </c>
      <c r="J2274" s="306">
        <f t="shared" si="252"/>
        <v>44216</v>
      </c>
      <c r="K2274" s="303" t="str">
        <f t="shared" si="253"/>
        <v>KK 097</v>
      </c>
      <c r="L2274" s="61"/>
      <c r="M2274" s="271"/>
      <c r="N2274" s="6"/>
      <c r="O2274" s="10"/>
      <c r="P2274" s="6"/>
      <c r="Q2274" s="77" t="str">
        <f t="shared" si="254"/>
        <v/>
      </c>
      <c r="R2274" s="333"/>
      <c r="S2274" s="23"/>
      <c r="T2274" s="271"/>
      <c r="U2274" s="5"/>
      <c r="V2274" s="5"/>
      <c r="W2274" s="61"/>
      <c r="X2274" s="61"/>
    </row>
    <row r="2275" spans="1:24" ht="18.75" customHeight="1" x14ac:dyDescent="0.25">
      <c r="A2275" s="61"/>
      <c r="B2275" s="303">
        <f>IF(P2275="",0,COUNTIF($P$7:P2275,P2275))</f>
        <v>0</v>
      </c>
      <c r="C2275" s="303" t="str">
        <f t="shared" si="248"/>
        <v>0</v>
      </c>
      <c r="D2275" s="303">
        <f>IF(S2275="",0,COUNTIF($S$7:S2275,S2275))</f>
        <v>0</v>
      </c>
      <c r="E2275" s="303" t="str">
        <f t="shared" si="249"/>
        <v>0</v>
      </c>
      <c r="F2275" s="303">
        <f>IF(T2275="",0,COUNTIF($T$7:T2275,T2275))</f>
        <v>0</v>
      </c>
      <c r="G2275" s="303" t="str">
        <f t="shared" si="250"/>
        <v>0</v>
      </c>
      <c r="H2275" s="303">
        <f>IF(R2275="",0,COUNTIF($R$7:R2275,R2275))</f>
        <v>0</v>
      </c>
      <c r="I2275" s="303" t="str">
        <f t="shared" si="251"/>
        <v>0</v>
      </c>
      <c r="J2275" s="306">
        <f t="shared" si="252"/>
        <v>44216</v>
      </c>
      <c r="K2275" s="303" t="str">
        <f t="shared" si="253"/>
        <v>KK 097</v>
      </c>
      <c r="L2275" s="61"/>
      <c r="M2275" s="271"/>
      <c r="N2275" s="6"/>
      <c r="O2275" s="10"/>
      <c r="P2275" s="6"/>
      <c r="Q2275" s="77" t="str">
        <f t="shared" si="254"/>
        <v/>
      </c>
      <c r="R2275" s="333"/>
      <c r="S2275" s="23"/>
      <c r="T2275" s="271"/>
      <c r="U2275" s="5"/>
      <c r="V2275" s="5"/>
      <c r="W2275" s="61"/>
      <c r="X2275" s="61"/>
    </row>
    <row r="2276" spans="1:24" ht="18.75" customHeight="1" x14ac:dyDescent="0.25">
      <c r="A2276" s="61"/>
      <c r="B2276" s="303">
        <f>IF(P2276="",0,COUNTIF($P$7:P2276,P2276))</f>
        <v>0</v>
      </c>
      <c r="C2276" s="303" t="str">
        <f t="shared" si="248"/>
        <v>0</v>
      </c>
      <c r="D2276" s="303">
        <f>IF(S2276="",0,COUNTIF($S$7:S2276,S2276))</f>
        <v>0</v>
      </c>
      <c r="E2276" s="303" t="str">
        <f t="shared" si="249"/>
        <v>0</v>
      </c>
      <c r="F2276" s="303">
        <f>IF(T2276="",0,COUNTIF($T$7:T2276,T2276))</f>
        <v>0</v>
      </c>
      <c r="G2276" s="303" t="str">
        <f t="shared" si="250"/>
        <v>0</v>
      </c>
      <c r="H2276" s="303">
        <f>IF(R2276="",0,COUNTIF($R$7:R2276,R2276))</f>
        <v>0</v>
      </c>
      <c r="I2276" s="303" t="str">
        <f t="shared" si="251"/>
        <v>0</v>
      </c>
      <c r="J2276" s="306">
        <f t="shared" si="252"/>
        <v>44216</v>
      </c>
      <c r="K2276" s="303" t="str">
        <f t="shared" si="253"/>
        <v>KK 097</v>
      </c>
      <c r="L2276" s="61"/>
      <c r="M2276" s="271"/>
      <c r="N2276" s="6"/>
      <c r="O2276" s="10"/>
      <c r="P2276" s="6"/>
      <c r="Q2276" s="77" t="str">
        <f t="shared" si="254"/>
        <v/>
      </c>
      <c r="R2276" s="333"/>
      <c r="S2276" s="23"/>
      <c r="T2276" s="271"/>
      <c r="U2276" s="5"/>
      <c r="V2276" s="5"/>
      <c r="W2276" s="61"/>
      <c r="X2276" s="61"/>
    </row>
    <row r="2277" spans="1:24" ht="18.75" customHeight="1" x14ac:dyDescent="0.25">
      <c r="A2277" s="61"/>
      <c r="B2277" s="303">
        <f>IF(P2277="",0,COUNTIF($P$7:P2277,P2277))</f>
        <v>0</v>
      </c>
      <c r="C2277" s="303" t="str">
        <f t="shared" si="248"/>
        <v>0</v>
      </c>
      <c r="D2277" s="303">
        <f>IF(S2277="",0,COUNTIF($S$7:S2277,S2277))</f>
        <v>0</v>
      </c>
      <c r="E2277" s="303" t="str">
        <f t="shared" si="249"/>
        <v>0</v>
      </c>
      <c r="F2277" s="303">
        <f>IF(T2277="",0,COUNTIF($T$7:T2277,T2277))</f>
        <v>0</v>
      </c>
      <c r="G2277" s="303" t="str">
        <f t="shared" si="250"/>
        <v>0</v>
      </c>
      <c r="H2277" s="303">
        <f>IF(R2277="",0,COUNTIF($R$7:R2277,R2277))</f>
        <v>0</v>
      </c>
      <c r="I2277" s="303" t="str">
        <f t="shared" si="251"/>
        <v>0</v>
      </c>
      <c r="J2277" s="306">
        <f t="shared" si="252"/>
        <v>44216</v>
      </c>
      <c r="K2277" s="303" t="str">
        <f t="shared" si="253"/>
        <v>KK 097</v>
      </c>
      <c r="L2277" s="61"/>
      <c r="M2277" s="271"/>
      <c r="N2277" s="6"/>
      <c r="O2277" s="10"/>
      <c r="P2277" s="6"/>
      <c r="Q2277" s="77" t="str">
        <f t="shared" si="254"/>
        <v/>
      </c>
      <c r="R2277" s="333"/>
      <c r="S2277" s="23"/>
      <c r="T2277" s="271"/>
      <c r="U2277" s="5"/>
      <c r="V2277" s="5"/>
      <c r="W2277" s="61"/>
      <c r="X2277" s="61"/>
    </row>
    <row r="2278" spans="1:24" ht="18.75" customHeight="1" x14ac:dyDescent="0.25">
      <c r="A2278" s="61"/>
      <c r="B2278" s="303">
        <f>IF(P2278="",0,COUNTIF($P$7:P2278,P2278))</f>
        <v>0</v>
      </c>
      <c r="C2278" s="303" t="str">
        <f t="shared" si="248"/>
        <v>0</v>
      </c>
      <c r="D2278" s="303">
        <f>IF(S2278="",0,COUNTIF($S$7:S2278,S2278))</f>
        <v>0</v>
      </c>
      <c r="E2278" s="303" t="str">
        <f t="shared" si="249"/>
        <v>0</v>
      </c>
      <c r="F2278" s="303">
        <f>IF(T2278="",0,COUNTIF($T$7:T2278,T2278))</f>
        <v>0</v>
      </c>
      <c r="G2278" s="303" t="str">
        <f t="shared" si="250"/>
        <v>0</v>
      </c>
      <c r="H2278" s="303">
        <f>IF(R2278="",0,COUNTIF($R$7:R2278,R2278))</f>
        <v>0</v>
      </c>
      <c r="I2278" s="303" t="str">
        <f t="shared" si="251"/>
        <v>0</v>
      </c>
      <c r="J2278" s="306">
        <f t="shared" si="252"/>
        <v>44216</v>
      </c>
      <c r="K2278" s="303" t="str">
        <f t="shared" si="253"/>
        <v>KK 097</v>
      </c>
      <c r="L2278" s="61"/>
      <c r="M2278" s="271"/>
      <c r="N2278" s="6"/>
      <c r="O2278" s="10"/>
      <c r="P2278" s="6"/>
      <c r="Q2278" s="77" t="str">
        <f t="shared" si="254"/>
        <v/>
      </c>
      <c r="R2278" s="333"/>
      <c r="S2278" s="23"/>
      <c r="T2278" s="271"/>
      <c r="U2278" s="5"/>
      <c r="V2278" s="5"/>
      <c r="W2278" s="61"/>
      <c r="X2278" s="61"/>
    </row>
    <row r="2279" spans="1:24" ht="18.75" customHeight="1" x14ac:dyDescent="0.25">
      <c r="A2279" s="61"/>
      <c r="B2279" s="303">
        <f>IF(P2279="",0,COUNTIF($P$7:P2279,P2279))</f>
        <v>0</v>
      </c>
      <c r="C2279" s="303" t="str">
        <f t="shared" si="248"/>
        <v>0</v>
      </c>
      <c r="D2279" s="303">
        <f>IF(S2279="",0,COUNTIF($S$7:S2279,S2279))</f>
        <v>0</v>
      </c>
      <c r="E2279" s="303" t="str">
        <f t="shared" si="249"/>
        <v>0</v>
      </c>
      <c r="F2279" s="303">
        <f>IF(T2279="",0,COUNTIF($T$7:T2279,T2279))</f>
        <v>0</v>
      </c>
      <c r="G2279" s="303" t="str">
        <f t="shared" si="250"/>
        <v>0</v>
      </c>
      <c r="H2279" s="303">
        <f>IF(R2279="",0,COUNTIF($R$7:R2279,R2279))</f>
        <v>0</v>
      </c>
      <c r="I2279" s="303" t="str">
        <f t="shared" si="251"/>
        <v>0</v>
      </c>
      <c r="J2279" s="306">
        <f t="shared" si="252"/>
        <v>44216</v>
      </c>
      <c r="K2279" s="303" t="str">
        <f t="shared" si="253"/>
        <v>KK 097</v>
      </c>
      <c r="L2279" s="61"/>
      <c r="M2279" s="271"/>
      <c r="N2279" s="6"/>
      <c r="O2279" s="10"/>
      <c r="P2279" s="6"/>
      <c r="Q2279" s="77" t="str">
        <f t="shared" si="254"/>
        <v/>
      </c>
      <c r="R2279" s="333"/>
      <c r="S2279" s="23"/>
      <c r="T2279" s="271"/>
      <c r="U2279" s="5"/>
      <c r="V2279" s="5"/>
      <c r="W2279" s="61"/>
      <c r="X2279" s="61"/>
    </row>
    <row r="2280" spans="1:24" ht="18.75" customHeight="1" x14ac:dyDescent="0.25">
      <c r="A2280" s="61"/>
      <c r="B2280" s="303">
        <f>IF(P2280="",0,COUNTIF($P$7:P2280,P2280))</f>
        <v>0</v>
      </c>
      <c r="C2280" s="303" t="str">
        <f t="shared" si="248"/>
        <v>0</v>
      </c>
      <c r="D2280" s="303">
        <f>IF(S2280="",0,COUNTIF($S$7:S2280,S2280))</f>
        <v>0</v>
      </c>
      <c r="E2280" s="303" t="str">
        <f t="shared" si="249"/>
        <v>0</v>
      </c>
      <c r="F2280" s="303">
        <f>IF(T2280="",0,COUNTIF($T$7:T2280,T2280))</f>
        <v>0</v>
      </c>
      <c r="G2280" s="303" t="str">
        <f t="shared" si="250"/>
        <v>0</v>
      </c>
      <c r="H2280" s="303">
        <f>IF(R2280="",0,COUNTIF($R$7:R2280,R2280))</f>
        <v>0</v>
      </c>
      <c r="I2280" s="303" t="str">
        <f t="shared" si="251"/>
        <v>0</v>
      </c>
      <c r="J2280" s="306">
        <f t="shared" si="252"/>
        <v>44216</v>
      </c>
      <c r="K2280" s="303" t="str">
        <f t="shared" si="253"/>
        <v>KK 097</v>
      </c>
      <c r="L2280" s="61"/>
      <c r="M2280" s="271"/>
      <c r="N2280" s="6"/>
      <c r="O2280" s="10"/>
      <c r="P2280" s="6"/>
      <c r="Q2280" s="77" t="str">
        <f t="shared" si="254"/>
        <v/>
      </c>
      <c r="R2280" s="333"/>
      <c r="S2280" s="23"/>
      <c r="T2280" s="271"/>
      <c r="U2280" s="5"/>
      <c r="V2280" s="5"/>
      <c r="W2280" s="61"/>
      <c r="X2280" s="61"/>
    </row>
    <row r="2281" spans="1:24" ht="18.75" customHeight="1" x14ac:dyDescent="0.25">
      <c r="A2281" s="61"/>
      <c r="B2281" s="303">
        <f>IF(P2281="",0,COUNTIF($P$7:P2281,P2281))</f>
        <v>0</v>
      </c>
      <c r="C2281" s="303" t="str">
        <f t="shared" si="248"/>
        <v>0</v>
      </c>
      <c r="D2281" s="303">
        <f>IF(S2281="",0,COUNTIF($S$7:S2281,S2281))</f>
        <v>0</v>
      </c>
      <c r="E2281" s="303" t="str">
        <f t="shared" si="249"/>
        <v>0</v>
      </c>
      <c r="F2281" s="303">
        <f>IF(T2281="",0,COUNTIF($T$7:T2281,T2281))</f>
        <v>0</v>
      </c>
      <c r="G2281" s="303" t="str">
        <f t="shared" si="250"/>
        <v>0</v>
      </c>
      <c r="H2281" s="303">
        <f>IF(R2281="",0,COUNTIF($R$7:R2281,R2281))</f>
        <v>0</v>
      </c>
      <c r="I2281" s="303" t="str">
        <f t="shared" si="251"/>
        <v>0</v>
      </c>
      <c r="J2281" s="306">
        <f t="shared" si="252"/>
        <v>44216</v>
      </c>
      <c r="K2281" s="303" t="str">
        <f t="shared" si="253"/>
        <v>KK 097</v>
      </c>
      <c r="L2281" s="61"/>
      <c r="M2281" s="271"/>
      <c r="N2281" s="6"/>
      <c r="O2281" s="10"/>
      <c r="P2281" s="6"/>
      <c r="Q2281" s="77" t="str">
        <f t="shared" si="254"/>
        <v/>
      </c>
      <c r="R2281" s="333"/>
      <c r="S2281" s="23"/>
      <c r="T2281" s="271"/>
      <c r="U2281" s="5"/>
      <c r="V2281" s="5"/>
      <c r="W2281" s="61"/>
      <c r="X2281" s="61"/>
    </row>
    <row r="2282" spans="1:24" ht="18.75" customHeight="1" x14ac:dyDescent="0.25">
      <c r="A2282" s="61"/>
      <c r="B2282" s="303">
        <f>IF(P2282="",0,COUNTIF($P$7:P2282,P2282))</f>
        <v>0</v>
      </c>
      <c r="C2282" s="303" t="str">
        <f t="shared" si="248"/>
        <v>0</v>
      </c>
      <c r="D2282" s="303">
        <f>IF(S2282="",0,COUNTIF($S$7:S2282,S2282))</f>
        <v>0</v>
      </c>
      <c r="E2282" s="303" t="str">
        <f t="shared" si="249"/>
        <v>0</v>
      </c>
      <c r="F2282" s="303">
        <f>IF(T2282="",0,COUNTIF($T$7:T2282,T2282))</f>
        <v>0</v>
      </c>
      <c r="G2282" s="303" t="str">
        <f t="shared" si="250"/>
        <v>0</v>
      </c>
      <c r="H2282" s="303">
        <f>IF(R2282="",0,COUNTIF($R$7:R2282,R2282))</f>
        <v>0</v>
      </c>
      <c r="I2282" s="303" t="str">
        <f t="shared" si="251"/>
        <v>0</v>
      </c>
      <c r="J2282" s="306">
        <f t="shared" si="252"/>
        <v>44216</v>
      </c>
      <c r="K2282" s="303" t="str">
        <f t="shared" si="253"/>
        <v>KK 097</v>
      </c>
      <c r="L2282" s="61"/>
      <c r="M2282" s="271"/>
      <c r="N2282" s="6"/>
      <c r="O2282" s="10"/>
      <c r="P2282" s="6"/>
      <c r="Q2282" s="77" t="str">
        <f t="shared" si="254"/>
        <v/>
      </c>
      <c r="R2282" s="333"/>
      <c r="S2282" s="23"/>
      <c r="T2282" s="271"/>
      <c r="U2282" s="5"/>
      <c r="V2282" s="5"/>
      <c r="W2282" s="61"/>
      <c r="X2282" s="61"/>
    </row>
    <row r="2283" spans="1:24" ht="18.75" customHeight="1" x14ac:dyDescent="0.25">
      <c r="A2283" s="61"/>
      <c r="B2283" s="303">
        <f>IF(P2283="",0,COUNTIF($P$7:P2283,P2283))</f>
        <v>0</v>
      </c>
      <c r="C2283" s="303" t="str">
        <f t="shared" si="248"/>
        <v>0</v>
      </c>
      <c r="D2283" s="303">
        <f>IF(S2283="",0,COUNTIF($S$7:S2283,S2283))</f>
        <v>0</v>
      </c>
      <c r="E2283" s="303" t="str">
        <f t="shared" si="249"/>
        <v>0</v>
      </c>
      <c r="F2283" s="303">
        <f>IF(T2283="",0,COUNTIF($T$7:T2283,T2283))</f>
        <v>0</v>
      </c>
      <c r="G2283" s="303" t="str">
        <f t="shared" si="250"/>
        <v>0</v>
      </c>
      <c r="H2283" s="303">
        <f>IF(R2283="",0,COUNTIF($R$7:R2283,R2283))</f>
        <v>0</v>
      </c>
      <c r="I2283" s="303" t="str">
        <f t="shared" si="251"/>
        <v>0</v>
      </c>
      <c r="J2283" s="306">
        <f t="shared" si="252"/>
        <v>44216</v>
      </c>
      <c r="K2283" s="303" t="str">
        <f t="shared" si="253"/>
        <v>KK 097</v>
      </c>
      <c r="L2283" s="61"/>
      <c r="M2283" s="271"/>
      <c r="N2283" s="6"/>
      <c r="O2283" s="10"/>
      <c r="P2283" s="6"/>
      <c r="Q2283" s="77" t="str">
        <f t="shared" si="254"/>
        <v/>
      </c>
      <c r="R2283" s="333"/>
      <c r="S2283" s="23"/>
      <c r="T2283" s="271"/>
      <c r="U2283" s="5"/>
      <c r="V2283" s="5"/>
      <c r="W2283" s="61"/>
      <c r="X2283" s="61"/>
    </row>
    <row r="2284" spans="1:24" ht="18.75" customHeight="1" x14ac:dyDescent="0.25">
      <c r="A2284" s="61"/>
      <c r="B2284" s="303">
        <f>IF(P2284="",0,COUNTIF($P$7:P2284,P2284))</f>
        <v>0</v>
      </c>
      <c r="C2284" s="303" t="str">
        <f t="shared" si="248"/>
        <v>0</v>
      </c>
      <c r="D2284" s="303">
        <f>IF(S2284="",0,COUNTIF($S$7:S2284,S2284))</f>
        <v>0</v>
      </c>
      <c r="E2284" s="303" t="str">
        <f t="shared" si="249"/>
        <v>0</v>
      </c>
      <c r="F2284" s="303">
        <f>IF(T2284="",0,COUNTIF($T$7:T2284,T2284))</f>
        <v>0</v>
      </c>
      <c r="G2284" s="303" t="str">
        <f t="shared" si="250"/>
        <v>0</v>
      </c>
      <c r="H2284" s="303">
        <f>IF(R2284="",0,COUNTIF($R$7:R2284,R2284))</f>
        <v>0</v>
      </c>
      <c r="I2284" s="303" t="str">
        <f t="shared" si="251"/>
        <v>0</v>
      </c>
      <c r="J2284" s="306">
        <f t="shared" si="252"/>
        <v>44216</v>
      </c>
      <c r="K2284" s="303" t="str">
        <f t="shared" si="253"/>
        <v>KK 097</v>
      </c>
      <c r="L2284" s="61"/>
      <c r="M2284" s="271"/>
      <c r="N2284" s="6"/>
      <c r="O2284" s="10"/>
      <c r="P2284" s="6"/>
      <c r="Q2284" s="77" t="str">
        <f t="shared" si="254"/>
        <v/>
      </c>
      <c r="R2284" s="333"/>
      <c r="S2284" s="23"/>
      <c r="T2284" s="271"/>
      <c r="U2284" s="5"/>
      <c r="V2284" s="5"/>
      <c r="W2284" s="61"/>
      <c r="X2284" s="61"/>
    </row>
    <row r="2285" spans="1:24" ht="18.75" customHeight="1" x14ac:dyDescent="0.25">
      <c r="A2285" s="61"/>
      <c r="B2285" s="303">
        <f>IF(P2285="",0,COUNTIF($P$7:P2285,P2285))</f>
        <v>0</v>
      </c>
      <c r="C2285" s="303" t="str">
        <f t="shared" si="248"/>
        <v>0</v>
      </c>
      <c r="D2285" s="303">
        <f>IF(S2285="",0,COUNTIF($S$7:S2285,S2285))</f>
        <v>0</v>
      </c>
      <c r="E2285" s="303" t="str">
        <f t="shared" si="249"/>
        <v>0</v>
      </c>
      <c r="F2285" s="303">
        <f>IF(T2285="",0,COUNTIF($T$7:T2285,T2285))</f>
        <v>0</v>
      </c>
      <c r="G2285" s="303" t="str">
        <f t="shared" si="250"/>
        <v>0</v>
      </c>
      <c r="H2285" s="303">
        <f>IF(R2285="",0,COUNTIF($R$7:R2285,R2285))</f>
        <v>0</v>
      </c>
      <c r="I2285" s="303" t="str">
        <f t="shared" si="251"/>
        <v>0</v>
      </c>
      <c r="J2285" s="306">
        <f t="shared" si="252"/>
        <v>44216</v>
      </c>
      <c r="K2285" s="303" t="str">
        <f t="shared" si="253"/>
        <v>KK 097</v>
      </c>
      <c r="L2285" s="61"/>
      <c r="M2285" s="271"/>
      <c r="N2285" s="6"/>
      <c r="O2285" s="10"/>
      <c r="P2285" s="6"/>
      <c r="Q2285" s="77" t="str">
        <f t="shared" si="254"/>
        <v/>
      </c>
      <c r="R2285" s="333"/>
      <c r="S2285" s="23"/>
      <c r="T2285" s="271"/>
      <c r="U2285" s="5"/>
      <c r="V2285" s="5"/>
      <c r="W2285" s="61"/>
      <c r="X2285" s="61"/>
    </row>
    <row r="2286" spans="1:24" ht="18.75" customHeight="1" x14ac:dyDescent="0.25">
      <c r="A2286" s="61"/>
      <c r="B2286" s="303">
        <f>IF(P2286="",0,COUNTIF($P$7:P2286,P2286))</f>
        <v>0</v>
      </c>
      <c r="C2286" s="303" t="str">
        <f t="shared" si="248"/>
        <v>0</v>
      </c>
      <c r="D2286" s="303">
        <f>IF(S2286="",0,COUNTIF($S$7:S2286,S2286))</f>
        <v>0</v>
      </c>
      <c r="E2286" s="303" t="str">
        <f t="shared" si="249"/>
        <v>0</v>
      </c>
      <c r="F2286" s="303">
        <f>IF(T2286="",0,COUNTIF($T$7:T2286,T2286))</f>
        <v>0</v>
      </c>
      <c r="G2286" s="303" t="str">
        <f t="shared" si="250"/>
        <v>0</v>
      </c>
      <c r="H2286" s="303">
        <f>IF(R2286="",0,COUNTIF($R$7:R2286,R2286))</f>
        <v>0</v>
      </c>
      <c r="I2286" s="303" t="str">
        <f t="shared" si="251"/>
        <v>0</v>
      </c>
      <c r="J2286" s="306">
        <f t="shared" si="252"/>
        <v>44216</v>
      </c>
      <c r="K2286" s="303" t="str">
        <f t="shared" si="253"/>
        <v>KK 097</v>
      </c>
      <c r="L2286" s="61"/>
      <c r="M2286" s="271"/>
      <c r="N2286" s="6"/>
      <c r="O2286" s="10"/>
      <c r="P2286" s="6"/>
      <c r="Q2286" s="77" t="str">
        <f t="shared" si="254"/>
        <v/>
      </c>
      <c r="R2286" s="333"/>
      <c r="S2286" s="23"/>
      <c r="T2286" s="271"/>
      <c r="U2286" s="5"/>
      <c r="V2286" s="5"/>
      <c r="W2286" s="61"/>
      <c r="X2286" s="61"/>
    </row>
    <row r="2287" spans="1:24" ht="18.75" customHeight="1" x14ac:dyDescent="0.25">
      <c r="A2287" s="61"/>
      <c r="B2287" s="303">
        <f>IF(P2287="",0,COUNTIF($P$7:P2287,P2287))</f>
        <v>0</v>
      </c>
      <c r="C2287" s="303" t="str">
        <f t="shared" si="248"/>
        <v>0</v>
      </c>
      <c r="D2287" s="303">
        <f>IF(S2287="",0,COUNTIF($S$7:S2287,S2287))</f>
        <v>0</v>
      </c>
      <c r="E2287" s="303" t="str">
        <f t="shared" si="249"/>
        <v>0</v>
      </c>
      <c r="F2287" s="303">
        <f>IF(T2287="",0,COUNTIF($T$7:T2287,T2287))</f>
        <v>0</v>
      </c>
      <c r="G2287" s="303" t="str">
        <f t="shared" si="250"/>
        <v>0</v>
      </c>
      <c r="H2287" s="303">
        <f>IF(R2287="",0,COUNTIF($R$7:R2287,R2287))</f>
        <v>0</v>
      </c>
      <c r="I2287" s="303" t="str">
        <f t="shared" si="251"/>
        <v>0</v>
      </c>
      <c r="J2287" s="306">
        <f t="shared" si="252"/>
        <v>44216</v>
      </c>
      <c r="K2287" s="303" t="str">
        <f t="shared" si="253"/>
        <v>KK 097</v>
      </c>
      <c r="L2287" s="61"/>
      <c r="M2287" s="271"/>
      <c r="N2287" s="6"/>
      <c r="O2287" s="10"/>
      <c r="P2287" s="6"/>
      <c r="Q2287" s="77" t="str">
        <f t="shared" si="254"/>
        <v/>
      </c>
      <c r="R2287" s="333"/>
      <c r="S2287" s="23"/>
      <c r="T2287" s="271"/>
      <c r="U2287" s="5"/>
      <c r="V2287" s="5"/>
      <c r="W2287" s="61"/>
      <c r="X2287" s="61"/>
    </row>
    <row r="2288" spans="1:24" ht="18.75" customHeight="1" x14ac:dyDescent="0.25">
      <c r="A2288" s="61"/>
      <c r="B2288" s="303">
        <f>IF(P2288="",0,COUNTIF($P$7:P2288,P2288))</f>
        <v>0</v>
      </c>
      <c r="C2288" s="303" t="str">
        <f t="shared" si="248"/>
        <v>0</v>
      </c>
      <c r="D2288" s="303">
        <f>IF(S2288="",0,COUNTIF($S$7:S2288,S2288))</f>
        <v>0</v>
      </c>
      <c r="E2288" s="303" t="str">
        <f t="shared" si="249"/>
        <v>0</v>
      </c>
      <c r="F2288" s="303">
        <f>IF(T2288="",0,COUNTIF($T$7:T2288,T2288))</f>
        <v>0</v>
      </c>
      <c r="G2288" s="303" t="str">
        <f t="shared" si="250"/>
        <v>0</v>
      </c>
      <c r="H2288" s="303">
        <f>IF(R2288="",0,COUNTIF($R$7:R2288,R2288))</f>
        <v>0</v>
      </c>
      <c r="I2288" s="303" t="str">
        <f t="shared" si="251"/>
        <v>0</v>
      </c>
      <c r="J2288" s="306">
        <f t="shared" si="252"/>
        <v>44216</v>
      </c>
      <c r="K2288" s="303" t="str">
        <f t="shared" si="253"/>
        <v>KK 097</v>
      </c>
      <c r="L2288" s="61"/>
      <c r="M2288" s="271"/>
      <c r="N2288" s="6"/>
      <c r="O2288" s="10"/>
      <c r="P2288" s="6"/>
      <c r="Q2288" s="77" t="str">
        <f t="shared" si="254"/>
        <v/>
      </c>
      <c r="R2288" s="333"/>
      <c r="S2288" s="23"/>
      <c r="T2288" s="271"/>
      <c r="U2288" s="5"/>
      <c r="V2288" s="5"/>
      <c r="W2288" s="61"/>
      <c r="X2288" s="61"/>
    </row>
    <row r="2289" spans="1:24" ht="18.75" customHeight="1" x14ac:dyDescent="0.25">
      <c r="A2289" s="61"/>
      <c r="B2289" s="303">
        <f>IF(P2289="",0,COUNTIF($P$7:P2289,P2289))</f>
        <v>0</v>
      </c>
      <c r="C2289" s="303" t="str">
        <f t="shared" ref="C2289:C2352" si="255">B2289&amp;P2289</f>
        <v>0</v>
      </c>
      <c r="D2289" s="303">
        <f>IF(S2289="",0,COUNTIF($S$7:S2289,S2289))</f>
        <v>0</v>
      </c>
      <c r="E2289" s="303" t="str">
        <f t="shared" ref="E2289:E2352" si="256">D2289&amp;S2289</f>
        <v>0</v>
      </c>
      <c r="F2289" s="303">
        <f>IF(T2289="",0,COUNTIF($T$7:T2289,T2289))</f>
        <v>0</v>
      </c>
      <c r="G2289" s="303" t="str">
        <f t="shared" ref="G2289:G2352" si="257">F2289&amp;T2289</f>
        <v>0</v>
      </c>
      <c r="H2289" s="303">
        <f>IF(R2289="",0,COUNTIF($R$7:R2289,R2289))</f>
        <v>0</v>
      </c>
      <c r="I2289" s="303" t="str">
        <f t="shared" ref="I2289:I2352" si="258">H2289&amp;R2289</f>
        <v>0</v>
      </c>
      <c r="J2289" s="306">
        <f t="shared" ref="J2289:J2352" si="259">IF(M2289&lt;&gt;"",M2289,J2288)</f>
        <v>44216</v>
      </c>
      <c r="K2289" s="303" t="str">
        <f t="shared" ref="K2289:K2352" si="260">IF(N2289&lt;&gt;"",N2289,K2288)</f>
        <v>KK 097</v>
      </c>
      <c r="L2289" s="61"/>
      <c r="M2289" s="271"/>
      <c r="N2289" s="6"/>
      <c r="O2289" s="10"/>
      <c r="P2289" s="6"/>
      <c r="Q2289" s="77" t="str">
        <f t="shared" ref="Q2289:Q2352" si="261">IF(P2289&lt;&gt;"",VLOOKUP(P2289,DA,2,FALSE),"")</f>
        <v/>
      </c>
      <c r="R2289" s="333"/>
      <c r="S2289" s="23"/>
      <c r="T2289" s="271"/>
      <c r="U2289" s="5"/>
      <c r="V2289" s="5"/>
      <c r="W2289" s="61"/>
      <c r="X2289" s="61"/>
    </row>
    <row r="2290" spans="1:24" ht="18.75" customHeight="1" x14ac:dyDescent="0.25">
      <c r="A2290" s="61"/>
      <c r="B2290" s="303">
        <f>IF(P2290="",0,COUNTIF($P$7:P2290,P2290))</f>
        <v>0</v>
      </c>
      <c r="C2290" s="303" t="str">
        <f t="shared" si="255"/>
        <v>0</v>
      </c>
      <c r="D2290" s="303">
        <f>IF(S2290="",0,COUNTIF($S$7:S2290,S2290))</f>
        <v>0</v>
      </c>
      <c r="E2290" s="303" t="str">
        <f t="shared" si="256"/>
        <v>0</v>
      </c>
      <c r="F2290" s="303">
        <f>IF(T2290="",0,COUNTIF($T$7:T2290,T2290))</f>
        <v>0</v>
      </c>
      <c r="G2290" s="303" t="str">
        <f t="shared" si="257"/>
        <v>0</v>
      </c>
      <c r="H2290" s="303">
        <f>IF(R2290="",0,COUNTIF($R$7:R2290,R2290))</f>
        <v>0</v>
      </c>
      <c r="I2290" s="303" t="str">
        <f t="shared" si="258"/>
        <v>0</v>
      </c>
      <c r="J2290" s="306">
        <f t="shared" si="259"/>
        <v>44216</v>
      </c>
      <c r="K2290" s="303" t="str">
        <f t="shared" si="260"/>
        <v>KK 097</v>
      </c>
      <c r="L2290" s="61"/>
      <c r="M2290" s="271"/>
      <c r="N2290" s="6"/>
      <c r="O2290" s="10"/>
      <c r="P2290" s="6"/>
      <c r="Q2290" s="77" t="str">
        <f t="shared" si="261"/>
        <v/>
      </c>
      <c r="R2290" s="333"/>
      <c r="S2290" s="23"/>
      <c r="T2290" s="271"/>
      <c r="U2290" s="5"/>
      <c r="V2290" s="5"/>
      <c r="W2290" s="61"/>
      <c r="X2290" s="61"/>
    </row>
    <row r="2291" spans="1:24" ht="18.75" customHeight="1" x14ac:dyDescent="0.25">
      <c r="A2291" s="61"/>
      <c r="B2291" s="303">
        <f>IF(P2291="",0,COUNTIF($P$7:P2291,P2291))</f>
        <v>0</v>
      </c>
      <c r="C2291" s="303" t="str">
        <f t="shared" si="255"/>
        <v>0</v>
      </c>
      <c r="D2291" s="303">
        <f>IF(S2291="",0,COUNTIF($S$7:S2291,S2291))</f>
        <v>0</v>
      </c>
      <c r="E2291" s="303" t="str">
        <f t="shared" si="256"/>
        <v>0</v>
      </c>
      <c r="F2291" s="303">
        <f>IF(T2291="",0,COUNTIF($T$7:T2291,T2291))</f>
        <v>0</v>
      </c>
      <c r="G2291" s="303" t="str">
        <f t="shared" si="257"/>
        <v>0</v>
      </c>
      <c r="H2291" s="303">
        <f>IF(R2291="",0,COUNTIF($R$7:R2291,R2291))</f>
        <v>0</v>
      </c>
      <c r="I2291" s="303" t="str">
        <f t="shared" si="258"/>
        <v>0</v>
      </c>
      <c r="J2291" s="306">
        <f t="shared" si="259"/>
        <v>44216</v>
      </c>
      <c r="K2291" s="303" t="str">
        <f t="shared" si="260"/>
        <v>KK 097</v>
      </c>
      <c r="L2291" s="61"/>
      <c r="M2291" s="271"/>
      <c r="N2291" s="6"/>
      <c r="O2291" s="10"/>
      <c r="P2291" s="6"/>
      <c r="Q2291" s="77" t="str">
        <f t="shared" si="261"/>
        <v/>
      </c>
      <c r="R2291" s="333"/>
      <c r="S2291" s="23"/>
      <c r="T2291" s="271"/>
      <c r="U2291" s="5"/>
      <c r="V2291" s="5"/>
      <c r="W2291" s="61"/>
      <c r="X2291" s="61"/>
    </row>
    <row r="2292" spans="1:24" ht="18.75" customHeight="1" x14ac:dyDescent="0.25">
      <c r="A2292" s="61"/>
      <c r="B2292" s="303">
        <f>IF(P2292="",0,COUNTIF($P$7:P2292,P2292))</f>
        <v>0</v>
      </c>
      <c r="C2292" s="303" t="str">
        <f t="shared" si="255"/>
        <v>0</v>
      </c>
      <c r="D2292" s="303">
        <f>IF(S2292="",0,COUNTIF($S$7:S2292,S2292))</f>
        <v>0</v>
      </c>
      <c r="E2292" s="303" t="str">
        <f t="shared" si="256"/>
        <v>0</v>
      </c>
      <c r="F2292" s="303">
        <f>IF(T2292="",0,COUNTIF($T$7:T2292,T2292))</f>
        <v>0</v>
      </c>
      <c r="G2292" s="303" t="str">
        <f t="shared" si="257"/>
        <v>0</v>
      </c>
      <c r="H2292" s="303">
        <f>IF(R2292="",0,COUNTIF($R$7:R2292,R2292))</f>
        <v>0</v>
      </c>
      <c r="I2292" s="303" t="str">
        <f t="shared" si="258"/>
        <v>0</v>
      </c>
      <c r="J2292" s="306">
        <f t="shared" si="259"/>
        <v>44216</v>
      </c>
      <c r="K2292" s="303" t="str">
        <f t="shared" si="260"/>
        <v>KK 097</v>
      </c>
      <c r="L2292" s="61"/>
      <c r="M2292" s="271"/>
      <c r="N2292" s="6"/>
      <c r="O2292" s="10"/>
      <c r="P2292" s="6"/>
      <c r="Q2292" s="77" t="str">
        <f t="shared" si="261"/>
        <v/>
      </c>
      <c r="R2292" s="333"/>
      <c r="S2292" s="23"/>
      <c r="T2292" s="271"/>
      <c r="U2292" s="5"/>
      <c r="V2292" s="5"/>
      <c r="W2292" s="61"/>
      <c r="X2292" s="61"/>
    </row>
    <row r="2293" spans="1:24" ht="18.75" customHeight="1" x14ac:dyDescent="0.25">
      <c r="A2293" s="61"/>
      <c r="B2293" s="303">
        <f>IF(P2293="",0,COUNTIF($P$7:P2293,P2293))</f>
        <v>0</v>
      </c>
      <c r="C2293" s="303" t="str">
        <f t="shared" si="255"/>
        <v>0</v>
      </c>
      <c r="D2293" s="303">
        <f>IF(S2293="",0,COUNTIF($S$7:S2293,S2293))</f>
        <v>0</v>
      </c>
      <c r="E2293" s="303" t="str">
        <f t="shared" si="256"/>
        <v>0</v>
      </c>
      <c r="F2293" s="303">
        <f>IF(T2293="",0,COUNTIF($T$7:T2293,T2293))</f>
        <v>0</v>
      </c>
      <c r="G2293" s="303" t="str">
        <f t="shared" si="257"/>
        <v>0</v>
      </c>
      <c r="H2293" s="303">
        <f>IF(R2293="",0,COUNTIF($R$7:R2293,R2293))</f>
        <v>0</v>
      </c>
      <c r="I2293" s="303" t="str">
        <f t="shared" si="258"/>
        <v>0</v>
      </c>
      <c r="J2293" s="306">
        <f t="shared" si="259"/>
        <v>44216</v>
      </c>
      <c r="K2293" s="303" t="str">
        <f t="shared" si="260"/>
        <v>KK 097</v>
      </c>
      <c r="L2293" s="61"/>
      <c r="M2293" s="271"/>
      <c r="N2293" s="6"/>
      <c r="O2293" s="10"/>
      <c r="P2293" s="6"/>
      <c r="Q2293" s="77" t="str">
        <f t="shared" si="261"/>
        <v/>
      </c>
      <c r="R2293" s="333"/>
      <c r="S2293" s="23"/>
      <c r="T2293" s="271"/>
      <c r="U2293" s="5"/>
      <c r="V2293" s="5"/>
      <c r="W2293" s="61"/>
      <c r="X2293" s="61"/>
    </row>
    <row r="2294" spans="1:24" ht="18.75" customHeight="1" x14ac:dyDescent="0.25">
      <c r="A2294" s="61"/>
      <c r="B2294" s="303">
        <f>IF(P2294="",0,COUNTIF($P$7:P2294,P2294))</f>
        <v>0</v>
      </c>
      <c r="C2294" s="303" t="str">
        <f t="shared" si="255"/>
        <v>0</v>
      </c>
      <c r="D2294" s="303">
        <f>IF(S2294="",0,COUNTIF($S$7:S2294,S2294))</f>
        <v>0</v>
      </c>
      <c r="E2294" s="303" t="str">
        <f t="shared" si="256"/>
        <v>0</v>
      </c>
      <c r="F2294" s="303">
        <f>IF(T2294="",0,COUNTIF($T$7:T2294,T2294))</f>
        <v>0</v>
      </c>
      <c r="G2294" s="303" t="str">
        <f t="shared" si="257"/>
        <v>0</v>
      </c>
      <c r="H2294" s="303">
        <f>IF(R2294="",0,COUNTIF($R$7:R2294,R2294))</f>
        <v>0</v>
      </c>
      <c r="I2294" s="303" t="str">
        <f t="shared" si="258"/>
        <v>0</v>
      </c>
      <c r="J2294" s="306">
        <f t="shared" si="259"/>
        <v>44216</v>
      </c>
      <c r="K2294" s="303" t="str">
        <f t="shared" si="260"/>
        <v>KK 097</v>
      </c>
      <c r="L2294" s="61"/>
      <c r="M2294" s="271"/>
      <c r="N2294" s="6"/>
      <c r="O2294" s="10"/>
      <c r="P2294" s="6"/>
      <c r="Q2294" s="77" t="str">
        <f t="shared" si="261"/>
        <v/>
      </c>
      <c r="R2294" s="333"/>
      <c r="S2294" s="23"/>
      <c r="T2294" s="271"/>
      <c r="U2294" s="5"/>
      <c r="V2294" s="5"/>
      <c r="W2294" s="61"/>
      <c r="X2294" s="61"/>
    </row>
    <row r="2295" spans="1:24" ht="18.75" customHeight="1" x14ac:dyDescent="0.25">
      <c r="A2295" s="61"/>
      <c r="B2295" s="303">
        <f>IF(P2295="",0,COUNTIF($P$7:P2295,P2295))</f>
        <v>0</v>
      </c>
      <c r="C2295" s="303" t="str">
        <f t="shared" si="255"/>
        <v>0</v>
      </c>
      <c r="D2295" s="303">
        <f>IF(S2295="",0,COUNTIF($S$7:S2295,S2295))</f>
        <v>0</v>
      </c>
      <c r="E2295" s="303" t="str">
        <f t="shared" si="256"/>
        <v>0</v>
      </c>
      <c r="F2295" s="303">
        <f>IF(T2295="",0,COUNTIF($T$7:T2295,T2295))</f>
        <v>0</v>
      </c>
      <c r="G2295" s="303" t="str">
        <f t="shared" si="257"/>
        <v>0</v>
      </c>
      <c r="H2295" s="303">
        <f>IF(R2295="",0,COUNTIF($R$7:R2295,R2295))</f>
        <v>0</v>
      </c>
      <c r="I2295" s="303" t="str">
        <f t="shared" si="258"/>
        <v>0</v>
      </c>
      <c r="J2295" s="306">
        <f t="shared" si="259"/>
        <v>44216</v>
      </c>
      <c r="K2295" s="303" t="str">
        <f t="shared" si="260"/>
        <v>KK 097</v>
      </c>
      <c r="L2295" s="61"/>
      <c r="M2295" s="271"/>
      <c r="N2295" s="6"/>
      <c r="O2295" s="10"/>
      <c r="P2295" s="6"/>
      <c r="Q2295" s="77" t="str">
        <f t="shared" si="261"/>
        <v/>
      </c>
      <c r="R2295" s="333"/>
      <c r="S2295" s="23"/>
      <c r="T2295" s="271"/>
      <c r="U2295" s="5"/>
      <c r="V2295" s="5"/>
      <c r="W2295" s="61"/>
      <c r="X2295" s="61"/>
    </row>
    <row r="2296" spans="1:24" ht="18.75" customHeight="1" x14ac:dyDescent="0.25">
      <c r="A2296" s="61"/>
      <c r="B2296" s="303">
        <f>IF(P2296="",0,COUNTIF($P$7:P2296,P2296))</f>
        <v>0</v>
      </c>
      <c r="C2296" s="303" t="str">
        <f t="shared" si="255"/>
        <v>0</v>
      </c>
      <c r="D2296" s="303">
        <f>IF(S2296="",0,COUNTIF($S$7:S2296,S2296))</f>
        <v>0</v>
      </c>
      <c r="E2296" s="303" t="str">
        <f t="shared" si="256"/>
        <v>0</v>
      </c>
      <c r="F2296" s="303">
        <f>IF(T2296="",0,COUNTIF($T$7:T2296,T2296))</f>
        <v>0</v>
      </c>
      <c r="G2296" s="303" t="str">
        <f t="shared" si="257"/>
        <v>0</v>
      </c>
      <c r="H2296" s="303">
        <f>IF(R2296="",0,COUNTIF($R$7:R2296,R2296))</f>
        <v>0</v>
      </c>
      <c r="I2296" s="303" t="str">
        <f t="shared" si="258"/>
        <v>0</v>
      </c>
      <c r="J2296" s="306">
        <f t="shared" si="259"/>
        <v>44216</v>
      </c>
      <c r="K2296" s="303" t="str">
        <f t="shared" si="260"/>
        <v>KK 097</v>
      </c>
      <c r="L2296" s="61"/>
      <c r="M2296" s="271"/>
      <c r="N2296" s="6"/>
      <c r="O2296" s="10"/>
      <c r="P2296" s="6"/>
      <c r="Q2296" s="77" t="str">
        <f t="shared" si="261"/>
        <v/>
      </c>
      <c r="R2296" s="333"/>
      <c r="S2296" s="23"/>
      <c r="T2296" s="271"/>
      <c r="U2296" s="5"/>
      <c r="V2296" s="5"/>
      <c r="W2296" s="61"/>
      <c r="X2296" s="61"/>
    </row>
    <row r="2297" spans="1:24" ht="18.75" customHeight="1" x14ac:dyDescent="0.25">
      <c r="A2297" s="61"/>
      <c r="B2297" s="303">
        <f>IF(P2297="",0,COUNTIF($P$7:P2297,P2297))</f>
        <v>0</v>
      </c>
      <c r="C2297" s="303" t="str">
        <f t="shared" si="255"/>
        <v>0</v>
      </c>
      <c r="D2297" s="303">
        <f>IF(S2297="",0,COUNTIF($S$7:S2297,S2297))</f>
        <v>0</v>
      </c>
      <c r="E2297" s="303" t="str">
        <f t="shared" si="256"/>
        <v>0</v>
      </c>
      <c r="F2297" s="303">
        <f>IF(T2297="",0,COUNTIF($T$7:T2297,T2297))</f>
        <v>0</v>
      </c>
      <c r="G2297" s="303" t="str">
        <f t="shared" si="257"/>
        <v>0</v>
      </c>
      <c r="H2297" s="303">
        <f>IF(R2297="",0,COUNTIF($R$7:R2297,R2297))</f>
        <v>0</v>
      </c>
      <c r="I2297" s="303" t="str">
        <f t="shared" si="258"/>
        <v>0</v>
      </c>
      <c r="J2297" s="306">
        <f t="shared" si="259"/>
        <v>44216</v>
      </c>
      <c r="K2297" s="303" t="str">
        <f t="shared" si="260"/>
        <v>KK 097</v>
      </c>
      <c r="L2297" s="61"/>
      <c r="M2297" s="271"/>
      <c r="N2297" s="6"/>
      <c r="O2297" s="10"/>
      <c r="P2297" s="6"/>
      <c r="Q2297" s="77" t="str">
        <f t="shared" si="261"/>
        <v/>
      </c>
      <c r="R2297" s="333"/>
      <c r="S2297" s="23"/>
      <c r="T2297" s="271"/>
      <c r="U2297" s="5"/>
      <c r="V2297" s="5"/>
      <c r="W2297" s="61"/>
      <c r="X2297" s="61"/>
    </row>
    <row r="2298" spans="1:24" ht="18.75" customHeight="1" x14ac:dyDescent="0.25">
      <c r="A2298" s="61"/>
      <c r="B2298" s="303">
        <f>IF(P2298="",0,COUNTIF($P$7:P2298,P2298))</f>
        <v>0</v>
      </c>
      <c r="C2298" s="303" t="str">
        <f t="shared" si="255"/>
        <v>0</v>
      </c>
      <c r="D2298" s="303">
        <f>IF(S2298="",0,COUNTIF($S$7:S2298,S2298))</f>
        <v>0</v>
      </c>
      <c r="E2298" s="303" t="str">
        <f t="shared" si="256"/>
        <v>0</v>
      </c>
      <c r="F2298" s="303">
        <f>IF(T2298="",0,COUNTIF($T$7:T2298,T2298))</f>
        <v>0</v>
      </c>
      <c r="G2298" s="303" t="str">
        <f t="shared" si="257"/>
        <v>0</v>
      </c>
      <c r="H2298" s="303">
        <f>IF(R2298="",0,COUNTIF($R$7:R2298,R2298))</f>
        <v>0</v>
      </c>
      <c r="I2298" s="303" t="str">
        <f t="shared" si="258"/>
        <v>0</v>
      </c>
      <c r="J2298" s="306">
        <f t="shared" si="259"/>
        <v>44216</v>
      </c>
      <c r="K2298" s="303" t="str">
        <f t="shared" si="260"/>
        <v>KK 097</v>
      </c>
      <c r="L2298" s="61"/>
      <c r="M2298" s="271"/>
      <c r="N2298" s="6"/>
      <c r="O2298" s="10"/>
      <c r="P2298" s="6"/>
      <c r="Q2298" s="77" t="str">
        <f t="shared" si="261"/>
        <v/>
      </c>
      <c r="R2298" s="333"/>
      <c r="S2298" s="23"/>
      <c r="T2298" s="271"/>
      <c r="U2298" s="5"/>
      <c r="V2298" s="5"/>
      <c r="W2298" s="61"/>
      <c r="X2298" s="61"/>
    </row>
    <row r="2299" spans="1:24" ht="18.75" customHeight="1" x14ac:dyDescent="0.25">
      <c r="A2299" s="61"/>
      <c r="B2299" s="303">
        <f>IF(P2299="",0,COUNTIF($P$7:P2299,P2299))</f>
        <v>0</v>
      </c>
      <c r="C2299" s="303" t="str">
        <f t="shared" si="255"/>
        <v>0</v>
      </c>
      <c r="D2299" s="303">
        <f>IF(S2299="",0,COUNTIF($S$7:S2299,S2299))</f>
        <v>0</v>
      </c>
      <c r="E2299" s="303" t="str">
        <f t="shared" si="256"/>
        <v>0</v>
      </c>
      <c r="F2299" s="303">
        <f>IF(T2299="",0,COUNTIF($T$7:T2299,T2299))</f>
        <v>0</v>
      </c>
      <c r="G2299" s="303" t="str">
        <f t="shared" si="257"/>
        <v>0</v>
      </c>
      <c r="H2299" s="303">
        <f>IF(R2299="",0,COUNTIF($R$7:R2299,R2299))</f>
        <v>0</v>
      </c>
      <c r="I2299" s="303" t="str">
        <f t="shared" si="258"/>
        <v>0</v>
      </c>
      <c r="J2299" s="306">
        <f t="shared" si="259"/>
        <v>44216</v>
      </c>
      <c r="K2299" s="303" t="str">
        <f t="shared" si="260"/>
        <v>KK 097</v>
      </c>
      <c r="L2299" s="61"/>
      <c r="M2299" s="271"/>
      <c r="N2299" s="6"/>
      <c r="O2299" s="10"/>
      <c r="P2299" s="6"/>
      <c r="Q2299" s="77" t="str">
        <f t="shared" si="261"/>
        <v/>
      </c>
      <c r="R2299" s="333"/>
      <c r="S2299" s="23"/>
      <c r="T2299" s="271"/>
      <c r="U2299" s="5"/>
      <c r="V2299" s="5"/>
      <c r="W2299" s="61"/>
      <c r="X2299" s="61"/>
    </row>
    <row r="2300" spans="1:24" ht="18.75" customHeight="1" x14ac:dyDescent="0.25">
      <c r="A2300" s="61"/>
      <c r="B2300" s="303">
        <f>IF(P2300="",0,COUNTIF($P$7:P2300,P2300))</f>
        <v>0</v>
      </c>
      <c r="C2300" s="303" t="str">
        <f t="shared" si="255"/>
        <v>0</v>
      </c>
      <c r="D2300" s="303">
        <f>IF(S2300="",0,COUNTIF($S$7:S2300,S2300))</f>
        <v>0</v>
      </c>
      <c r="E2300" s="303" t="str">
        <f t="shared" si="256"/>
        <v>0</v>
      </c>
      <c r="F2300" s="303">
        <f>IF(T2300="",0,COUNTIF($T$7:T2300,T2300))</f>
        <v>0</v>
      </c>
      <c r="G2300" s="303" t="str">
        <f t="shared" si="257"/>
        <v>0</v>
      </c>
      <c r="H2300" s="303">
        <f>IF(R2300="",0,COUNTIF($R$7:R2300,R2300))</f>
        <v>0</v>
      </c>
      <c r="I2300" s="303" t="str">
        <f t="shared" si="258"/>
        <v>0</v>
      </c>
      <c r="J2300" s="306">
        <f t="shared" si="259"/>
        <v>44216</v>
      </c>
      <c r="K2300" s="303" t="str">
        <f t="shared" si="260"/>
        <v>KK 097</v>
      </c>
      <c r="L2300" s="61"/>
      <c r="M2300" s="271"/>
      <c r="N2300" s="6"/>
      <c r="O2300" s="10"/>
      <c r="P2300" s="6"/>
      <c r="Q2300" s="77" t="str">
        <f t="shared" si="261"/>
        <v/>
      </c>
      <c r="R2300" s="333"/>
      <c r="S2300" s="23"/>
      <c r="T2300" s="271"/>
      <c r="U2300" s="5"/>
      <c r="V2300" s="5"/>
      <c r="W2300" s="61"/>
      <c r="X2300" s="61"/>
    </row>
    <row r="2301" spans="1:24" ht="18.75" customHeight="1" x14ac:dyDescent="0.25">
      <c r="A2301" s="61"/>
      <c r="B2301" s="303">
        <f>IF(P2301="",0,COUNTIF($P$7:P2301,P2301))</f>
        <v>0</v>
      </c>
      <c r="C2301" s="303" t="str">
        <f t="shared" si="255"/>
        <v>0</v>
      </c>
      <c r="D2301" s="303">
        <f>IF(S2301="",0,COUNTIF($S$7:S2301,S2301))</f>
        <v>0</v>
      </c>
      <c r="E2301" s="303" t="str">
        <f t="shared" si="256"/>
        <v>0</v>
      </c>
      <c r="F2301" s="303">
        <f>IF(T2301="",0,COUNTIF($T$7:T2301,T2301))</f>
        <v>0</v>
      </c>
      <c r="G2301" s="303" t="str">
        <f t="shared" si="257"/>
        <v>0</v>
      </c>
      <c r="H2301" s="303">
        <f>IF(R2301="",0,COUNTIF($R$7:R2301,R2301))</f>
        <v>0</v>
      </c>
      <c r="I2301" s="303" t="str">
        <f t="shared" si="258"/>
        <v>0</v>
      </c>
      <c r="J2301" s="306">
        <f t="shared" si="259"/>
        <v>44216</v>
      </c>
      <c r="K2301" s="303" t="str">
        <f t="shared" si="260"/>
        <v>KK 097</v>
      </c>
      <c r="L2301" s="61"/>
      <c r="M2301" s="271"/>
      <c r="N2301" s="6"/>
      <c r="O2301" s="10"/>
      <c r="P2301" s="6"/>
      <c r="Q2301" s="77" t="str">
        <f t="shared" si="261"/>
        <v/>
      </c>
      <c r="R2301" s="333"/>
      <c r="S2301" s="23"/>
      <c r="T2301" s="271"/>
      <c r="U2301" s="5"/>
      <c r="V2301" s="5"/>
      <c r="W2301" s="61"/>
      <c r="X2301" s="61"/>
    </row>
    <row r="2302" spans="1:24" ht="18.75" customHeight="1" x14ac:dyDescent="0.25">
      <c r="A2302" s="61"/>
      <c r="B2302" s="303">
        <f>IF(P2302="",0,COUNTIF($P$7:P2302,P2302))</f>
        <v>0</v>
      </c>
      <c r="C2302" s="303" t="str">
        <f t="shared" si="255"/>
        <v>0</v>
      </c>
      <c r="D2302" s="303">
        <f>IF(S2302="",0,COUNTIF($S$7:S2302,S2302))</f>
        <v>0</v>
      </c>
      <c r="E2302" s="303" t="str">
        <f t="shared" si="256"/>
        <v>0</v>
      </c>
      <c r="F2302" s="303">
        <f>IF(T2302="",0,COUNTIF($T$7:T2302,T2302))</f>
        <v>0</v>
      </c>
      <c r="G2302" s="303" t="str">
        <f t="shared" si="257"/>
        <v>0</v>
      </c>
      <c r="H2302" s="303">
        <f>IF(R2302="",0,COUNTIF($R$7:R2302,R2302))</f>
        <v>0</v>
      </c>
      <c r="I2302" s="303" t="str">
        <f t="shared" si="258"/>
        <v>0</v>
      </c>
      <c r="J2302" s="306">
        <f t="shared" si="259"/>
        <v>44216</v>
      </c>
      <c r="K2302" s="303" t="str">
        <f t="shared" si="260"/>
        <v>KK 097</v>
      </c>
      <c r="L2302" s="61"/>
      <c r="M2302" s="271"/>
      <c r="N2302" s="6"/>
      <c r="O2302" s="10"/>
      <c r="P2302" s="6"/>
      <c r="Q2302" s="77" t="str">
        <f t="shared" si="261"/>
        <v/>
      </c>
      <c r="R2302" s="333"/>
      <c r="S2302" s="23"/>
      <c r="T2302" s="271"/>
      <c r="U2302" s="5"/>
      <c r="V2302" s="5"/>
      <c r="W2302" s="61"/>
      <c r="X2302" s="61"/>
    </row>
    <row r="2303" spans="1:24" ht="18.75" customHeight="1" x14ac:dyDescent="0.25">
      <c r="A2303" s="61"/>
      <c r="B2303" s="303">
        <f>IF(P2303="",0,COUNTIF($P$7:P2303,P2303))</f>
        <v>0</v>
      </c>
      <c r="C2303" s="303" t="str">
        <f t="shared" si="255"/>
        <v>0</v>
      </c>
      <c r="D2303" s="303">
        <f>IF(S2303="",0,COUNTIF($S$7:S2303,S2303))</f>
        <v>0</v>
      </c>
      <c r="E2303" s="303" t="str">
        <f t="shared" si="256"/>
        <v>0</v>
      </c>
      <c r="F2303" s="303">
        <f>IF(T2303="",0,COUNTIF($T$7:T2303,T2303))</f>
        <v>0</v>
      </c>
      <c r="G2303" s="303" t="str">
        <f t="shared" si="257"/>
        <v>0</v>
      </c>
      <c r="H2303" s="303">
        <f>IF(R2303="",0,COUNTIF($R$7:R2303,R2303))</f>
        <v>0</v>
      </c>
      <c r="I2303" s="303" t="str">
        <f t="shared" si="258"/>
        <v>0</v>
      </c>
      <c r="J2303" s="306">
        <f t="shared" si="259"/>
        <v>44216</v>
      </c>
      <c r="K2303" s="303" t="str">
        <f t="shared" si="260"/>
        <v>KK 097</v>
      </c>
      <c r="L2303" s="61"/>
      <c r="M2303" s="271"/>
      <c r="N2303" s="6"/>
      <c r="O2303" s="10"/>
      <c r="P2303" s="6"/>
      <c r="Q2303" s="77" t="str">
        <f t="shared" si="261"/>
        <v/>
      </c>
      <c r="R2303" s="333"/>
      <c r="S2303" s="23"/>
      <c r="T2303" s="271"/>
      <c r="U2303" s="5"/>
      <c r="V2303" s="5"/>
      <c r="W2303" s="61"/>
      <c r="X2303" s="61"/>
    </row>
    <row r="2304" spans="1:24" ht="18.75" customHeight="1" x14ac:dyDescent="0.25">
      <c r="A2304" s="61"/>
      <c r="B2304" s="303">
        <f>IF(P2304="",0,COUNTIF($P$7:P2304,P2304))</f>
        <v>0</v>
      </c>
      <c r="C2304" s="303" t="str">
        <f t="shared" si="255"/>
        <v>0</v>
      </c>
      <c r="D2304" s="303">
        <f>IF(S2304="",0,COUNTIF($S$7:S2304,S2304))</f>
        <v>0</v>
      </c>
      <c r="E2304" s="303" t="str">
        <f t="shared" si="256"/>
        <v>0</v>
      </c>
      <c r="F2304" s="303">
        <f>IF(T2304="",0,COUNTIF($T$7:T2304,T2304))</f>
        <v>0</v>
      </c>
      <c r="G2304" s="303" t="str">
        <f t="shared" si="257"/>
        <v>0</v>
      </c>
      <c r="H2304" s="303">
        <f>IF(R2304="",0,COUNTIF($R$7:R2304,R2304))</f>
        <v>0</v>
      </c>
      <c r="I2304" s="303" t="str">
        <f t="shared" si="258"/>
        <v>0</v>
      </c>
      <c r="J2304" s="306">
        <f t="shared" si="259"/>
        <v>44216</v>
      </c>
      <c r="K2304" s="303" t="str">
        <f t="shared" si="260"/>
        <v>KK 097</v>
      </c>
      <c r="L2304" s="61"/>
      <c r="M2304" s="271"/>
      <c r="N2304" s="6"/>
      <c r="O2304" s="10"/>
      <c r="P2304" s="6"/>
      <c r="Q2304" s="77" t="str">
        <f t="shared" si="261"/>
        <v/>
      </c>
      <c r="R2304" s="333"/>
      <c r="S2304" s="23"/>
      <c r="T2304" s="271"/>
      <c r="U2304" s="5"/>
      <c r="V2304" s="5"/>
      <c r="W2304" s="61"/>
      <c r="X2304" s="61"/>
    </row>
    <row r="2305" spans="1:24" ht="18.75" customHeight="1" x14ac:dyDescent="0.25">
      <c r="A2305" s="61"/>
      <c r="B2305" s="303">
        <f>IF(P2305="",0,COUNTIF($P$7:P2305,P2305))</f>
        <v>0</v>
      </c>
      <c r="C2305" s="303" t="str">
        <f t="shared" si="255"/>
        <v>0</v>
      </c>
      <c r="D2305" s="303">
        <f>IF(S2305="",0,COUNTIF($S$7:S2305,S2305))</f>
        <v>0</v>
      </c>
      <c r="E2305" s="303" t="str">
        <f t="shared" si="256"/>
        <v>0</v>
      </c>
      <c r="F2305" s="303">
        <f>IF(T2305="",0,COUNTIF($T$7:T2305,T2305))</f>
        <v>0</v>
      </c>
      <c r="G2305" s="303" t="str">
        <f t="shared" si="257"/>
        <v>0</v>
      </c>
      <c r="H2305" s="303">
        <f>IF(R2305="",0,COUNTIF($R$7:R2305,R2305))</f>
        <v>0</v>
      </c>
      <c r="I2305" s="303" t="str">
        <f t="shared" si="258"/>
        <v>0</v>
      </c>
      <c r="J2305" s="306">
        <f t="shared" si="259"/>
        <v>44216</v>
      </c>
      <c r="K2305" s="303" t="str">
        <f t="shared" si="260"/>
        <v>KK 097</v>
      </c>
      <c r="L2305" s="61"/>
      <c r="M2305" s="271"/>
      <c r="N2305" s="6"/>
      <c r="O2305" s="10"/>
      <c r="P2305" s="6"/>
      <c r="Q2305" s="77" t="str">
        <f t="shared" si="261"/>
        <v/>
      </c>
      <c r="R2305" s="333"/>
      <c r="S2305" s="23"/>
      <c r="T2305" s="271"/>
      <c r="U2305" s="5"/>
      <c r="V2305" s="5"/>
      <c r="W2305" s="61"/>
      <c r="X2305" s="61"/>
    </row>
    <row r="2306" spans="1:24" ht="18.75" customHeight="1" x14ac:dyDescent="0.25">
      <c r="A2306" s="61"/>
      <c r="B2306" s="303">
        <f>IF(P2306="",0,COUNTIF($P$7:P2306,P2306))</f>
        <v>0</v>
      </c>
      <c r="C2306" s="303" t="str">
        <f t="shared" si="255"/>
        <v>0</v>
      </c>
      <c r="D2306" s="303">
        <f>IF(S2306="",0,COUNTIF($S$7:S2306,S2306))</f>
        <v>0</v>
      </c>
      <c r="E2306" s="303" t="str">
        <f t="shared" si="256"/>
        <v>0</v>
      </c>
      <c r="F2306" s="303">
        <f>IF(T2306="",0,COUNTIF($T$7:T2306,T2306))</f>
        <v>0</v>
      </c>
      <c r="G2306" s="303" t="str">
        <f t="shared" si="257"/>
        <v>0</v>
      </c>
      <c r="H2306" s="303">
        <f>IF(R2306="",0,COUNTIF($R$7:R2306,R2306))</f>
        <v>0</v>
      </c>
      <c r="I2306" s="303" t="str">
        <f t="shared" si="258"/>
        <v>0</v>
      </c>
      <c r="J2306" s="306">
        <f t="shared" si="259"/>
        <v>44216</v>
      </c>
      <c r="K2306" s="303" t="str">
        <f t="shared" si="260"/>
        <v>KK 097</v>
      </c>
      <c r="L2306" s="61"/>
      <c r="M2306" s="271"/>
      <c r="N2306" s="6"/>
      <c r="O2306" s="10"/>
      <c r="P2306" s="6"/>
      <c r="Q2306" s="77" t="str">
        <f t="shared" si="261"/>
        <v/>
      </c>
      <c r="R2306" s="333"/>
      <c r="S2306" s="23"/>
      <c r="T2306" s="271"/>
      <c r="U2306" s="5"/>
      <c r="V2306" s="5"/>
      <c r="W2306" s="61"/>
      <c r="X2306" s="61"/>
    </row>
    <row r="2307" spans="1:24" ht="18.75" customHeight="1" x14ac:dyDescent="0.25">
      <c r="A2307" s="61"/>
      <c r="B2307" s="303">
        <f>IF(P2307="",0,COUNTIF($P$7:P2307,P2307))</f>
        <v>0</v>
      </c>
      <c r="C2307" s="303" t="str">
        <f t="shared" si="255"/>
        <v>0</v>
      </c>
      <c r="D2307" s="303">
        <f>IF(S2307="",0,COUNTIF($S$7:S2307,S2307))</f>
        <v>0</v>
      </c>
      <c r="E2307" s="303" t="str">
        <f t="shared" si="256"/>
        <v>0</v>
      </c>
      <c r="F2307" s="303">
        <f>IF(T2307="",0,COUNTIF($T$7:T2307,T2307))</f>
        <v>0</v>
      </c>
      <c r="G2307" s="303" t="str">
        <f t="shared" si="257"/>
        <v>0</v>
      </c>
      <c r="H2307" s="303">
        <f>IF(R2307="",0,COUNTIF($R$7:R2307,R2307))</f>
        <v>0</v>
      </c>
      <c r="I2307" s="303" t="str">
        <f t="shared" si="258"/>
        <v>0</v>
      </c>
      <c r="J2307" s="306">
        <f t="shared" si="259"/>
        <v>44216</v>
      </c>
      <c r="K2307" s="303" t="str">
        <f t="shared" si="260"/>
        <v>KK 097</v>
      </c>
      <c r="L2307" s="61"/>
      <c r="M2307" s="271"/>
      <c r="N2307" s="6"/>
      <c r="O2307" s="10"/>
      <c r="P2307" s="6"/>
      <c r="Q2307" s="77" t="str">
        <f t="shared" si="261"/>
        <v/>
      </c>
      <c r="R2307" s="333"/>
      <c r="S2307" s="23"/>
      <c r="T2307" s="271"/>
      <c r="U2307" s="5"/>
      <c r="V2307" s="5"/>
      <c r="W2307" s="61"/>
      <c r="X2307" s="61"/>
    </row>
    <row r="2308" spans="1:24" ht="18.75" customHeight="1" x14ac:dyDescent="0.25">
      <c r="A2308" s="61"/>
      <c r="B2308" s="303">
        <f>IF(P2308="",0,COUNTIF($P$7:P2308,P2308))</f>
        <v>0</v>
      </c>
      <c r="C2308" s="303" t="str">
        <f t="shared" si="255"/>
        <v>0</v>
      </c>
      <c r="D2308" s="303">
        <f>IF(S2308="",0,COUNTIF($S$7:S2308,S2308))</f>
        <v>0</v>
      </c>
      <c r="E2308" s="303" t="str">
        <f t="shared" si="256"/>
        <v>0</v>
      </c>
      <c r="F2308" s="303">
        <f>IF(T2308="",0,COUNTIF($T$7:T2308,T2308))</f>
        <v>0</v>
      </c>
      <c r="G2308" s="303" t="str">
        <f t="shared" si="257"/>
        <v>0</v>
      </c>
      <c r="H2308" s="303">
        <f>IF(R2308="",0,COUNTIF($R$7:R2308,R2308))</f>
        <v>0</v>
      </c>
      <c r="I2308" s="303" t="str">
        <f t="shared" si="258"/>
        <v>0</v>
      </c>
      <c r="J2308" s="306">
        <f t="shared" si="259"/>
        <v>44216</v>
      </c>
      <c r="K2308" s="303" t="str">
        <f t="shared" si="260"/>
        <v>KK 097</v>
      </c>
      <c r="L2308" s="61"/>
      <c r="M2308" s="271"/>
      <c r="N2308" s="6"/>
      <c r="O2308" s="10"/>
      <c r="P2308" s="6"/>
      <c r="Q2308" s="77" t="str">
        <f t="shared" si="261"/>
        <v/>
      </c>
      <c r="R2308" s="333"/>
      <c r="S2308" s="23"/>
      <c r="T2308" s="271"/>
      <c r="U2308" s="5"/>
      <c r="V2308" s="5"/>
      <c r="W2308" s="61"/>
      <c r="X2308" s="61"/>
    </row>
    <row r="2309" spans="1:24" ht="18.75" customHeight="1" x14ac:dyDescent="0.25">
      <c r="A2309" s="61"/>
      <c r="B2309" s="303">
        <f>IF(P2309="",0,COUNTIF($P$7:P2309,P2309))</f>
        <v>0</v>
      </c>
      <c r="C2309" s="303" t="str">
        <f t="shared" si="255"/>
        <v>0</v>
      </c>
      <c r="D2309" s="303">
        <f>IF(S2309="",0,COUNTIF($S$7:S2309,S2309))</f>
        <v>0</v>
      </c>
      <c r="E2309" s="303" t="str">
        <f t="shared" si="256"/>
        <v>0</v>
      </c>
      <c r="F2309" s="303">
        <f>IF(T2309="",0,COUNTIF($T$7:T2309,T2309))</f>
        <v>0</v>
      </c>
      <c r="G2309" s="303" t="str">
        <f t="shared" si="257"/>
        <v>0</v>
      </c>
      <c r="H2309" s="303">
        <f>IF(R2309="",0,COUNTIF($R$7:R2309,R2309))</f>
        <v>0</v>
      </c>
      <c r="I2309" s="303" t="str">
        <f t="shared" si="258"/>
        <v>0</v>
      </c>
      <c r="J2309" s="306">
        <f t="shared" si="259"/>
        <v>44216</v>
      </c>
      <c r="K2309" s="303" t="str">
        <f t="shared" si="260"/>
        <v>KK 097</v>
      </c>
      <c r="L2309" s="61"/>
      <c r="M2309" s="271"/>
      <c r="N2309" s="6"/>
      <c r="O2309" s="10"/>
      <c r="P2309" s="6"/>
      <c r="Q2309" s="77" t="str">
        <f t="shared" si="261"/>
        <v/>
      </c>
      <c r="R2309" s="333"/>
      <c r="S2309" s="23"/>
      <c r="T2309" s="271"/>
      <c r="U2309" s="5"/>
      <c r="V2309" s="5"/>
      <c r="W2309" s="61"/>
      <c r="X2309" s="61"/>
    </row>
    <row r="2310" spans="1:24" ht="18.75" customHeight="1" x14ac:dyDescent="0.25">
      <c r="A2310" s="61"/>
      <c r="B2310" s="303">
        <f>IF(P2310="",0,COUNTIF($P$7:P2310,P2310))</f>
        <v>0</v>
      </c>
      <c r="C2310" s="303" t="str">
        <f t="shared" si="255"/>
        <v>0</v>
      </c>
      <c r="D2310" s="303">
        <f>IF(S2310="",0,COUNTIF($S$7:S2310,S2310))</f>
        <v>0</v>
      </c>
      <c r="E2310" s="303" t="str">
        <f t="shared" si="256"/>
        <v>0</v>
      </c>
      <c r="F2310" s="303">
        <f>IF(T2310="",0,COUNTIF($T$7:T2310,T2310))</f>
        <v>0</v>
      </c>
      <c r="G2310" s="303" t="str">
        <f t="shared" si="257"/>
        <v>0</v>
      </c>
      <c r="H2310" s="303">
        <f>IF(R2310="",0,COUNTIF($R$7:R2310,R2310))</f>
        <v>0</v>
      </c>
      <c r="I2310" s="303" t="str">
        <f t="shared" si="258"/>
        <v>0</v>
      </c>
      <c r="J2310" s="306">
        <f t="shared" si="259"/>
        <v>44216</v>
      </c>
      <c r="K2310" s="303" t="str">
        <f t="shared" si="260"/>
        <v>KK 097</v>
      </c>
      <c r="L2310" s="61"/>
      <c r="M2310" s="271"/>
      <c r="N2310" s="6"/>
      <c r="O2310" s="10"/>
      <c r="P2310" s="6"/>
      <c r="Q2310" s="77" t="str">
        <f t="shared" si="261"/>
        <v/>
      </c>
      <c r="R2310" s="333"/>
      <c r="S2310" s="23"/>
      <c r="T2310" s="271"/>
      <c r="U2310" s="5"/>
      <c r="V2310" s="5"/>
      <c r="W2310" s="61"/>
      <c r="X2310" s="61"/>
    </row>
    <row r="2311" spans="1:24" ht="18.75" customHeight="1" x14ac:dyDescent="0.25">
      <c r="A2311" s="61"/>
      <c r="B2311" s="303">
        <f>IF(P2311="",0,COUNTIF($P$7:P2311,P2311))</f>
        <v>0</v>
      </c>
      <c r="C2311" s="303" t="str">
        <f t="shared" si="255"/>
        <v>0</v>
      </c>
      <c r="D2311" s="303">
        <f>IF(S2311="",0,COUNTIF($S$7:S2311,S2311))</f>
        <v>0</v>
      </c>
      <c r="E2311" s="303" t="str">
        <f t="shared" si="256"/>
        <v>0</v>
      </c>
      <c r="F2311" s="303">
        <f>IF(T2311="",0,COUNTIF($T$7:T2311,T2311))</f>
        <v>0</v>
      </c>
      <c r="G2311" s="303" t="str">
        <f t="shared" si="257"/>
        <v>0</v>
      </c>
      <c r="H2311" s="303">
        <f>IF(R2311="",0,COUNTIF($R$7:R2311,R2311))</f>
        <v>0</v>
      </c>
      <c r="I2311" s="303" t="str">
        <f t="shared" si="258"/>
        <v>0</v>
      </c>
      <c r="J2311" s="306">
        <f t="shared" si="259"/>
        <v>44216</v>
      </c>
      <c r="K2311" s="303" t="str">
        <f t="shared" si="260"/>
        <v>KK 097</v>
      </c>
      <c r="L2311" s="61"/>
      <c r="M2311" s="271"/>
      <c r="N2311" s="6"/>
      <c r="O2311" s="10"/>
      <c r="P2311" s="6"/>
      <c r="Q2311" s="77" t="str">
        <f t="shared" si="261"/>
        <v/>
      </c>
      <c r="R2311" s="333"/>
      <c r="S2311" s="23"/>
      <c r="T2311" s="271"/>
      <c r="U2311" s="5"/>
      <c r="V2311" s="5"/>
      <c r="W2311" s="61"/>
      <c r="X2311" s="61"/>
    </row>
    <row r="2312" spans="1:24" ht="18.75" customHeight="1" x14ac:dyDescent="0.25">
      <c r="A2312" s="61"/>
      <c r="B2312" s="303">
        <f>IF(P2312="",0,COUNTIF($P$7:P2312,P2312))</f>
        <v>0</v>
      </c>
      <c r="C2312" s="303" t="str">
        <f t="shared" si="255"/>
        <v>0</v>
      </c>
      <c r="D2312" s="303">
        <f>IF(S2312="",0,COUNTIF($S$7:S2312,S2312))</f>
        <v>0</v>
      </c>
      <c r="E2312" s="303" t="str">
        <f t="shared" si="256"/>
        <v>0</v>
      </c>
      <c r="F2312" s="303">
        <f>IF(T2312="",0,COUNTIF($T$7:T2312,T2312))</f>
        <v>0</v>
      </c>
      <c r="G2312" s="303" t="str">
        <f t="shared" si="257"/>
        <v>0</v>
      </c>
      <c r="H2312" s="303">
        <f>IF(R2312="",0,COUNTIF($R$7:R2312,R2312))</f>
        <v>0</v>
      </c>
      <c r="I2312" s="303" t="str">
        <f t="shared" si="258"/>
        <v>0</v>
      </c>
      <c r="J2312" s="306">
        <f t="shared" si="259"/>
        <v>44216</v>
      </c>
      <c r="K2312" s="303" t="str">
        <f t="shared" si="260"/>
        <v>KK 097</v>
      </c>
      <c r="L2312" s="61"/>
      <c r="M2312" s="271"/>
      <c r="N2312" s="6"/>
      <c r="O2312" s="10"/>
      <c r="P2312" s="6"/>
      <c r="Q2312" s="77" t="str">
        <f t="shared" si="261"/>
        <v/>
      </c>
      <c r="R2312" s="333"/>
      <c r="S2312" s="23"/>
      <c r="T2312" s="271"/>
      <c r="U2312" s="5"/>
      <c r="V2312" s="5"/>
      <c r="W2312" s="61"/>
      <c r="X2312" s="61"/>
    </row>
    <row r="2313" spans="1:24" ht="18.75" customHeight="1" x14ac:dyDescent="0.25">
      <c r="A2313" s="61"/>
      <c r="B2313" s="303">
        <f>IF(P2313="",0,COUNTIF($P$7:P2313,P2313))</f>
        <v>0</v>
      </c>
      <c r="C2313" s="303" t="str">
        <f t="shared" si="255"/>
        <v>0</v>
      </c>
      <c r="D2313" s="303">
        <f>IF(S2313="",0,COUNTIF($S$7:S2313,S2313))</f>
        <v>0</v>
      </c>
      <c r="E2313" s="303" t="str">
        <f t="shared" si="256"/>
        <v>0</v>
      </c>
      <c r="F2313" s="303">
        <f>IF(T2313="",0,COUNTIF($T$7:T2313,T2313))</f>
        <v>0</v>
      </c>
      <c r="G2313" s="303" t="str">
        <f t="shared" si="257"/>
        <v>0</v>
      </c>
      <c r="H2313" s="303">
        <f>IF(R2313="",0,COUNTIF($R$7:R2313,R2313))</f>
        <v>0</v>
      </c>
      <c r="I2313" s="303" t="str">
        <f t="shared" si="258"/>
        <v>0</v>
      </c>
      <c r="J2313" s="306">
        <f t="shared" si="259"/>
        <v>44216</v>
      </c>
      <c r="K2313" s="303" t="str">
        <f t="shared" si="260"/>
        <v>KK 097</v>
      </c>
      <c r="L2313" s="61"/>
      <c r="M2313" s="271"/>
      <c r="N2313" s="6"/>
      <c r="O2313" s="10"/>
      <c r="P2313" s="6"/>
      <c r="Q2313" s="77" t="str">
        <f t="shared" si="261"/>
        <v/>
      </c>
      <c r="R2313" s="333"/>
      <c r="S2313" s="23"/>
      <c r="T2313" s="271"/>
      <c r="U2313" s="5"/>
      <c r="V2313" s="5"/>
      <c r="W2313" s="61"/>
      <c r="X2313" s="61"/>
    </row>
    <row r="2314" spans="1:24" ht="18.75" customHeight="1" x14ac:dyDescent="0.25">
      <c r="A2314" s="61"/>
      <c r="B2314" s="303">
        <f>IF(P2314="",0,COUNTIF($P$7:P2314,P2314))</f>
        <v>0</v>
      </c>
      <c r="C2314" s="303" t="str">
        <f t="shared" si="255"/>
        <v>0</v>
      </c>
      <c r="D2314" s="303">
        <f>IF(S2314="",0,COUNTIF($S$7:S2314,S2314))</f>
        <v>0</v>
      </c>
      <c r="E2314" s="303" t="str">
        <f t="shared" si="256"/>
        <v>0</v>
      </c>
      <c r="F2314" s="303">
        <f>IF(T2314="",0,COUNTIF($T$7:T2314,T2314))</f>
        <v>0</v>
      </c>
      <c r="G2314" s="303" t="str">
        <f t="shared" si="257"/>
        <v>0</v>
      </c>
      <c r="H2314" s="303">
        <f>IF(R2314="",0,COUNTIF($R$7:R2314,R2314))</f>
        <v>0</v>
      </c>
      <c r="I2314" s="303" t="str">
        <f t="shared" si="258"/>
        <v>0</v>
      </c>
      <c r="J2314" s="306">
        <f t="shared" si="259"/>
        <v>44216</v>
      </c>
      <c r="K2314" s="303" t="str">
        <f t="shared" si="260"/>
        <v>KK 097</v>
      </c>
      <c r="L2314" s="61"/>
      <c r="M2314" s="271"/>
      <c r="N2314" s="6"/>
      <c r="O2314" s="10"/>
      <c r="P2314" s="6"/>
      <c r="Q2314" s="77" t="str">
        <f t="shared" si="261"/>
        <v/>
      </c>
      <c r="R2314" s="333"/>
      <c r="S2314" s="23"/>
      <c r="T2314" s="271"/>
      <c r="U2314" s="5"/>
      <c r="V2314" s="5"/>
      <c r="W2314" s="61"/>
      <c r="X2314" s="61"/>
    </row>
    <row r="2315" spans="1:24" ht="18.75" customHeight="1" x14ac:dyDescent="0.25">
      <c r="A2315" s="61"/>
      <c r="B2315" s="303">
        <f>IF(P2315="",0,COUNTIF($P$7:P2315,P2315))</f>
        <v>0</v>
      </c>
      <c r="C2315" s="303" t="str">
        <f t="shared" si="255"/>
        <v>0</v>
      </c>
      <c r="D2315" s="303">
        <f>IF(S2315="",0,COUNTIF($S$7:S2315,S2315))</f>
        <v>0</v>
      </c>
      <c r="E2315" s="303" t="str">
        <f t="shared" si="256"/>
        <v>0</v>
      </c>
      <c r="F2315" s="303">
        <f>IF(T2315="",0,COUNTIF($T$7:T2315,T2315))</f>
        <v>0</v>
      </c>
      <c r="G2315" s="303" t="str">
        <f t="shared" si="257"/>
        <v>0</v>
      </c>
      <c r="H2315" s="303">
        <f>IF(R2315="",0,COUNTIF($R$7:R2315,R2315))</f>
        <v>0</v>
      </c>
      <c r="I2315" s="303" t="str">
        <f t="shared" si="258"/>
        <v>0</v>
      </c>
      <c r="J2315" s="306">
        <f t="shared" si="259"/>
        <v>44216</v>
      </c>
      <c r="K2315" s="303" t="str">
        <f t="shared" si="260"/>
        <v>KK 097</v>
      </c>
      <c r="L2315" s="61"/>
      <c r="M2315" s="271"/>
      <c r="N2315" s="6"/>
      <c r="O2315" s="10"/>
      <c r="P2315" s="6"/>
      <c r="Q2315" s="77" t="str">
        <f t="shared" si="261"/>
        <v/>
      </c>
      <c r="R2315" s="333"/>
      <c r="S2315" s="23"/>
      <c r="T2315" s="271"/>
      <c r="U2315" s="5"/>
      <c r="V2315" s="5"/>
      <c r="W2315" s="61"/>
      <c r="X2315" s="61"/>
    </row>
    <row r="2316" spans="1:24" ht="18.75" customHeight="1" x14ac:dyDescent="0.25">
      <c r="A2316" s="61"/>
      <c r="B2316" s="303">
        <f>IF(P2316="",0,COUNTIF($P$7:P2316,P2316))</f>
        <v>0</v>
      </c>
      <c r="C2316" s="303" t="str">
        <f t="shared" si="255"/>
        <v>0</v>
      </c>
      <c r="D2316" s="303">
        <f>IF(S2316="",0,COUNTIF($S$7:S2316,S2316))</f>
        <v>0</v>
      </c>
      <c r="E2316" s="303" t="str">
        <f t="shared" si="256"/>
        <v>0</v>
      </c>
      <c r="F2316" s="303">
        <f>IF(T2316="",0,COUNTIF($T$7:T2316,T2316))</f>
        <v>0</v>
      </c>
      <c r="G2316" s="303" t="str">
        <f t="shared" si="257"/>
        <v>0</v>
      </c>
      <c r="H2316" s="303">
        <f>IF(R2316="",0,COUNTIF($R$7:R2316,R2316))</f>
        <v>0</v>
      </c>
      <c r="I2316" s="303" t="str">
        <f t="shared" si="258"/>
        <v>0</v>
      </c>
      <c r="J2316" s="306">
        <f t="shared" si="259"/>
        <v>44216</v>
      </c>
      <c r="K2316" s="303" t="str">
        <f t="shared" si="260"/>
        <v>KK 097</v>
      </c>
      <c r="L2316" s="61"/>
      <c r="M2316" s="271"/>
      <c r="N2316" s="6"/>
      <c r="O2316" s="10"/>
      <c r="P2316" s="6"/>
      <c r="Q2316" s="77" t="str">
        <f t="shared" si="261"/>
        <v/>
      </c>
      <c r="R2316" s="333"/>
      <c r="S2316" s="23"/>
      <c r="T2316" s="271"/>
      <c r="U2316" s="5"/>
      <c r="V2316" s="5"/>
      <c r="W2316" s="61"/>
      <c r="X2316" s="61"/>
    </row>
    <row r="2317" spans="1:24" ht="18.75" customHeight="1" x14ac:dyDescent="0.25">
      <c r="A2317" s="61"/>
      <c r="B2317" s="303">
        <f>IF(P2317="",0,COUNTIF($P$7:P2317,P2317))</f>
        <v>0</v>
      </c>
      <c r="C2317" s="303" t="str">
        <f t="shared" si="255"/>
        <v>0</v>
      </c>
      <c r="D2317" s="303">
        <f>IF(S2317="",0,COUNTIF($S$7:S2317,S2317))</f>
        <v>0</v>
      </c>
      <c r="E2317" s="303" t="str">
        <f t="shared" si="256"/>
        <v>0</v>
      </c>
      <c r="F2317" s="303">
        <f>IF(T2317="",0,COUNTIF($T$7:T2317,T2317))</f>
        <v>0</v>
      </c>
      <c r="G2317" s="303" t="str">
        <f t="shared" si="257"/>
        <v>0</v>
      </c>
      <c r="H2317" s="303">
        <f>IF(R2317="",0,COUNTIF($R$7:R2317,R2317))</f>
        <v>0</v>
      </c>
      <c r="I2317" s="303" t="str">
        <f t="shared" si="258"/>
        <v>0</v>
      </c>
      <c r="J2317" s="306">
        <f t="shared" si="259"/>
        <v>44216</v>
      </c>
      <c r="K2317" s="303" t="str">
        <f t="shared" si="260"/>
        <v>KK 097</v>
      </c>
      <c r="L2317" s="61"/>
      <c r="M2317" s="271"/>
      <c r="N2317" s="6"/>
      <c r="O2317" s="10"/>
      <c r="P2317" s="6"/>
      <c r="Q2317" s="77" t="str">
        <f t="shared" si="261"/>
        <v/>
      </c>
      <c r="R2317" s="333"/>
      <c r="S2317" s="23"/>
      <c r="T2317" s="271"/>
      <c r="U2317" s="5"/>
      <c r="V2317" s="5"/>
      <c r="W2317" s="61"/>
      <c r="X2317" s="61"/>
    </row>
    <row r="2318" spans="1:24" ht="18.75" customHeight="1" x14ac:dyDescent="0.25">
      <c r="A2318" s="61"/>
      <c r="B2318" s="303">
        <f>IF(P2318="",0,COUNTIF($P$7:P2318,P2318))</f>
        <v>0</v>
      </c>
      <c r="C2318" s="303" t="str">
        <f t="shared" si="255"/>
        <v>0</v>
      </c>
      <c r="D2318" s="303">
        <f>IF(S2318="",0,COUNTIF($S$7:S2318,S2318))</f>
        <v>0</v>
      </c>
      <c r="E2318" s="303" t="str">
        <f t="shared" si="256"/>
        <v>0</v>
      </c>
      <c r="F2318" s="303">
        <f>IF(T2318="",0,COUNTIF($T$7:T2318,T2318))</f>
        <v>0</v>
      </c>
      <c r="G2318" s="303" t="str">
        <f t="shared" si="257"/>
        <v>0</v>
      </c>
      <c r="H2318" s="303">
        <f>IF(R2318="",0,COUNTIF($R$7:R2318,R2318))</f>
        <v>0</v>
      </c>
      <c r="I2318" s="303" t="str">
        <f t="shared" si="258"/>
        <v>0</v>
      </c>
      <c r="J2318" s="306">
        <f t="shared" si="259"/>
        <v>44216</v>
      </c>
      <c r="K2318" s="303" t="str">
        <f t="shared" si="260"/>
        <v>KK 097</v>
      </c>
      <c r="L2318" s="61"/>
      <c r="M2318" s="271"/>
      <c r="N2318" s="6"/>
      <c r="O2318" s="10"/>
      <c r="P2318" s="6"/>
      <c r="Q2318" s="77" t="str">
        <f t="shared" si="261"/>
        <v/>
      </c>
      <c r="R2318" s="333"/>
      <c r="S2318" s="23"/>
      <c r="T2318" s="271"/>
      <c r="U2318" s="5"/>
      <c r="V2318" s="5"/>
      <c r="W2318" s="61"/>
      <c r="X2318" s="61"/>
    </row>
    <row r="2319" spans="1:24" ht="18.75" customHeight="1" x14ac:dyDescent="0.25">
      <c r="A2319" s="61"/>
      <c r="B2319" s="303">
        <f>IF(P2319="",0,COUNTIF($P$7:P2319,P2319))</f>
        <v>0</v>
      </c>
      <c r="C2319" s="303" t="str">
        <f t="shared" si="255"/>
        <v>0</v>
      </c>
      <c r="D2319" s="303">
        <f>IF(S2319="",0,COUNTIF($S$7:S2319,S2319))</f>
        <v>0</v>
      </c>
      <c r="E2319" s="303" t="str">
        <f t="shared" si="256"/>
        <v>0</v>
      </c>
      <c r="F2319" s="303">
        <f>IF(T2319="",0,COUNTIF($T$7:T2319,T2319))</f>
        <v>0</v>
      </c>
      <c r="G2319" s="303" t="str">
        <f t="shared" si="257"/>
        <v>0</v>
      </c>
      <c r="H2319" s="303">
        <f>IF(R2319="",0,COUNTIF($R$7:R2319,R2319))</f>
        <v>0</v>
      </c>
      <c r="I2319" s="303" t="str">
        <f t="shared" si="258"/>
        <v>0</v>
      </c>
      <c r="J2319" s="306">
        <f t="shared" si="259"/>
        <v>44216</v>
      </c>
      <c r="K2319" s="303" t="str">
        <f t="shared" si="260"/>
        <v>KK 097</v>
      </c>
      <c r="L2319" s="61"/>
      <c r="M2319" s="271"/>
      <c r="N2319" s="6"/>
      <c r="O2319" s="10"/>
      <c r="P2319" s="6"/>
      <c r="Q2319" s="77" t="str">
        <f t="shared" si="261"/>
        <v/>
      </c>
      <c r="R2319" s="333"/>
      <c r="S2319" s="23"/>
      <c r="T2319" s="271"/>
      <c r="U2319" s="5"/>
      <c r="V2319" s="5"/>
      <c r="W2319" s="61"/>
      <c r="X2319" s="61"/>
    </row>
    <row r="2320" spans="1:24" ht="18.75" customHeight="1" x14ac:dyDescent="0.25">
      <c r="A2320" s="61"/>
      <c r="B2320" s="303">
        <f>IF(P2320="",0,COUNTIF($P$7:P2320,P2320))</f>
        <v>0</v>
      </c>
      <c r="C2320" s="303" t="str">
        <f t="shared" si="255"/>
        <v>0</v>
      </c>
      <c r="D2320" s="303">
        <f>IF(S2320="",0,COUNTIF($S$7:S2320,S2320))</f>
        <v>0</v>
      </c>
      <c r="E2320" s="303" t="str">
        <f t="shared" si="256"/>
        <v>0</v>
      </c>
      <c r="F2320" s="303">
        <f>IF(T2320="",0,COUNTIF($T$7:T2320,T2320))</f>
        <v>0</v>
      </c>
      <c r="G2320" s="303" t="str">
        <f t="shared" si="257"/>
        <v>0</v>
      </c>
      <c r="H2320" s="303">
        <f>IF(R2320="",0,COUNTIF($R$7:R2320,R2320))</f>
        <v>0</v>
      </c>
      <c r="I2320" s="303" t="str">
        <f t="shared" si="258"/>
        <v>0</v>
      </c>
      <c r="J2320" s="306">
        <f t="shared" si="259"/>
        <v>44216</v>
      </c>
      <c r="K2320" s="303" t="str">
        <f t="shared" si="260"/>
        <v>KK 097</v>
      </c>
      <c r="L2320" s="61"/>
      <c r="M2320" s="271"/>
      <c r="N2320" s="6"/>
      <c r="O2320" s="10"/>
      <c r="P2320" s="6"/>
      <c r="Q2320" s="77" t="str">
        <f t="shared" si="261"/>
        <v/>
      </c>
      <c r="R2320" s="333"/>
      <c r="S2320" s="23"/>
      <c r="T2320" s="271"/>
      <c r="U2320" s="5"/>
      <c r="V2320" s="5"/>
      <c r="W2320" s="61"/>
      <c r="X2320" s="61"/>
    </row>
    <row r="2321" spans="1:24" ht="18.75" customHeight="1" x14ac:dyDescent="0.25">
      <c r="A2321" s="61"/>
      <c r="B2321" s="303">
        <f>IF(P2321="",0,COUNTIF($P$7:P2321,P2321))</f>
        <v>0</v>
      </c>
      <c r="C2321" s="303" t="str">
        <f t="shared" si="255"/>
        <v>0</v>
      </c>
      <c r="D2321" s="303">
        <f>IF(S2321="",0,COUNTIF($S$7:S2321,S2321))</f>
        <v>0</v>
      </c>
      <c r="E2321" s="303" t="str">
        <f t="shared" si="256"/>
        <v>0</v>
      </c>
      <c r="F2321" s="303">
        <f>IF(T2321="",0,COUNTIF($T$7:T2321,T2321))</f>
        <v>0</v>
      </c>
      <c r="G2321" s="303" t="str">
        <f t="shared" si="257"/>
        <v>0</v>
      </c>
      <c r="H2321" s="303">
        <f>IF(R2321="",0,COUNTIF($R$7:R2321,R2321))</f>
        <v>0</v>
      </c>
      <c r="I2321" s="303" t="str">
        <f t="shared" si="258"/>
        <v>0</v>
      </c>
      <c r="J2321" s="306">
        <f t="shared" si="259"/>
        <v>44216</v>
      </c>
      <c r="K2321" s="303" t="str">
        <f t="shared" si="260"/>
        <v>KK 097</v>
      </c>
      <c r="L2321" s="61"/>
      <c r="M2321" s="271"/>
      <c r="N2321" s="6"/>
      <c r="O2321" s="10"/>
      <c r="P2321" s="6"/>
      <c r="Q2321" s="77" t="str">
        <f t="shared" si="261"/>
        <v/>
      </c>
      <c r="R2321" s="333"/>
      <c r="S2321" s="23"/>
      <c r="T2321" s="271"/>
      <c r="U2321" s="5"/>
      <c r="V2321" s="5"/>
      <c r="W2321" s="61"/>
      <c r="X2321" s="61"/>
    </row>
    <row r="2322" spans="1:24" ht="18.75" customHeight="1" x14ac:dyDescent="0.25">
      <c r="A2322" s="61"/>
      <c r="B2322" s="303">
        <f>IF(P2322="",0,COUNTIF($P$7:P2322,P2322))</f>
        <v>0</v>
      </c>
      <c r="C2322" s="303" t="str">
        <f t="shared" si="255"/>
        <v>0</v>
      </c>
      <c r="D2322" s="303">
        <f>IF(S2322="",0,COUNTIF($S$7:S2322,S2322))</f>
        <v>0</v>
      </c>
      <c r="E2322" s="303" t="str">
        <f t="shared" si="256"/>
        <v>0</v>
      </c>
      <c r="F2322" s="303">
        <f>IF(T2322="",0,COUNTIF($T$7:T2322,T2322))</f>
        <v>0</v>
      </c>
      <c r="G2322" s="303" t="str">
        <f t="shared" si="257"/>
        <v>0</v>
      </c>
      <c r="H2322" s="303">
        <f>IF(R2322="",0,COUNTIF($R$7:R2322,R2322))</f>
        <v>0</v>
      </c>
      <c r="I2322" s="303" t="str">
        <f t="shared" si="258"/>
        <v>0</v>
      </c>
      <c r="J2322" s="306">
        <f t="shared" si="259"/>
        <v>44216</v>
      </c>
      <c r="K2322" s="303" t="str">
        <f t="shared" si="260"/>
        <v>KK 097</v>
      </c>
      <c r="L2322" s="61"/>
      <c r="M2322" s="271"/>
      <c r="N2322" s="6"/>
      <c r="O2322" s="10"/>
      <c r="P2322" s="6"/>
      <c r="Q2322" s="77" t="str">
        <f t="shared" si="261"/>
        <v/>
      </c>
      <c r="R2322" s="333"/>
      <c r="S2322" s="23"/>
      <c r="T2322" s="271"/>
      <c r="U2322" s="5"/>
      <c r="V2322" s="5"/>
      <c r="W2322" s="61"/>
      <c r="X2322" s="61"/>
    </row>
    <row r="2323" spans="1:24" ht="18.75" customHeight="1" x14ac:dyDescent="0.25">
      <c r="A2323" s="61"/>
      <c r="B2323" s="303">
        <f>IF(P2323="",0,COUNTIF($P$7:P2323,P2323))</f>
        <v>0</v>
      </c>
      <c r="C2323" s="303" t="str">
        <f t="shared" si="255"/>
        <v>0</v>
      </c>
      <c r="D2323" s="303">
        <f>IF(S2323="",0,COUNTIF($S$7:S2323,S2323))</f>
        <v>0</v>
      </c>
      <c r="E2323" s="303" t="str">
        <f t="shared" si="256"/>
        <v>0</v>
      </c>
      <c r="F2323" s="303">
        <f>IF(T2323="",0,COUNTIF($T$7:T2323,T2323))</f>
        <v>0</v>
      </c>
      <c r="G2323" s="303" t="str">
        <f t="shared" si="257"/>
        <v>0</v>
      </c>
      <c r="H2323" s="303">
        <f>IF(R2323="",0,COUNTIF($R$7:R2323,R2323))</f>
        <v>0</v>
      </c>
      <c r="I2323" s="303" t="str">
        <f t="shared" si="258"/>
        <v>0</v>
      </c>
      <c r="J2323" s="306">
        <f t="shared" si="259"/>
        <v>44216</v>
      </c>
      <c r="K2323" s="303" t="str">
        <f t="shared" si="260"/>
        <v>KK 097</v>
      </c>
      <c r="L2323" s="61"/>
      <c r="M2323" s="271"/>
      <c r="N2323" s="6"/>
      <c r="O2323" s="10"/>
      <c r="P2323" s="6"/>
      <c r="Q2323" s="77" t="str">
        <f t="shared" si="261"/>
        <v/>
      </c>
      <c r="R2323" s="333"/>
      <c r="S2323" s="23"/>
      <c r="T2323" s="271"/>
      <c r="U2323" s="5"/>
      <c r="V2323" s="5"/>
      <c r="W2323" s="61"/>
      <c r="X2323" s="61"/>
    </row>
    <row r="2324" spans="1:24" ht="18.75" customHeight="1" x14ac:dyDescent="0.25">
      <c r="A2324" s="61"/>
      <c r="B2324" s="303">
        <f>IF(P2324="",0,COUNTIF($P$7:P2324,P2324))</f>
        <v>0</v>
      </c>
      <c r="C2324" s="303" t="str">
        <f t="shared" si="255"/>
        <v>0</v>
      </c>
      <c r="D2324" s="303">
        <f>IF(S2324="",0,COUNTIF($S$7:S2324,S2324))</f>
        <v>0</v>
      </c>
      <c r="E2324" s="303" t="str">
        <f t="shared" si="256"/>
        <v>0</v>
      </c>
      <c r="F2324" s="303">
        <f>IF(T2324="",0,COUNTIF($T$7:T2324,T2324))</f>
        <v>0</v>
      </c>
      <c r="G2324" s="303" t="str">
        <f t="shared" si="257"/>
        <v>0</v>
      </c>
      <c r="H2324" s="303">
        <f>IF(R2324="",0,COUNTIF($R$7:R2324,R2324))</f>
        <v>0</v>
      </c>
      <c r="I2324" s="303" t="str">
        <f t="shared" si="258"/>
        <v>0</v>
      </c>
      <c r="J2324" s="306">
        <f t="shared" si="259"/>
        <v>44216</v>
      </c>
      <c r="K2324" s="303" t="str">
        <f t="shared" si="260"/>
        <v>KK 097</v>
      </c>
      <c r="L2324" s="61"/>
      <c r="M2324" s="271"/>
      <c r="N2324" s="6"/>
      <c r="O2324" s="10"/>
      <c r="P2324" s="6"/>
      <c r="Q2324" s="77" t="str">
        <f t="shared" si="261"/>
        <v/>
      </c>
      <c r="R2324" s="333"/>
      <c r="S2324" s="23"/>
      <c r="T2324" s="271"/>
      <c r="U2324" s="5"/>
      <c r="V2324" s="5"/>
      <c r="W2324" s="61"/>
      <c r="X2324" s="61"/>
    </row>
    <row r="2325" spans="1:24" ht="18.75" customHeight="1" x14ac:dyDescent="0.25">
      <c r="A2325" s="61"/>
      <c r="B2325" s="303">
        <f>IF(P2325="",0,COUNTIF($P$7:P2325,P2325))</f>
        <v>0</v>
      </c>
      <c r="C2325" s="303" t="str">
        <f t="shared" si="255"/>
        <v>0</v>
      </c>
      <c r="D2325" s="303">
        <f>IF(S2325="",0,COUNTIF($S$7:S2325,S2325))</f>
        <v>0</v>
      </c>
      <c r="E2325" s="303" t="str">
        <f t="shared" si="256"/>
        <v>0</v>
      </c>
      <c r="F2325" s="303">
        <f>IF(T2325="",0,COUNTIF($T$7:T2325,T2325))</f>
        <v>0</v>
      </c>
      <c r="G2325" s="303" t="str">
        <f t="shared" si="257"/>
        <v>0</v>
      </c>
      <c r="H2325" s="303">
        <f>IF(R2325="",0,COUNTIF($R$7:R2325,R2325))</f>
        <v>0</v>
      </c>
      <c r="I2325" s="303" t="str">
        <f t="shared" si="258"/>
        <v>0</v>
      </c>
      <c r="J2325" s="306">
        <f t="shared" si="259"/>
        <v>44216</v>
      </c>
      <c r="K2325" s="303" t="str">
        <f t="shared" si="260"/>
        <v>KK 097</v>
      </c>
      <c r="L2325" s="61"/>
      <c r="M2325" s="271"/>
      <c r="N2325" s="6"/>
      <c r="O2325" s="10"/>
      <c r="P2325" s="6"/>
      <c r="Q2325" s="77" t="str">
        <f t="shared" si="261"/>
        <v/>
      </c>
      <c r="R2325" s="333"/>
      <c r="S2325" s="23"/>
      <c r="T2325" s="271"/>
      <c r="U2325" s="5"/>
      <c r="V2325" s="5"/>
      <c r="W2325" s="61"/>
      <c r="X2325" s="61"/>
    </row>
    <row r="2326" spans="1:24" ht="18.75" customHeight="1" x14ac:dyDescent="0.25">
      <c r="A2326" s="61"/>
      <c r="B2326" s="303">
        <f>IF(P2326="",0,COUNTIF($P$7:P2326,P2326))</f>
        <v>0</v>
      </c>
      <c r="C2326" s="303" t="str">
        <f t="shared" si="255"/>
        <v>0</v>
      </c>
      <c r="D2326" s="303">
        <f>IF(S2326="",0,COUNTIF($S$7:S2326,S2326))</f>
        <v>0</v>
      </c>
      <c r="E2326" s="303" t="str">
        <f t="shared" si="256"/>
        <v>0</v>
      </c>
      <c r="F2326" s="303">
        <f>IF(T2326="",0,COUNTIF($T$7:T2326,T2326))</f>
        <v>0</v>
      </c>
      <c r="G2326" s="303" t="str">
        <f t="shared" si="257"/>
        <v>0</v>
      </c>
      <c r="H2326" s="303">
        <f>IF(R2326="",0,COUNTIF($R$7:R2326,R2326))</f>
        <v>0</v>
      </c>
      <c r="I2326" s="303" t="str">
        <f t="shared" si="258"/>
        <v>0</v>
      </c>
      <c r="J2326" s="306">
        <f t="shared" si="259"/>
        <v>44216</v>
      </c>
      <c r="K2326" s="303" t="str">
        <f t="shared" si="260"/>
        <v>KK 097</v>
      </c>
      <c r="L2326" s="61"/>
      <c r="M2326" s="271"/>
      <c r="N2326" s="6"/>
      <c r="O2326" s="10"/>
      <c r="P2326" s="6"/>
      <c r="Q2326" s="77" t="str">
        <f t="shared" si="261"/>
        <v/>
      </c>
      <c r="R2326" s="333"/>
      <c r="S2326" s="23"/>
      <c r="T2326" s="271"/>
      <c r="U2326" s="5"/>
      <c r="V2326" s="5"/>
      <c r="W2326" s="61"/>
      <c r="X2326" s="61"/>
    </row>
    <row r="2327" spans="1:24" ht="18.75" customHeight="1" x14ac:dyDescent="0.25">
      <c r="A2327" s="61"/>
      <c r="B2327" s="303">
        <f>IF(P2327="",0,COUNTIF($P$7:P2327,P2327))</f>
        <v>0</v>
      </c>
      <c r="C2327" s="303" t="str">
        <f t="shared" si="255"/>
        <v>0</v>
      </c>
      <c r="D2327" s="303">
        <f>IF(S2327="",0,COUNTIF($S$7:S2327,S2327))</f>
        <v>0</v>
      </c>
      <c r="E2327" s="303" t="str">
        <f t="shared" si="256"/>
        <v>0</v>
      </c>
      <c r="F2327" s="303">
        <f>IF(T2327="",0,COUNTIF($T$7:T2327,T2327))</f>
        <v>0</v>
      </c>
      <c r="G2327" s="303" t="str">
        <f t="shared" si="257"/>
        <v>0</v>
      </c>
      <c r="H2327" s="303">
        <f>IF(R2327="",0,COUNTIF($R$7:R2327,R2327))</f>
        <v>0</v>
      </c>
      <c r="I2327" s="303" t="str">
        <f t="shared" si="258"/>
        <v>0</v>
      </c>
      <c r="J2327" s="306">
        <f t="shared" si="259"/>
        <v>44216</v>
      </c>
      <c r="K2327" s="303" t="str">
        <f t="shared" si="260"/>
        <v>KK 097</v>
      </c>
      <c r="L2327" s="61"/>
      <c r="M2327" s="271"/>
      <c r="N2327" s="6"/>
      <c r="O2327" s="10"/>
      <c r="P2327" s="6"/>
      <c r="Q2327" s="77" t="str">
        <f t="shared" si="261"/>
        <v/>
      </c>
      <c r="R2327" s="333"/>
      <c r="S2327" s="23"/>
      <c r="T2327" s="271"/>
      <c r="U2327" s="5"/>
      <c r="V2327" s="5"/>
      <c r="W2327" s="61"/>
      <c r="X2327" s="61"/>
    </row>
    <row r="2328" spans="1:24" ht="18.75" customHeight="1" x14ac:dyDescent="0.25">
      <c r="A2328" s="61"/>
      <c r="B2328" s="303">
        <f>IF(P2328="",0,COUNTIF($P$7:P2328,P2328))</f>
        <v>0</v>
      </c>
      <c r="C2328" s="303" t="str">
        <f t="shared" si="255"/>
        <v>0</v>
      </c>
      <c r="D2328" s="303">
        <f>IF(S2328="",0,COUNTIF($S$7:S2328,S2328))</f>
        <v>0</v>
      </c>
      <c r="E2328" s="303" t="str">
        <f t="shared" si="256"/>
        <v>0</v>
      </c>
      <c r="F2328" s="303">
        <f>IF(T2328="",0,COUNTIF($T$7:T2328,T2328))</f>
        <v>0</v>
      </c>
      <c r="G2328" s="303" t="str">
        <f t="shared" si="257"/>
        <v>0</v>
      </c>
      <c r="H2328" s="303">
        <f>IF(R2328="",0,COUNTIF($R$7:R2328,R2328))</f>
        <v>0</v>
      </c>
      <c r="I2328" s="303" t="str">
        <f t="shared" si="258"/>
        <v>0</v>
      </c>
      <c r="J2328" s="306">
        <f t="shared" si="259"/>
        <v>44216</v>
      </c>
      <c r="K2328" s="303" t="str">
        <f t="shared" si="260"/>
        <v>KK 097</v>
      </c>
      <c r="L2328" s="61"/>
      <c r="M2328" s="271"/>
      <c r="N2328" s="6"/>
      <c r="O2328" s="10"/>
      <c r="P2328" s="6"/>
      <c r="Q2328" s="77" t="str">
        <f t="shared" si="261"/>
        <v/>
      </c>
      <c r="R2328" s="333"/>
      <c r="S2328" s="23"/>
      <c r="T2328" s="271"/>
      <c r="U2328" s="5"/>
      <c r="V2328" s="5"/>
      <c r="W2328" s="61"/>
      <c r="X2328" s="61"/>
    </row>
    <row r="2329" spans="1:24" ht="18.75" customHeight="1" x14ac:dyDescent="0.25">
      <c r="A2329" s="61"/>
      <c r="B2329" s="303">
        <f>IF(P2329="",0,COUNTIF($P$7:P2329,P2329))</f>
        <v>0</v>
      </c>
      <c r="C2329" s="303" t="str">
        <f t="shared" si="255"/>
        <v>0</v>
      </c>
      <c r="D2329" s="303">
        <f>IF(S2329="",0,COUNTIF($S$7:S2329,S2329))</f>
        <v>0</v>
      </c>
      <c r="E2329" s="303" t="str">
        <f t="shared" si="256"/>
        <v>0</v>
      </c>
      <c r="F2329" s="303">
        <f>IF(T2329="",0,COUNTIF($T$7:T2329,T2329))</f>
        <v>0</v>
      </c>
      <c r="G2329" s="303" t="str">
        <f t="shared" si="257"/>
        <v>0</v>
      </c>
      <c r="H2329" s="303">
        <f>IF(R2329="",0,COUNTIF($R$7:R2329,R2329))</f>
        <v>0</v>
      </c>
      <c r="I2329" s="303" t="str">
        <f t="shared" si="258"/>
        <v>0</v>
      </c>
      <c r="J2329" s="306">
        <f t="shared" si="259"/>
        <v>44216</v>
      </c>
      <c r="K2329" s="303" t="str">
        <f t="shared" si="260"/>
        <v>KK 097</v>
      </c>
      <c r="L2329" s="61"/>
      <c r="M2329" s="271"/>
      <c r="N2329" s="6"/>
      <c r="O2329" s="10"/>
      <c r="P2329" s="6"/>
      <c r="Q2329" s="77" t="str">
        <f t="shared" si="261"/>
        <v/>
      </c>
      <c r="R2329" s="333"/>
      <c r="S2329" s="23"/>
      <c r="T2329" s="271"/>
      <c r="U2329" s="5"/>
      <c r="V2329" s="5"/>
      <c r="W2329" s="61"/>
      <c r="X2329" s="61"/>
    </row>
    <row r="2330" spans="1:24" ht="18.75" customHeight="1" x14ac:dyDescent="0.25">
      <c r="A2330" s="61"/>
      <c r="B2330" s="303">
        <f>IF(P2330="",0,COUNTIF($P$7:P2330,P2330))</f>
        <v>0</v>
      </c>
      <c r="C2330" s="303" t="str">
        <f t="shared" si="255"/>
        <v>0</v>
      </c>
      <c r="D2330" s="303">
        <f>IF(S2330="",0,COUNTIF($S$7:S2330,S2330))</f>
        <v>0</v>
      </c>
      <c r="E2330" s="303" t="str">
        <f t="shared" si="256"/>
        <v>0</v>
      </c>
      <c r="F2330" s="303">
        <f>IF(T2330="",0,COUNTIF($T$7:T2330,T2330))</f>
        <v>0</v>
      </c>
      <c r="G2330" s="303" t="str">
        <f t="shared" si="257"/>
        <v>0</v>
      </c>
      <c r="H2330" s="303">
        <f>IF(R2330="",0,COUNTIF($R$7:R2330,R2330))</f>
        <v>0</v>
      </c>
      <c r="I2330" s="303" t="str">
        <f t="shared" si="258"/>
        <v>0</v>
      </c>
      <c r="J2330" s="306">
        <f t="shared" si="259"/>
        <v>44216</v>
      </c>
      <c r="K2330" s="303" t="str">
        <f t="shared" si="260"/>
        <v>KK 097</v>
      </c>
      <c r="L2330" s="61"/>
      <c r="M2330" s="271"/>
      <c r="N2330" s="6"/>
      <c r="O2330" s="10"/>
      <c r="P2330" s="6"/>
      <c r="Q2330" s="77" t="str">
        <f t="shared" si="261"/>
        <v/>
      </c>
      <c r="R2330" s="333"/>
      <c r="S2330" s="23"/>
      <c r="T2330" s="271"/>
      <c r="U2330" s="5"/>
      <c r="V2330" s="5"/>
      <c r="W2330" s="61"/>
      <c r="X2330" s="61"/>
    </row>
    <row r="2331" spans="1:24" ht="18.75" customHeight="1" x14ac:dyDescent="0.25">
      <c r="A2331" s="61"/>
      <c r="B2331" s="303">
        <f>IF(P2331="",0,COUNTIF($P$7:P2331,P2331))</f>
        <v>0</v>
      </c>
      <c r="C2331" s="303" t="str">
        <f t="shared" si="255"/>
        <v>0</v>
      </c>
      <c r="D2331" s="303">
        <f>IF(S2331="",0,COUNTIF($S$7:S2331,S2331))</f>
        <v>0</v>
      </c>
      <c r="E2331" s="303" t="str">
        <f t="shared" si="256"/>
        <v>0</v>
      </c>
      <c r="F2331" s="303">
        <f>IF(T2331="",0,COUNTIF($T$7:T2331,T2331))</f>
        <v>0</v>
      </c>
      <c r="G2331" s="303" t="str">
        <f t="shared" si="257"/>
        <v>0</v>
      </c>
      <c r="H2331" s="303">
        <f>IF(R2331="",0,COUNTIF($R$7:R2331,R2331))</f>
        <v>0</v>
      </c>
      <c r="I2331" s="303" t="str">
        <f t="shared" si="258"/>
        <v>0</v>
      </c>
      <c r="J2331" s="306">
        <f t="shared" si="259"/>
        <v>44216</v>
      </c>
      <c r="K2331" s="303" t="str">
        <f t="shared" si="260"/>
        <v>KK 097</v>
      </c>
      <c r="L2331" s="61"/>
      <c r="M2331" s="271"/>
      <c r="N2331" s="6"/>
      <c r="O2331" s="10"/>
      <c r="P2331" s="6"/>
      <c r="Q2331" s="77" t="str">
        <f t="shared" si="261"/>
        <v/>
      </c>
      <c r="R2331" s="333"/>
      <c r="S2331" s="23"/>
      <c r="T2331" s="271"/>
      <c r="U2331" s="5"/>
      <c r="V2331" s="5"/>
      <c r="W2331" s="61"/>
      <c r="X2331" s="61"/>
    </row>
    <row r="2332" spans="1:24" ht="18.75" customHeight="1" x14ac:dyDescent="0.25">
      <c r="A2332" s="61"/>
      <c r="B2332" s="303">
        <f>IF(P2332="",0,COUNTIF($P$7:P2332,P2332))</f>
        <v>0</v>
      </c>
      <c r="C2332" s="303" t="str">
        <f t="shared" si="255"/>
        <v>0</v>
      </c>
      <c r="D2332" s="303">
        <f>IF(S2332="",0,COUNTIF($S$7:S2332,S2332))</f>
        <v>0</v>
      </c>
      <c r="E2332" s="303" t="str">
        <f t="shared" si="256"/>
        <v>0</v>
      </c>
      <c r="F2332" s="303">
        <f>IF(T2332="",0,COUNTIF($T$7:T2332,T2332))</f>
        <v>0</v>
      </c>
      <c r="G2332" s="303" t="str">
        <f t="shared" si="257"/>
        <v>0</v>
      </c>
      <c r="H2332" s="303">
        <f>IF(R2332="",0,COUNTIF($R$7:R2332,R2332))</f>
        <v>0</v>
      </c>
      <c r="I2332" s="303" t="str">
        <f t="shared" si="258"/>
        <v>0</v>
      </c>
      <c r="J2332" s="306">
        <f t="shared" si="259"/>
        <v>44216</v>
      </c>
      <c r="K2332" s="303" t="str">
        <f t="shared" si="260"/>
        <v>KK 097</v>
      </c>
      <c r="L2332" s="61"/>
      <c r="M2332" s="271"/>
      <c r="N2332" s="6"/>
      <c r="O2332" s="10"/>
      <c r="P2332" s="6"/>
      <c r="Q2332" s="77" t="str">
        <f t="shared" si="261"/>
        <v/>
      </c>
      <c r="R2332" s="333"/>
      <c r="S2332" s="23"/>
      <c r="T2332" s="271"/>
      <c r="U2332" s="5"/>
      <c r="V2332" s="5"/>
      <c r="W2332" s="61"/>
      <c r="X2332" s="61"/>
    </row>
    <row r="2333" spans="1:24" ht="18.75" customHeight="1" x14ac:dyDescent="0.25">
      <c r="A2333" s="61"/>
      <c r="B2333" s="303">
        <f>IF(P2333="",0,COUNTIF($P$7:P2333,P2333))</f>
        <v>0</v>
      </c>
      <c r="C2333" s="303" t="str">
        <f t="shared" si="255"/>
        <v>0</v>
      </c>
      <c r="D2333" s="303">
        <f>IF(S2333="",0,COUNTIF($S$7:S2333,S2333))</f>
        <v>0</v>
      </c>
      <c r="E2333" s="303" t="str">
        <f t="shared" si="256"/>
        <v>0</v>
      </c>
      <c r="F2333" s="303">
        <f>IF(T2333="",0,COUNTIF($T$7:T2333,T2333))</f>
        <v>0</v>
      </c>
      <c r="G2333" s="303" t="str">
        <f t="shared" si="257"/>
        <v>0</v>
      </c>
      <c r="H2333" s="303">
        <f>IF(R2333="",0,COUNTIF($R$7:R2333,R2333))</f>
        <v>0</v>
      </c>
      <c r="I2333" s="303" t="str">
        <f t="shared" si="258"/>
        <v>0</v>
      </c>
      <c r="J2333" s="306">
        <f t="shared" si="259"/>
        <v>44216</v>
      </c>
      <c r="K2333" s="303" t="str">
        <f t="shared" si="260"/>
        <v>KK 097</v>
      </c>
      <c r="L2333" s="61"/>
      <c r="M2333" s="271"/>
      <c r="N2333" s="6"/>
      <c r="O2333" s="10"/>
      <c r="P2333" s="6"/>
      <c r="Q2333" s="77" t="str">
        <f t="shared" si="261"/>
        <v/>
      </c>
      <c r="R2333" s="333"/>
      <c r="S2333" s="23"/>
      <c r="T2333" s="271"/>
      <c r="U2333" s="5"/>
      <c r="V2333" s="5"/>
      <c r="W2333" s="61"/>
      <c r="X2333" s="61"/>
    </row>
    <row r="2334" spans="1:24" ht="18.75" customHeight="1" x14ac:dyDescent="0.25">
      <c r="A2334" s="61"/>
      <c r="B2334" s="303">
        <f>IF(P2334="",0,COUNTIF($P$7:P2334,P2334))</f>
        <v>0</v>
      </c>
      <c r="C2334" s="303" t="str">
        <f t="shared" si="255"/>
        <v>0</v>
      </c>
      <c r="D2334" s="303">
        <f>IF(S2334="",0,COUNTIF($S$7:S2334,S2334))</f>
        <v>0</v>
      </c>
      <c r="E2334" s="303" t="str">
        <f t="shared" si="256"/>
        <v>0</v>
      </c>
      <c r="F2334" s="303">
        <f>IF(T2334="",0,COUNTIF($T$7:T2334,T2334))</f>
        <v>0</v>
      </c>
      <c r="G2334" s="303" t="str">
        <f t="shared" si="257"/>
        <v>0</v>
      </c>
      <c r="H2334" s="303">
        <f>IF(R2334="",0,COUNTIF($R$7:R2334,R2334))</f>
        <v>0</v>
      </c>
      <c r="I2334" s="303" t="str">
        <f t="shared" si="258"/>
        <v>0</v>
      </c>
      <c r="J2334" s="306">
        <f t="shared" si="259"/>
        <v>44216</v>
      </c>
      <c r="K2334" s="303" t="str">
        <f t="shared" si="260"/>
        <v>KK 097</v>
      </c>
      <c r="L2334" s="61"/>
      <c r="M2334" s="271"/>
      <c r="N2334" s="6"/>
      <c r="O2334" s="10"/>
      <c r="P2334" s="6"/>
      <c r="Q2334" s="77" t="str">
        <f t="shared" si="261"/>
        <v/>
      </c>
      <c r="R2334" s="333"/>
      <c r="S2334" s="23"/>
      <c r="T2334" s="271"/>
      <c r="U2334" s="5"/>
      <c r="V2334" s="5"/>
      <c r="W2334" s="61"/>
      <c r="X2334" s="61"/>
    </row>
    <row r="2335" spans="1:24" ht="18.75" customHeight="1" x14ac:dyDescent="0.25">
      <c r="A2335" s="61"/>
      <c r="B2335" s="303">
        <f>IF(P2335="",0,COUNTIF($P$7:P2335,P2335))</f>
        <v>0</v>
      </c>
      <c r="C2335" s="303" t="str">
        <f t="shared" si="255"/>
        <v>0</v>
      </c>
      <c r="D2335" s="303">
        <f>IF(S2335="",0,COUNTIF($S$7:S2335,S2335))</f>
        <v>0</v>
      </c>
      <c r="E2335" s="303" t="str">
        <f t="shared" si="256"/>
        <v>0</v>
      </c>
      <c r="F2335" s="303">
        <f>IF(T2335="",0,COUNTIF($T$7:T2335,T2335))</f>
        <v>0</v>
      </c>
      <c r="G2335" s="303" t="str">
        <f t="shared" si="257"/>
        <v>0</v>
      </c>
      <c r="H2335" s="303">
        <f>IF(R2335="",0,COUNTIF($R$7:R2335,R2335))</f>
        <v>0</v>
      </c>
      <c r="I2335" s="303" t="str">
        <f t="shared" si="258"/>
        <v>0</v>
      </c>
      <c r="J2335" s="306">
        <f t="shared" si="259"/>
        <v>44216</v>
      </c>
      <c r="K2335" s="303" t="str">
        <f t="shared" si="260"/>
        <v>KK 097</v>
      </c>
      <c r="L2335" s="61"/>
      <c r="M2335" s="271"/>
      <c r="N2335" s="6"/>
      <c r="O2335" s="10"/>
      <c r="P2335" s="6"/>
      <c r="Q2335" s="77" t="str">
        <f t="shared" si="261"/>
        <v/>
      </c>
      <c r="R2335" s="333"/>
      <c r="S2335" s="23"/>
      <c r="T2335" s="271"/>
      <c r="U2335" s="5"/>
      <c r="V2335" s="5"/>
      <c r="W2335" s="61"/>
      <c r="X2335" s="61"/>
    </row>
    <row r="2336" spans="1:24" ht="18.75" customHeight="1" x14ac:dyDescent="0.25">
      <c r="A2336" s="61"/>
      <c r="B2336" s="303">
        <f>IF(P2336="",0,COUNTIF($P$7:P2336,P2336))</f>
        <v>0</v>
      </c>
      <c r="C2336" s="303" t="str">
        <f t="shared" si="255"/>
        <v>0</v>
      </c>
      <c r="D2336" s="303">
        <f>IF(S2336="",0,COUNTIF($S$7:S2336,S2336))</f>
        <v>0</v>
      </c>
      <c r="E2336" s="303" t="str">
        <f t="shared" si="256"/>
        <v>0</v>
      </c>
      <c r="F2336" s="303">
        <f>IF(T2336="",0,COUNTIF($T$7:T2336,T2336))</f>
        <v>0</v>
      </c>
      <c r="G2336" s="303" t="str">
        <f t="shared" si="257"/>
        <v>0</v>
      </c>
      <c r="H2336" s="303">
        <f>IF(R2336="",0,COUNTIF($R$7:R2336,R2336))</f>
        <v>0</v>
      </c>
      <c r="I2336" s="303" t="str">
        <f t="shared" si="258"/>
        <v>0</v>
      </c>
      <c r="J2336" s="306">
        <f t="shared" si="259"/>
        <v>44216</v>
      </c>
      <c r="K2336" s="303" t="str">
        <f t="shared" si="260"/>
        <v>KK 097</v>
      </c>
      <c r="L2336" s="61"/>
      <c r="M2336" s="271"/>
      <c r="N2336" s="6"/>
      <c r="O2336" s="10"/>
      <c r="P2336" s="6"/>
      <c r="Q2336" s="77" t="str">
        <f t="shared" si="261"/>
        <v/>
      </c>
      <c r="R2336" s="333"/>
      <c r="S2336" s="23"/>
      <c r="T2336" s="271"/>
      <c r="U2336" s="5"/>
      <c r="V2336" s="5"/>
      <c r="W2336" s="61"/>
      <c r="X2336" s="61"/>
    </row>
    <row r="2337" spans="1:24" ht="18.75" customHeight="1" x14ac:dyDescent="0.25">
      <c r="A2337" s="61"/>
      <c r="B2337" s="303">
        <f>IF(P2337="",0,COUNTIF($P$7:P2337,P2337))</f>
        <v>0</v>
      </c>
      <c r="C2337" s="303" t="str">
        <f t="shared" si="255"/>
        <v>0</v>
      </c>
      <c r="D2337" s="303">
        <f>IF(S2337="",0,COUNTIF($S$7:S2337,S2337))</f>
        <v>0</v>
      </c>
      <c r="E2337" s="303" t="str">
        <f t="shared" si="256"/>
        <v>0</v>
      </c>
      <c r="F2337" s="303">
        <f>IF(T2337="",0,COUNTIF($T$7:T2337,T2337))</f>
        <v>0</v>
      </c>
      <c r="G2337" s="303" t="str">
        <f t="shared" si="257"/>
        <v>0</v>
      </c>
      <c r="H2337" s="303">
        <f>IF(R2337="",0,COUNTIF($R$7:R2337,R2337))</f>
        <v>0</v>
      </c>
      <c r="I2337" s="303" t="str">
        <f t="shared" si="258"/>
        <v>0</v>
      </c>
      <c r="J2337" s="306">
        <f t="shared" si="259"/>
        <v>44216</v>
      </c>
      <c r="K2337" s="303" t="str">
        <f t="shared" si="260"/>
        <v>KK 097</v>
      </c>
      <c r="L2337" s="61"/>
      <c r="M2337" s="271"/>
      <c r="N2337" s="6"/>
      <c r="O2337" s="10"/>
      <c r="P2337" s="6"/>
      <c r="Q2337" s="77" t="str">
        <f t="shared" si="261"/>
        <v/>
      </c>
      <c r="R2337" s="333"/>
      <c r="S2337" s="23"/>
      <c r="T2337" s="271"/>
      <c r="U2337" s="5"/>
      <c r="V2337" s="5"/>
      <c r="W2337" s="61"/>
      <c r="X2337" s="61"/>
    </row>
    <row r="2338" spans="1:24" ht="18.75" customHeight="1" x14ac:dyDescent="0.25">
      <c r="A2338" s="61"/>
      <c r="B2338" s="303">
        <f>IF(P2338="",0,COUNTIF($P$7:P2338,P2338))</f>
        <v>0</v>
      </c>
      <c r="C2338" s="303" t="str">
        <f t="shared" si="255"/>
        <v>0</v>
      </c>
      <c r="D2338" s="303">
        <f>IF(S2338="",0,COUNTIF($S$7:S2338,S2338))</f>
        <v>0</v>
      </c>
      <c r="E2338" s="303" t="str">
        <f t="shared" si="256"/>
        <v>0</v>
      </c>
      <c r="F2338" s="303">
        <f>IF(T2338="",0,COUNTIF($T$7:T2338,T2338))</f>
        <v>0</v>
      </c>
      <c r="G2338" s="303" t="str">
        <f t="shared" si="257"/>
        <v>0</v>
      </c>
      <c r="H2338" s="303">
        <f>IF(R2338="",0,COUNTIF($R$7:R2338,R2338))</f>
        <v>0</v>
      </c>
      <c r="I2338" s="303" t="str">
        <f t="shared" si="258"/>
        <v>0</v>
      </c>
      <c r="J2338" s="306">
        <f t="shared" si="259"/>
        <v>44216</v>
      </c>
      <c r="K2338" s="303" t="str">
        <f t="shared" si="260"/>
        <v>KK 097</v>
      </c>
      <c r="L2338" s="61"/>
      <c r="M2338" s="271"/>
      <c r="N2338" s="6"/>
      <c r="O2338" s="10"/>
      <c r="P2338" s="6"/>
      <c r="Q2338" s="77" t="str">
        <f t="shared" si="261"/>
        <v/>
      </c>
      <c r="R2338" s="333"/>
      <c r="S2338" s="23"/>
      <c r="T2338" s="271"/>
      <c r="U2338" s="5"/>
      <c r="V2338" s="5"/>
      <c r="W2338" s="61"/>
      <c r="X2338" s="61"/>
    </row>
    <row r="2339" spans="1:24" ht="18.75" customHeight="1" x14ac:dyDescent="0.25">
      <c r="A2339" s="61"/>
      <c r="B2339" s="303">
        <f>IF(P2339="",0,COUNTIF($P$7:P2339,P2339))</f>
        <v>0</v>
      </c>
      <c r="C2339" s="303" t="str">
        <f t="shared" si="255"/>
        <v>0</v>
      </c>
      <c r="D2339" s="303">
        <f>IF(S2339="",0,COUNTIF($S$7:S2339,S2339))</f>
        <v>0</v>
      </c>
      <c r="E2339" s="303" t="str">
        <f t="shared" si="256"/>
        <v>0</v>
      </c>
      <c r="F2339" s="303">
        <f>IF(T2339="",0,COUNTIF($T$7:T2339,T2339))</f>
        <v>0</v>
      </c>
      <c r="G2339" s="303" t="str">
        <f t="shared" si="257"/>
        <v>0</v>
      </c>
      <c r="H2339" s="303">
        <f>IF(R2339="",0,COUNTIF($R$7:R2339,R2339))</f>
        <v>0</v>
      </c>
      <c r="I2339" s="303" t="str">
        <f t="shared" si="258"/>
        <v>0</v>
      </c>
      <c r="J2339" s="306">
        <f t="shared" si="259"/>
        <v>44216</v>
      </c>
      <c r="K2339" s="303" t="str">
        <f t="shared" si="260"/>
        <v>KK 097</v>
      </c>
      <c r="L2339" s="61"/>
      <c r="M2339" s="271"/>
      <c r="N2339" s="6"/>
      <c r="O2339" s="10"/>
      <c r="P2339" s="6"/>
      <c r="Q2339" s="77" t="str">
        <f t="shared" si="261"/>
        <v/>
      </c>
      <c r="R2339" s="333"/>
      <c r="S2339" s="23"/>
      <c r="T2339" s="271"/>
      <c r="U2339" s="5"/>
      <c r="V2339" s="5"/>
      <c r="W2339" s="61"/>
      <c r="X2339" s="61"/>
    </row>
    <row r="2340" spans="1:24" ht="18.75" customHeight="1" x14ac:dyDescent="0.25">
      <c r="A2340" s="61"/>
      <c r="B2340" s="303">
        <f>IF(P2340="",0,COUNTIF($P$7:P2340,P2340))</f>
        <v>0</v>
      </c>
      <c r="C2340" s="303" t="str">
        <f t="shared" si="255"/>
        <v>0</v>
      </c>
      <c r="D2340" s="303">
        <f>IF(S2340="",0,COUNTIF($S$7:S2340,S2340))</f>
        <v>0</v>
      </c>
      <c r="E2340" s="303" t="str">
        <f t="shared" si="256"/>
        <v>0</v>
      </c>
      <c r="F2340" s="303">
        <f>IF(T2340="",0,COUNTIF($T$7:T2340,T2340))</f>
        <v>0</v>
      </c>
      <c r="G2340" s="303" t="str">
        <f t="shared" si="257"/>
        <v>0</v>
      </c>
      <c r="H2340" s="303">
        <f>IF(R2340="",0,COUNTIF($R$7:R2340,R2340))</f>
        <v>0</v>
      </c>
      <c r="I2340" s="303" t="str">
        <f t="shared" si="258"/>
        <v>0</v>
      </c>
      <c r="J2340" s="306">
        <f t="shared" si="259"/>
        <v>44216</v>
      </c>
      <c r="K2340" s="303" t="str">
        <f t="shared" si="260"/>
        <v>KK 097</v>
      </c>
      <c r="L2340" s="61"/>
      <c r="M2340" s="271"/>
      <c r="N2340" s="6"/>
      <c r="O2340" s="10"/>
      <c r="P2340" s="6"/>
      <c r="Q2340" s="77" t="str">
        <f t="shared" si="261"/>
        <v/>
      </c>
      <c r="R2340" s="333"/>
      <c r="S2340" s="23"/>
      <c r="T2340" s="271"/>
      <c r="U2340" s="5"/>
      <c r="V2340" s="5"/>
      <c r="W2340" s="61"/>
      <c r="X2340" s="61"/>
    </row>
    <row r="2341" spans="1:24" ht="18.75" customHeight="1" x14ac:dyDescent="0.25">
      <c r="A2341" s="61"/>
      <c r="B2341" s="303">
        <f>IF(P2341="",0,COUNTIF($P$7:P2341,P2341))</f>
        <v>0</v>
      </c>
      <c r="C2341" s="303" t="str">
        <f t="shared" si="255"/>
        <v>0</v>
      </c>
      <c r="D2341" s="303">
        <f>IF(S2341="",0,COUNTIF($S$7:S2341,S2341))</f>
        <v>0</v>
      </c>
      <c r="E2341" s="303" t="str">
        <f t="shared" si="256"/>
        <v>0</v>
      </c>
      <c r="F2341" s="303">
        <f>IF(T2341="",0,COUNTIF($T$7:T2341,T2341))</f>
        <v>0</v>
      </c>
      <c r="G2341" s="303" t="str">
        <f t="shared" si="257"/>
        <v>0</v>
      </c>
      <c r="H2341" s="303">
        <f>IF(R2341="",0,COUNTIF($R$7:R2341,R2341))</f>
        <v>0</v>
      </c>
      <c r="I2341" s="303" t="str">
        <f t="shared" si="258"/>
        <v>0</v>
      </c>
      <c r="J2341" s="306">
        <f t="shared" si="259"/>
        <v>44216</v>
      </c>
      <c r="K2341" s="303" t="str">
        <f t="shared" si="260"/>
        <v>KK 097</v>
      </c>
      <c r="L2341" s="61"/>
      <c r="M2341" s="271"/>
      <c r="N2341" s="6"/>
      <c r="O2341" s="10"/>
      <c r="P2341" s="6"/>
      <c r="Q2341" s="77" t="str">
        <f t="shared" si="261"/>
        <v/>
      </c>
      <c r="R2341" s="333"/>
      <c r="S2341" s="23"/>
      <c r="T2341" s="271"/>
      <c r="U2341" s="5"/>
      <c r="V2341" s="5"/>
      <c r="W2341" s="61"/>
      <c r="X2341" s="61"/>
    </row>
    <row r="2342" spans="1:24" ht="18.75" customHeight="1" x14ac:dyDescent="0.25">
      <c r="A2342" s="61"/>
      <c r="B2342" s="303">
        <f>IF(P2342="",0,COUNTIF($P$7:P2342,P2342))</f>
        <v>0</v>
      </c>
      <c r="C2342" s="303" t="str">
        <f t="shared" si="255"/>
        <v>0</v>
      </c>
      <c r="D2342" s="303">
        <f>IF(S2342="",0,COUNTIF($S$7:S2342,S2342))</f>
        <v>0</v>
      </c>
      <c r="E2342" s="303" t="str">
        <f t="shared" si="256"/>
        <v>0</v>
      </c>
      <c r="F2342" s="303">
        <f>IF(T2342="",0,COUNTIF($T$7:T2342,T2342))</f>
        <v>0</v>
      </c>
      <c r="G2342" s="303" t="str">
        <f t="shared" si="257"/>
        <v>0</v>
      </c>
      <c r="H2342" s="303">
        <f>IF(R2342="",0,COUNTIF($R$7:R2342,R2342))</f>
        <v>0</v>
      </c>
      <c r="I2342" s="303" t="str">
        <f t="shared" si="258"/>
        <v>0</v>
      </c>
      <c r="J2342" s="306">
        <f t="shared" si="259"/>
        <v>44216</v>
      </c>
      <c r="K2342" s="303" t="str">
        <f t="shared" si="260"/>
        <v>KK 097</v>
      </c>
      <c r="L2342" s="61"/>
      <c r="M2342" s="271"/>
      <c r="N2342" s="6"/>
      <c r="O2342" s="10"/>
      <c r="P2342" s="6"/>
      <c r="Q2342" s="77" t="str">
        <f t="shared" si="261"/>
        <v/>
      </c>
      <c r="R2342" s="333"/>
      <c r="S2342" s="23"/>
      <c r="T2342" s="271"/>
      <c r="U2342" s="5"/>
      <c r="V2342" s="5"/>
      <c r="W2342" s="61"/>
      <c r="X2342" s="61"/>
    </row>
    <row r="2343" spans="1:24" ht="18.75" customHeight="1" x14ac:dyDescent="0.25">
      <c r="A2343" s="61"/>
      <c r="B2343" s="303">
        <f>IF(P2343="",0,COUNTIF($P$7:P2343,P2343))</f>
        <v>0</v>
      </c>
      <c r="C2343" s="303" t="str">
        <f t="shared" si="255"/>
        <v>0</v>
      </c>
      <c r="D2343" s="303">
        <f>IF(S2343="",0,COUNTIF($S$7:S2343,S2343))</f>
        <v>0</v>
      </c>
      <c r="E2343" s="303" t="str">
        <f t="shared" si="256"/>
        <v>0</v>
      </c>
      <c r="F2343" s="303">
        <f>IF(T2343="",0,COUNTIF($T$7:T2343,T2343))</f>
        <v>0</v>
      </c>
      <c r="G2343" s="303" t="str">
        <f t="shared" si="257"/>
        <v>0</v>
      </c>
      <c r="H2343" s="303">
        <f>IF(R2343="",0,COUNTIF($R$7:R2343,R2343))</f>
        <v>0</v>
      </c>
      <c r="I2343" s="303" t="str">
        <f t="shared" si="258"/>
        <v>0</v>
      </c>
      <c r="J2343" s="306">
        <f t="shared" si="259"/>
        <v>44216</v>
      </c>
      <c r="K2343" s="303" t="str">
        <f t="shared" si="260"/>
        <v>KK 097</v>
      </c>
      <c r="L2343" s="61"/>
      <c r="M2343" s="271"/>
      <c r="N2343" s="6"/>
      <c r="O2343" s="10"/>
      <c r="P2343" s="6"/>
      <c r="Q2343" s="77" t="str">
        <f t="shared" si="261"/>
        <v/>
      </c>
      <c r="R2343" s="333"/>
      <c r="S2343" s="23"/>
      <c r="T2343" s="271"/>
      <c r="U2343" s="5"/>
      <c r="V2343" s="5"/>
      <c r="W2343" s="61"/>
      <c r="X2343" s="61"/>
    </row>
    <row r="2344" spans="1:24" ht="18.75" customHeight="1" x14ac:dyDescent="0.25">
      <c r="A2344" s="61"/>
      <c r="B2344" s="303">
        <f>IF(P2344="",0,COUNTIF($P$7:P2344,P2344))</f>
        <v>0</v>
      </c>
      <c r="C2344" s="303" t="str">
        <f t="shared" si="255"/>
        <v>0</v>
      </c>
      <c r="D2344" s="303">
        <f>IF(S2344="",0,COUNTIF($S$7:S2344,S2344))</f>
        <v>0</v>
      </c>
      <c r="E2344" s="303" t="str">
        <f t="shared" si="256"/>
        <v>0</v>
      </c>
      <c r="F2344" s="303">
        <f>IF(T2344="",0,COUNTIF($T$7:T2344,T2344))</f>
        <v>0</v>
      </c>
      <c r="G2344" s="303" t="str">
        <f t="shared" si="257"/>
        <v>0</v>
      </c>
      <c r="H2344" s="303">
        <f>IF(R2344="",0,COUNTIF($R$7:R2344,R2344))</f>
        <v>0</v>
      </c>
      <c r="I2344" s="303" t="str">
        <f t="shared" si="258"/>
        <v>0</v>
      </c>
      <c r="J2344" s="306">
        <f t="shared" si="259"/>
        <v>44216</v>
      </c>
      <c r="K2344" s="303" t="str">
        <f t="shared" si="260"/>
        <v>KK 097</v>
      </c>
      <c r="L2344" s="61"/>
      <c r="M2344" s="271"/>
      <c r="N2344" s="6"/>
      <c r="O2344" s="10"/>
      <c r="P2344" s="6"/>
      <c r="Q2344" s="77" t="str">
        <f t="shared" si="261"/>
        <v/>
      </c>
      <c r="R2344" s="333"/>
      <c r="S2344" s="23"/>
      <c r="T2344" s="271"/>
      <c r="U2344" s="5"/>
      <c r="V2344" s="5"/>
      <c r="W2344" s="61"/>
      <c r="X2344" s="61"/>
    </row>
    <row r="2345" spans="1:24" ht="18.75" customHeight="1" x14ac:dyDescent="0.25">
      <c r="A2345" s="61"/>
      <c r="B2345" s="303">
        <f>IF(P2345="",0,COUNTIF($P$7:P2345,P2345))</f>
        <v>0</v>
      </c>
      <c r="C2345" s="303" t="str">
        <f t="shared" si="255"/>
        <v>0</v>
      </c>
      <c r="D2345" s="303">
        <f>IF(S2345="",0,COUNTIF($S$7:S2345,S2345))</f>
        <v>0</v>
      </c>
      <c r="E2345" s="303" t="str">
        <f t="shared" si="256"/>
        <v>0</v>
      </c>
      <c r="F2345" s="303">
        <f>IF(T2345="",0,COUNTIF($T$7:T2345,T2345))</f>
        <v>0</v>
      </c>
      <c r="G2345" s="303" t="str">
        <f t="shared" si="257"/>
        <v>0</v>
      </c>
      <c r="H2345" s="303">
        <f>IF(R2345="",0,COUNTIF($R$7:R2345,R2345))</f>
        <v>0</v>
      </c>
      <c r="I2345" s="303" t="str">
        <f t="shared" si="258"/>
        <v>0</v>
      </c>
      <c r="J2345" s="306">
        <f t="shared" si="259"/>
        <v>44216</v>
      </c>
      <c r="K2345" s="303" t="str">
        <f t="shared" si="260"/>
        <v>KK 097</v>
      </c>
      <c r="L2345" s="61"/>
      <c r="M2345" s="271"/>
      <c r="N2345" s="6"/>
      <c r="O2345" s="10"/>
      <c r="P2345" s="6"/>
      <c r="Q2345" s="77" t="str">
        <f t="shared" si="261"/>
        <v/>
      </c>
      <c r="R2345" s="333"/>
      <c r="S2345" s="23"/>
      <c r="T2345" s="271"/>
      <c r="U2345" s="5"/>
      <c r="V2345" s="5"/>
      <c r="W2345" s="61"/>
      <c r="X2345" s="61"/>
    </row>
    <row r="2346" spans="1:24" ht="18.75" customHeight="1" x14ac:dyDescent="0.25">
      <c r="A2346" s="61"/>
      <c r="B2346" s="303">
        <f>IF(P2346="",0,COUNTIF($P$7:P2346,P2346))</f>
        <v>0</v>
      </c>
      <c r="C2346" s="303" t="str">
        <f t="shared" si="255"/>
        <v>0</v>
      </c>
      <c r="D2346" s="303">
        <f>IF(S2346="",0,COUNTIF($S$7:S2346,S2346))</f>
        <v>0</v>
      </c>
      <c r="E2346" s="303" t="str">
        <f t="shared" si="256"/>
        <v>0</v>
      </c>
      <c r="F2346" s="303">
        <f>IF(T2346="",0,COUNTIF($T$7:T2346,T2346))</f>
        <v>0</v>
      </c>
      <c r="G2346" s="303" t="str">
        <f t="shared" si="257"/>
        <v>0</v>
      </c>
      <c r="H2346" s="303">
        <f>IF(R2346="",0,COUNTIF($R$7:R2346,R2346))</f>
        <v>0</v>
      </c>
      <c r="I2346" s="303" t="str">
        <f t="shared" si="258"/>
        <v>0</v>
      </c>
      <c r="J2346" s="306">
        <f t="shared" si="259"/>
        <v>44216</v>
      </c>
      <c r="K2346" s="303" t="str">
        <f t="shared" si="260"/>
        <v>KK 097</v>
      </c>
      <c r="L2346" s="61"/>
      <c r="M2346" s="271"/>
      <c r="N2346" s="6"/>
      <c r="O2346" s="10"/>
      <c r="P2346" s="6"/>
      <c r="Q2346" s="77" t="str">
        <f t="shared" si="261"/>
        <v/>
      </c>
      <c r="R2346" s="333"/>
      <c r="S2346" s="23"/>
      <c r="T2346" s="271"/>
      <c r="U2346" s="5"/>
      <c r="V2346" s="5"/>
      <c r="W2346" s="61"/>
      <c r="X2346" s="61"/>
    </row>
    <row r="2347" spans="1:24" ht="18.75" customHeight="1" x14ac:dyDescent="0.25">
      <c r="A2347" s="61"/>
      <c r="B2347" s="303">
        <f>IF(P2347="",0,COUNTIF($P$7:P2347,P2347))</f>
        <v>0</v>
      </c>
      <c r="C2347" s="303" t="str">
        <f t="shared" si="255"/>
        <v>0</v>
      </c>
      <c r="D2347" s="303">
        <f>IF(S2347="",0,COUNTIF($S$7:S2347,S2347))</f>
        <v>0</v>
      </c>
      <c r="E2347" s="303" t="str">
        <f t="shared" si="256"/>
        <v>0</v>
      </c>
      <c r="F2347" s="303">
        <f>IF(T2347="",0,COUNTIF($T$7:T2347,T2347))</f>
        <v>0</v>
      </c>
      <c r="G2347" s="303" t="str">
        <f t="shared" si="257"/>
        <v>0</v>
      </c>
      <c r="H2347" s="303">
        <f>IF(R2347="",0,COUNTIF($R$7:R2347,R2347))</f>
        <v>0</v>
      </c>
      <c r="I2347" s="303" t="str">
        <f t="shared" si="258"/>
        <v>0</v>
      </c>
      <c r="J2347" s="306">
        <f t="shared" si="259"/>
        <v>44216</v>
      </c>
      <c r="K2347" s="303" t="str">
        <f t="shared" si="260"/>
        <v>KK 097</v>
      </c>
      <c r="L2347" s="61"/>
      <c r="M2347" s="271"/>
      <c r="N2347" s="6"/>
      <c r="O2347" s="10"/>
      <c r="P2347" s="6"/>
      <c r="Q2347" s="77" t="str">
        <f t="shared" si="261"/>
        <v/>
      </c>
      <c r="R2347" s="333"/>
      <c r="S2347" s="23"/>
      <c r="T2347" s="271"/>
      <c r="U2347" s="5"/>
      <c r="V2347" s="5"/>
      <c r="W2347" s="61"/>
      <c r="X2347" s="61"/>
    </row>
    <row r="2348" spans="1:24" ht="18.75" customHeight="1" x14ac:dyDescent="0.25">
      <c r="A2348" s="61"/>
      <c r="B2348" s="303">
        <f>IF(P2348="",0,COUNTIF($P$7:P2348,P2348))</f>
        <v>0</v>
      </c>
      <c r="C2348" s="303" t="str">
        <f t="shared" si="255"/>
        <v>0</v>
      </c>
      <c r="D2348" s="303">
        <f>IF(S2348="",0,COUNTIF($S$7:S2348,S2348))</f>
        <v>0</v>
      </c>
      <c r="E2348" s="303" t="str">
        <f t="shared" si="256"/>
        <v>0</v>
      </c>
      <c r="F2348" s="303">
        <f>IF(T2348="",0,COUNTIF($T$7:T2348,T2348))</f>
        <v>0</v>
      </c>
      <c r="G2348" s="303" t="str">
        <f t="shared" si="257"/>
        <v>0</v>
      </c>
      <c r="H2348" s="303">
        <f>IF(R2348="",0,COUNTIF($R$7:R2348,R2348))</f>
        <v>0</v>
      </c>
      <c r="I2348" s="303" t="str">
        <f t="shared" si="258"/>
        <v>0</v>
      </c>
      <c r="J2348" s="306">
        <f t="shared" si="259"/>
        <v>44216</v>
      </c>
      <c r="K2348" s="303" t="str">
        <f t="shared" si="260"/>
        <v>KK 097</v>
      </c>
      <c r="L2348" s="61"/>
      <c r="M2348" s="271"/>
      <c r="N2348" s="6"/>
      <c r="O2348" s="10"/>
      <c r="P2348" s="6"/>
      <c r="Q2348" s="77" t="str">
        <f t="shared" si="261"/>
        <v/>
      </c>
      <c r="R2348" s="333"/>
      <c r="S2348" s="23"/>
      <c r="T2348" s="271"/>
      <c r="U2348" s="5"/>
      <c r="V2348" s="5"/>
      <c r="W2348" s="61"/>
      <c r="X2348" s="61"/>
    </row>
    <row r="2349" spans="1:24" ht="18.75" customHeight="1" x14ac:dyDescent="0.25">
      <c r="A2349" s="61"/>
      <c r="B2349" s="303">
        <f>IF(P2349="",0,COUNTIF($P$7:P2349,P2349))</f>
        <v>0</v>
      </c>
      <c r="C2349" s="303" t="str">
        <f t="shared" si="255"/>
        <v>0</v>
      </c>
      <c r="D2349" s="303">
        <f>IF(S2349="",0,COUNTIF($S$7:S2349,S2349))</f>
        <v>0</v>
      </c>
      <c r="E2349" s="303" t="str">
        <f t="shared" si="256"/>
        <v>0</v>
      </c>
      <c r="F2349" s="303">
        <f>IF(T2349="",0,COUNTIF($T$7:T2349,T2349))</f>
        <v>0</v>
      </c>
      <c r="G2349" s="303" t="str">
        <f t="shared" si="257"/>
        <v>0</v>
      </c>
      <c r="H2349" s="303">
        <f>IF(R2349="",0,COUNTIF($R$7:R2349,R2349))</f>
        <v>0</v>
      </c>
      <c r="I2349" s="303" t="str">
        <f t="shared" si="258"/>
        <v>0</v>
      </c>
      <c r="J2349" s="306">
        <f t="shared" si="259"/>
        <v>44216</v>
      </c>
      <c r="K2349" s="303" t="str">
        <f t="shared" si="260"/>
        <v>KK 097</v>
      </c>
      <c r="L2349" s="61"/>
      <c r="M2349" s="271"/>
      <c r="N2349" s="6"/>
      <c r="O2349" s="10"/>
      <c r="P2349" s="6"/>
      <c r="Q2349" s="77" t="str">
        <f t="shared" si="261"/>
        <v/>
      </c>
      <c r="R2349" s="333"/>
      <c r="S2349" s="23"/>
      <c r="T2349" s="271"/>
      <c r="U2349" s="5"/>
      <c r="V2349" s="5"/>
      <c r="W2349" s="61"/>
      <c r="X2349" s="61"/>
    </row>
    <row r="2350" spans="1:24" ht="18.75" customHeight="1" x14ac:dyDescent="0.25">
      <c r="A2350" s="61"/>
      <c r="B2350" s="303">
        <f>IF(P2350="",0,COUNTIF($P$7:P2350,P2350))</f>
        <v>0</v>
      </c>
      <c r="C2350" s="303" t="str">
        <f t="shared" si="255"/>
        <v>0</v>
      </c>
      <c r="D2350" s="303">
        <f>IF(S2350="",0,COUNTIF($S$7:S2350,S2350))</f>
        <v>0</v>
      </c>
      <c r="E2350" s="303" t="str">
        <f t="shared" si="256"/>
        <v>0</v>
      </c>
      <c r="F2350" s="303">
        <f>IF(T2350="",0,COUNTIF($T$7:T2350,T2350))</f>
        <v>0</v>
      </c>
      <c r="G2350" s="303" t="str">
        <f t="shared" si="257"/>
        <v>0</v>
      </c>
      <c r="H2350" s="303">
        <f>IF(R2350="",0,COUNTIF($R$7:R2350,R2350))</f>
        <v>0</v>
      </c>
      <c r="I2350" s="303" t="str">
        <f t="shared" si="258"/>
        <v>0</v>
      </c>
      <c r="J2350" s="306">
        <f t="shared" si="259"/>
        <v>44216</v>
      </c>
      <c r="K2350" s="303" t="str">
        <f t="shared" si="260"/>
        <v>KK 097</v>
      </c>
      <c r="L2350" s="61"/>
      <c r="M2350" s="271"/>
      <c r="N2350" s="6"/>
      <c r="O2350" s="10"/>
      <c r="P2350" s="6"/>
      <c r="Q2350" s="77" t="str">
        <f t="shared" si="261"/>
        <v/>
      </c>
      <c r="R2350" s="333"/>
      <c r="S2350" s="23"/>
      <c r="T2350" s="271"/>
      <c r="U2350" s="5"/>
      <c r="V2350" s="5"/>
      <c r="W2350" s="61"/>
      <c r="X2350" s="61"/>
    </row>
    <row r="2351" spans="1:24" ht="18.75" customHeight="1" x14ac:dyDescent="0.25">
      <c r="A2351" s="61"/>
      <c r="B2351" s="303">
        <f>IF(P2351="",0,COUNTIF($P$7:P2351,P2351))</f>
        <v>0</v>
      </c>
      <c r="C2351" s="303" t="str">
        <f t="shared" si="255"/>
        <v>0</v>
      </c>
      <c r="D2351" s="303">
        <f>IF(S2351="",0,COUNTIF($S$7:S2351,S2351))</f>
        <v>0</v>
      </c>
      <c r="E2351" s="303" t="str">
        <f t="shared" si="256"/>
        <v>0</v>
      </c>
      <c r="F2351" s="303">
        <f>IF(T2351="",0,COUNTIF($T$7:T2351,T2351))</f>
        <v>0</v>
      </c>
      <c r="G2351" s="303" t="str">
        <f t="shared" si="257"/>
        <v>0</v>
      </c>
      <c r="H2351" s="303">
        <f>IF(R2351="",0,COUNTIF($R$7:R2351,R2351))</f>
        <v>0</v>
      </c>
      <c r="I2351" s="303" t="str">
        <f t="shared" si="258"/>
        <v>0</v>
      </c>
      <c r="J2351" s="306">
        <f t="shared" si="259"/>
        <v>44216</v>
      </c>
      <c r="K2351" s="303" t="str">
        <f t="shared" si="260"/>
        <v>KK 097</v>
      </c>
      <c r="L2351" s="61"/>
      <c r="M2351" s="271"/>
      <c r="N2351" s="6"/>
      <c r="O2351" s="10"/>
      <c r="P2351" s="6"/>
      <c r="Q2351" s="77" t="str">
        <f t="shared" si="261"/>
        <v/>
      </c>
      <c r="R2351" s="333"/>
      <c r="S2351" s="23"/>
      <c r="T2351" s="271"/>
      <c r="U2351" s="5"/>
      <c r="V2351" s="5"/>
      <c r="W2351" s="61"/>
      <c r="X2351" s="61"/>
    </row>
    <row r="2352" spans="1:24" ht="18.75" customHeight="1" x14ac:dyDescent="0.25">
      <c r="A2352" s="61"/>
      <c r="B2352" s="303">
        <f>IF(P2352="",0,COUNTIF($P$7:P2352,P2352))</f>
        <v>0</v>
      </c>
      <c r="C2352" s="303" t="str">
        <f t="shared" si="255"/>
        <v>0</v>
      </c>
      <c r="D2352" s="303">
        <f>IF(S2352="",0,COUNTIF($S$7:S2352,S2352))</f>
        <v>0</v>
      </c>
      <c r="E2352" s="303" t="str">
        <f t="shared" si="256"/>
        <v>0</v>
      </c>
      <c r="F2352" s="303">
        <f>IF(T2352="",0,COUNTIF($T$7:T2352,T2352))</f>
        <v>0</v>
      </c>
      <c r="G2352" s="303" t="str">
        <f t="shared" si="257"/>
        <v>0</v>
      </c>
      <c r="H2352" s="303">
        <f>IF(R2352="",0,COUNTIF($R$7:R2352,R2352))</f>
        <v>0</v>
      </c>
      <c r="I2352" s="303" t="str">
        <f t="shared" si="258"/>
        <v>0</v>
      </c>
      <c r="J2352" s="306">
        <f t="shared" si="259"/>
        <v>44216</v>
      </c>
      <c r="K2352" s="303" t="str">
        <f t="shared" si="260"/>
        <v>KK 097</v>
      </c>
      <c r="L2352" s="61"/>
      <c r="M2352" s="271"/>
      <c r="N2352" s="6"/>
      <c r="O2352" s="10"/>
      <c r="P2352" s="6"/>
      <c r="Q2352" s="77" t="str">
        <f t="shared" si="261"/>
        <v/>
      </c>
      <c r="R2352" s="333"/>
      <c r="S2352" s="23"/>
      <c r="T2352" s="271"/>
      <c r="U2352" s="5"/>
      <c r="V2352" s="5"/>
      <c r="W2352" s="61"/>
      <c r="X2352" s="61"/>
    </row>
    <row r="2353" spans="1:24" ht="18.75" customHeight="1" x14ac:dyDescent="0.25">
      <c r="A2353" s="61"/>
      <c r="B2353" s="303">
        <f>IF(P2353="",0,COUNTIF($P$7:P2353,P2353))</f>
        <v>0</v>
      </c>
      <c r="C2353" s="303" t="str">
        <f t="shared" ref="C2353:C2416" si="262">B2353&amp;P2353</f>
        <v>0</v>
      </c>
      <c r="D2353" s="303">
        <f>IF(S2353="",0,COUNTIF($S$7:S2353,S2353))</f>
        <v>0</v>
      </c>
      <c r="E2353" s="303" t="str">
        <f t="shared" ref="E2353:E2416" si="263">D2353&amp;S2353</f>
        <v>0</v>
      </c>
      <c r="F2353" s="303">
        <f>IF(T2353="",0,COUNTIF($T$7:T2353,T2353))</f>
        <v>0</v>
      </c>
      <c r="G2353" s="303" t="str">
        <f t="shared" ref="G2353:G2416" si="264">F2353&amp;T2353</f>
        <v>0</v>
      </c>
      <c r="H2353" s="303">
        <f>IF(R2353="",0,COUNTIF($R$7:R2353,R2353))</f>
        <v>0</v>
      </c>
      <c r="I2353" s="303" t="str">
        <f t="shared" ref="I2353:I2416" si="265">H2353&amp;R2353</f>
        <v>0</v>
      </c>
      <c r="J2353" s="306">
        <f t="shared" ref="J2353:J2416" si="266">IF(M2353&lt;&gt;"",M2353,J2352)</f>
        <v>44216</v>
      </c>
      <c r="K2353" s="303" t="str">
        <f t="shared" ref="K2353:K2416" si="267">IF(N2353&lt;&gt;"",N2353,K2352)</f>
        <v>KK 097</v>
      </c>
      <c r="L2353" s="61"/>
      <c r="M2353" s="271"/>
      <c r="N2353" s="6"/>
      <c r="O2353" s="10"/>
      <c r="P2353" s="6"/>
      <c r="Q2353" s="77" t="str">
        <f t="shared" ref="Q2353:Q2416" si="268">IF(P2353&lt;&gt;"",VLOOKUP(P2353,DA,2,FALSE),"")</f>
        <v/>
      </c>
      <c r="R2353" s="333"/>
      <c r="S2353" s="23"/>
      <c r="T2353" s="271"/>
      <c r="U2353" s="5"/>
      <c r="V2353" s="5"/>
      <c r="W2353" s="61"/>
      <c r="X2353" s="61"/>
    </row>
    <row r="2354" spans="1:24" ht="18.75" customHeight="1" x14ac:dyDescent="0.25">
      <c r="A2354" s="61"/>
      <c r="B2354" s="303">
        <f>IF(P2354="",0,COUNTIF($P$7:P2354,P2354))</f>
        <v>0</v>
      </c>
      <c r="C2354" s="303" t="str">
        <f t="shared" si="262"/>
        <v>0</v>
      </c>
      <c r="D2354" s="303">
        <f>IF(S2354="",0,COUNTIF($S$7:S2354,S2354))</f>
        <v>0</v>
      </c>
      <c r="E2354" s="303" t="str">
        <f t="shared" si="263"/>
        <v>0</v>
      </c>
      <c r="F2354" s="303">
        <f>IF(T2354="",0,COUNTIF($T$7:T2354,T2354))</f>
        <v>0</v>
      </c>
      <c r="G2354" s="303" t="str">
        <f t="shared" si="264"/>
        <v>0</v>
      </c>
      <c r="H2354" s="303">
        <f>IF(R2354="",0,COUNTIF($R$7:R2354,R2354))</f>
        <v>0</v>
      </c>
      <c r="I2354" s="303" t="str">
        <f t="shared" si="265"/>
        <v>0</v>
      </c>
      <c r="J2354" s="306">
        <f t="shared" si="266"/>
        <v>44216</v>
      </c>
      <c r="K2354" s="303" t="str">
        <f t="shared" si="267"/>
        <v>KK 097</v>
      </c>
      <c r="L2354" s="61"/>
      <c r="M2354" s="271"/>
      <c r="N2354" s="6"/>
      <c r="O2354" s="10"/>
      <c r="P2354" s="6"/>
      <c r="Q2354" s="77" t="str">
        <f t="shared" si="268"/>
        <v/>
      </c>
      <c r="R2354" s="333"/>
      <c r="S2354" s="23"/>
      <c r="T2354" s="271"/>
      <c r="U2354" s="5"/>
      <c r="V2354" s="5"/>
      <c r="W2354" s="61"/>
      <c r="X2354" s="61"/>
    </row>
    <row r="2355" spans="1:24" ht="18.75" customHeight="1" x14ac:dyDescent="0.25">
      <c r="A2355" s="61"/>
      <c r="B2355" s="303">
        <f>IF(P2355="",0,COUNTIF($P$7:P2355,P2355))</f>
        <v>0</v>
      </c>
      <c r="C2355" s="303" t="str">
        <f t="shared" si="262"/>
        <v>0</v>
      </c>
      <c r="D2355" s="303">
        <f>IF(S2355="",0,COUNTIF($S$7:S2355,S2355))</f>
        <v>0</v>
      </c>
      <c r="E2355" s="303" t="str">
        <f t="shared" si="263"/>
        <v>0</v>
      </c>
      <c r="F2355" s="303">
        <f>IF(T2355="",0,COUNTIF($T$7:T2355,T2355))</f>
        <v>0</v>
      </c>
      <c r="G2355" s="303" t="str">
        <f t="shared" si="264"/>
        <v>0</v>
      </c>
      <c r="H2355" s="303">
        <f>IF(R2355="",0,COUNTIF($R$7:R2355,R2355))</f>
        <v>0</v>
      </c>
      <c r="I2355" s="303" t="str">
        <f t="shared" si="265"/>
        <v>0</v>
      </c>
      <c r="J2355" s="306">
        <f t="shared" si="266"/>
        <v>44216</v>
      </c>
      <c r="K2355" s="303" t="str">
        <f t="shared" si="267"/>
        <v>KK 097</v>
      </c>
      <c r="L2355" s="61"/>
      <c r="M2355" s="271"/>
      <c r="N2355" s="6"/>
      <c r="O2355" s="10"/>
      <c r="P2355" s="6"/>
      <c r="Q2355" s="77" t="str">
        <f t="shared" si="268"/>
        <v/>
      </c>
      <c r="R2355" s="333"/>
      <c r="S2355" s="23"/>
      <c r="T2355" s="271"/>
      <c r="U2355" s="5"/>
      <c r="V2355" s="5"/>
      <c r="W2355" s="61"/>
      <c r="X2355" s="61"/>
    </row>
    <row r="2356" spans="1:24" ht="18.75" customHeight="1" x14ac:dyDescent="0.25">
      <c r="A2356" s="61"/>
      <c r="B2356" s="303">
        <f>IF(P2356="",0,COUNTIF($P$7:P2356,P2356))</f>
        <v>0</v>
      </c>
      <c r="C2356" s="303" t="str">
        <f t="shared" si="262"/>
        <v>0</v>
      </c>
      <c r="D2356" s="303">
        <f>IF(S2356="",0,COUNTIF($S$7:S2356,S2356))</f>
        <v>0</v>
      </c>
      <c r="E2356" s="303" t="str">
        <f t="shared" si="263"/>
        <v>0</v>
      </c>
      <c r="F2356" s="303">
        <f>IF(T2356="",0,COUNTIF($T$7:T2356,T2356))</f>
        <v>0</v>
      </c>
      <c r="G2356" s="303" t="str">
        <f t="shared" si="264"/>
        <v>0</v>
      </c>
      <c r="H2356" s="303">
        <f>IF(R2356="",0,COUNTIF($R$7:R2356,R2356))</f>
        <v>0</v>
      </c>
      <c r="I2356" s="303" t="str">
        <f t="shared" si="265"/>
        <v>0</v>
      </c>
      <c r="J2356" s="306">
        <f t="shared" si="266"/>
        <v>44216</v>
      </c>
      <c r="K2356" s="303" t="str">
        <f t="shared" si="267"/>
        <v>KK 097</v>
      </c>
      <c r="L2356" s="61"/>
      <c r="M2356" s="271"/>
      <c r="N2356" s="6"/>
      <c r="O2356" s="10"/>
      <c r="P2356" s="6"/>
      <c r="Q2356" s="77" t="str">
        <f t="shared" si="268"/>
        <v/>
      </c>
      <c r="R2356" s="333"/>
      <c r="S2356" s="23"/>
      <c r="T2356" s="271"/>
      <c r="U2356" s="5"/>
      <c r="V2356" s="5"/>
      <c r="W2356" s="61"/>
      <c r="X2356" s="61"/>
    </row>
    <row r="2357" spans="1:24" ht="18.75" customHeight="1" x14ac:dyDescent="0.25">
      <c r="A2357" s="61"/>
      <c r="B2357" s="303">
        <f>IF(P2357="",0,COUNTIF($P$7:P2357,P2357))</f>
        <v>0</v>
      </c>
      <c r="C2357" s="303" t="str">
        <f t="shared" si="262"/>
        <v>0</v>
      </c>
      <c r="D2357" s="303">
        <f>IF(S2357="",0,COUNTIF($S$7:S2357,S2357))</f>
        <v>0</v>
      </c>
      <c r="E2357" s="303" t="str">
        <f t="shared" si="263"/>
        <v>0</v>
      </c>
      <c r="F2357" s="303">
        <f>IF(T2357="",0,COUNTIF($T$7:T2357,T2357))</f>
        <v>0</v>
      </c>
      <c r="G2357" s="303" t="str">
        <f t="shared" si="264"/>
        <v>0</v>
      </c>
      <c r="H2357" s="303">
        <f>IF(R2357="",0,COUNTIF($R$7:R2357,R2357))</f>
        <v>0</v>
      </c>
      <c r="I2357" s="303" t="str">
        <f t="shared" si="265"/>
        <v>0</v>
      </c>
      <c r="J2357" s="306">
        <f t="shared" si="266"/>
        <v>44216</v>
      </c>
      <c r="K2357" s="303" t="str">
        <f t="shared" si="267"/>
        <v>KK 097</v>
      </c>
      <c r="L2357" s="61"/>
      <c r="M2357" s="271"/>
      <c r="N2357" s="6"/>
      <c r="O2357" s="10"/>
      <c r="P2357" s="6"/>
      <c r="Q2357" s="77" t="str">
        <f t="shared" si="268"/>
        <v/>
      </c>
      <c r="R2357" s="333"/>
      <c r="S2357" s="23"/>
      <c r="T2357" s="271"/>
      <c r="U2357" s="5"/>
      <c r="V2357" s="5"/>
      <c r="W2357" s="61"/>
      <c r="X2357" s="61"/>
    </row>
    <row r="2358" spans="1:24" ht="18.75" customHeight="1" x14ac:dyDescent="0.25">
      <c r="A2358" s="61"/>
      <c r="B2358" s="303">
        <f>IF(P2358="",0,COUNTIF($P$7:P2358,P2358))</f>
        <v>0</v>
      </c>
      <c r="C2358" s="303" t="str">
        <f t="shared" si="262"/>
        <v>0</v>
      </c>
      <c r="D2358" s="303">
        <f>IF(S2358="",0,COUNTIF($S$7:S2358,S2358))</f>
        <v>0</v>
      </c>
      <c r="E2358" s="303" t="str">
        <f t="shared" si="263"/>
        <v>0</v>
      </c>
      <c r="F2358" s="303">
        <f>IF(T2358="",0,COUNTIF($T$7:T2358,T2358))</f>
        <v>0</v>
      </c>
      <c r="G2358" s="303" t="str">
        <f t="shared" si="264"/>
        <v>0</v>
      </c>
      <c r="H2358" s="303">
        <f>IF(R2358="",0,COUNTIF($R$7:R2358,R2358))</f>
        <v>0</v>
      </c>
      <c r="I2358" s="303" t="str">
        <f t="shared" si="265"/>
        <v>0</v>
      </c>
      <c r="J2358" s="306">
        <f t="shared" si="266"/>
        <v>44216</v>
      </c>
      <c r="K2358" s="303" t="str">
        <f t="shared" si="267"/>
        <v>KK 097</v>
      </c>
      <c r="L2358" s="61"/>
      <c r="M2358" s="271"/>
      <c r="N2358" s="6"/>
      <c r="O2358" s="10"/>
      <c r="P2358" s="6"/>
      <c r="Q2358" s="77" t="str">
        <f t="shared" si="268"/>
        <v/>
      </c>
      <c r="R2358" s="333"/>
      <c r="S2358" s="23"/>
      <c r="T2358" s="271"/>
      <c r="U2358" s="5"/>
      <c r="V2358" s="5"/>
      <c r="W2358" s="61"/>
      <c r="X2358" s="61"/>
    </row>
    <row r="2359" spans="1:24" ht="18.75" customHeight="1" x14ac:dyDescent="0.25">
      <c r="A2359" s="61"/>
      <c r="B2359" s="303">
        <f>IF(P2359="",0,COUNTIF($P$7:P2359,P2359))</f>
        <v>0</v>
      </c>
      <c r="C2359" s="303" t="str">
        <f t="shared" si="262"/>
        <v>0</v>
      </c>
      <c r="D2359" s="303">
        <f>IF(S2359="",0,COUNTIF($S$7:S2359,S2359))</f>
        <v>0</v>
      </c>
      <c r="E2359" s="303" t="str">
        <f t="shared" si="263"/>
        <v>0</v>
      </c>
      <c r="F2359" s="303">
        <f>IF(T2359="",0,COUNTIF($T$7:T2359,T2359))</f>
        <v>0</v>
      </c>
      <c r="G2359" s="303" t="str">
        <f t="shared" si="264"/>
        <v>0</v>
      </c>
      <c r="H2359" s="303">
        <f>IF(R2359="",0,COUNTIF($R$7:R2359,R2359))</f>
        <v>0</v>
      </c>
      <c r="I2359" s="303" t="str">
        <f t="shared" si="265"/>
        <v>0</v>
      </c>
      <c r="J2359" s="306">
        <f t="shared" si="266"/>
        <v>44216</v>
      </c>
      <c r="K2359" s="303" t="str">
        <f t="shared" si="267"/>
        <v>KK 097</v>
      </c>
      <c r="L2359" s="61"/>
      <c r="M2359" s="271"/>
      <c r="N2359" s="6"/>
      <c r="O2359" s="10"/>
      <c r="P2359" s="6"/>
      <c r="Q2359" s="77" t="str">
        <f t="shared" si="268"/>
        <v/>
      </c>
      <c r="R2359" s="333"/>
      <c r="S2359" s="23"/>
      <c r="T2359" s="271"/>
      <c r="U2359" s="5"/>
      <c r="V2359" s="5"/>
      <c r="W2359" s="61"/>
      <c r="X2359" s="61"/>
    </row>
    <row r="2360" spans="1:24" ht="18.75" customHeight="1" x14ac:dyDescent="0.25">
      <c r="A2360" s="61"/>
      <c r="B2360" s="303">
        <f>IF(P2360="",0,COUNTIF($P$7:P2360,P2360))</f>
        <v>0</v>
      </c>
      <c r="C2360" s="303" t="str">
        <f t="shared" si="262"/>
        <v>0</v>
      </c>
      <c r="D2360" s="303">
        <f>IF(S2360="",0,COUNTIF($S$7:S2360,S2360))</f>
        <v>0</v>
      </c>
      <c r="E2360" s="303" t="str">
        <f t="shared" si="263"/>
        <v>0</v>
      </c>
      <c r="F2360" s="303">
        <f>IF(T2360="",0,COUNTIF($T$7:T2360,T2360))</f>
        <v>0</v>
      </c>
      <c r="G2360" s="303" t="str">
        <f t="shared" si="264"/>
        <v>0</v>
      </c>
      <c r="H2360" s="303">
        <f>IF(R2360="",0,COUNTIF($R$7:R2360,R2360))</f>
        <v>0</v>
      </c>
      <c r="I2360" s="303" t="str">
        <f t="shared" si="265"/>
        <v>0</v>
      </c>
      <c r="J2360" s="306">
        <f t="shared" si="266"/>
        <v>44216</v>
      </c>
      <c r="K2360" s="303" t="str">
        <f t="shared" si="267"/>
        <v>KK 097</v>
      </c>
      <c r="L2360" s="61"/>
      <c r="M2360" s="271"/>
      <c r="N2360" s="6"/>
      <c r="O2360" s="10"/>
      <c r="P2360" s="6"/>
      <c r="Q2360" s="77" t="str">
        <f t="shared" si="268"/>
        <v/>
      </c>
      <c r="R2360" s="333"/>
      <c r="S2360" s="23"/>
      <c r="T2360" s="271"/>
      <c r="U2360" s="5"/>
      <c r="V2360" s="5"/>
      <c r="W2360" s="61"/>
      <c r="X2360" s="61"/>
    </row>
    <row r="2361" spans="1:24" ht="18.75" customHeight="1" x14ac:dyDescent="0.25">
      <c r="A2361" s="61"/>
      <c r="B2361" s="303">
        <f>IF(P2361="",0,COUNTIF($P$7:P2361,P2361))</f>
        <v>0</v>
      </c>
      <c r="C2361" s="303" t="str">
        <f t="shared" si="262"/>
        <v>0</v>
      </c>
      <c r="D2361" s="303">
        <f>IF(S2361="",0,COUNTIF($S$7:S2361,S2361))</f>
        <v>0</v>
      </c>
      <c r="E2361" s="303" t="str">
        <f t="shared" si="263"/>
        <v>0</v>
      </c>
      <c r="F2361" s="303">
        <f>IF(T2361="",0,COUNTIF($T$7:T2361,T2361))</f>
        <v>0</v>
      </c>
      <c r="G2361" s="303" t="str">
        <f t="shared" si="264"/>
        <v>0</v>
      </c>
      <c r="H2361" s="303">
        <f>IF(R2361="",0,COUNTIF($R$7:R2361,R2361))</f>
        <v>0</v>
      </c>
      <c r="I2361" s="303" t="str">
        <f t="shared" si="265"/>
        <v>0</v>
      </c>
      <c r="J2361" s="306">
        <f t="shared" si="266"/>
        <v>44216</v>
      </c>
      <c r="K2361" s="303" t="str">
        <f t="shared" si="267"/>
        <v>KK 097</v>
      </c>
      <c r="L2361" s="61"/>
      <c r="M2361" s="271"/>
      <c r="N2361" s="6"/>
      <c r="O2361" s="10"/>
      <c r="P2361" s="6"/>
      <c r="Q2361" s="77" t="str">
        <f t="shared" si="268"/>
        <v/>
      </c>
      <c r="R2361" s="333"/>
      <c r="S2361" s="23"/>
      <c r="T2361" s="271"/>
      <c r="U2361" s="5"/>
      <c r="V2361" s="5"/>
      <c r="W2361" s="61"/>
      <c r="X2361" s="61"/>
    </row>
    <row r="2362" spans="1:24" ht="18.75" customHeight="1" x14ac:dyDescent="0.25">
      <c r="A2362" s="61"/>
      <c r="B2362" s="303">
        <f>IF(P2362="",0,COUNTIF($P$7:P2362,P2362))</f>
        <v>0</v>
      </c>
      <c r="C2362" s="303" t="str">
        <f t="shared" si="262"/>
        <v>0</v>
      </c>
      <c r="D2362" s="303">
        <f>IF(S2362="",0,COUNTIF($S$7:S2362,S2362))</f>
        <v>0</v>
      </c>
      <c r="E2362" s="303" t="str">
        <f t="shared" si="263"/>
        <v>0</v>
      </c>
      <c r="F2362" s="303">
        <f>IF(T2362="",0,COUNTIF($T$7:T2362,T2362))</f>
        <v>0</v>
      </c>
      <c r="G2362" s="303" t="str">
        <f t="shared" si="264"/>
        <v>0</v>
      </c>
      <c r="H2362" s="303">
        <f>IF(R2362="",0,COUNTIF($R$7:R2362,R2362))</f>
        <v>0</v>
      </c>
      <c r="I2362" s="303" t="str">
        <f t="shared" si="265"/>
        <v>0</v>
      </c>
      <c r="J2362" s="306">
        <f t="shared" si="266"/>
        <v>44216</v>
      </c>
      <c r="K2362" s="303" t="str">
        <f t="shared" si="267"/>
        <v>KK 097</v>
      </c>
      <c r="L2362" s="61"/>
      <c r="M2362" s="271"/>
      <c r="N2362" s="6"/>
      <c r="O2362" s="10"/>
      <c r="P2362" s="6"/>
      <c r="Q2362" s="77" t="str">
        <f t="shared" si="268"/>
        <v/>
      </c>
      <c r="R2362" s="333"/>
      <c r="S2362" s="23"/>
      <c r="T2362" s="271"/>
      <c r="U2362" s="5"/>
      <c r="V2362" s="5"/>
      <c r="W2362" s="61"/>
      <c r="X2362" s="61"/>
    </row>
    <row r="2363" spans="1:24" ht="18.75" customHeight="1" x14ac:dyDescent="0.25">
      <c r="A2363" s="61"/>
      <c r="B2363" s="303">
        <f>IF(P2363="",0,COUNTIF($P$7:P2363,P2363))</f>
        <v>0</v>
      </c>
      <c r="C2363" s="303" t="str">
        <f t="shared" si="262"/>
        <v>0</v>
      </c>
      <c r="D2363" s="303">
        <f>IF(S2363="",0,COUNTIF($S$7:S2363,S2363))</f>
        <v>0</v>
      </c>
      <c r="E2363" s="303" t="str">
        <f t="shared" si="263"/>
        <v>0</v>
      </c>
      <c r="F2363" s="303">
        <f>IF(T2363="",0,COUNTIF($T$7:T2363,T2363))</f>
        <v>0</v>
      </c>
      <c r="G2363" s="303" t="str">
        <f t="shared" si="264"/>
        <v>0</v>
      </c>
      <c r="H2363" s="303">
        <f>IF(R2363="",0,COUNTIF($R$7:R2363,R2363))</f>
        <v>0</v>
      </c>
      <c r="I2363" s="303" t="str">
        <f t="shared" si="265"/>
        <v>0</v>
      </c>
      <c r="J2363" s="306">
        <f t="shared" si="266"/>
        <v>44216</v>
      </c>
      <c r="K2363" s="303" t="str">
        <f t="shared" si="267"/>
        <v>KK 097</v>
      </c>
      <c r="L2363" s="61"/>
      <c r="M2363" s="271"/>
      <c r="N2363" s="6"/>
      <c r="O2363" s="10"/>
      <c r="P2363" s="6"/>
      <c r="Q2363" s="77" t="str">
        <f t="shared" si="268"/>
        <v/>
      </c>
      <c r="R2363" s="333"/>
      <c r="S2363" s="23"/>
      <c r="T2363" s="271"/>
      <c r="U2363" s="5"/>
      <c r="V2363" s="5"/>
      <c r="W2363" s="61"/>
      <c r="X2363" s="61"/>
    </row>
    <row r="2364" spans="1:24" ht="18.75" customHeight="1" x14ac:dyDescent="0.25">
      <c r="A2364" s="61"/>
      <c r="B2364" s="303">
        <f>IF(P2364="",0,COUNTIF($P$7:P2364,P2364))</f>
        <v>0</v>
      </c>
      <c r="C2364" s="303" t="str">
        <f t="shared" si="262"/>
        <v>0</v>
      </c>
      <c r="D2364" s="303">
        <f>IF(S2364="",0,COUNTIF($S$7:S2364,S2364))</f>
        <v>0</v>
      </c>
      <c r="E2364" s="303" t="str">
        <f t="shared" si="263"/>
        <v>0</v>
      </c>
      <c r="F2364" s="303">
        <f>IF(T2364="",0,COUNTIF($T$7:T2364,T2364))</f>
        <v>0</v>
      </c>
      <c r="G2364" s="303" t="str">
        <f t="shared" si="264"/>
        <v>0</v>
      </c>
      <c r="H2364" s="303">
        <f>IF(R2364="",0,COUNTIF($R$7:R2364,R2364))</f>
        <v>0</v>
      </c>
      <c r="I2364" s="303" t="str">
        <f t="shared" si="265"/>
        <v>0</v>
      </c>
      <c r="J2364" s="306">
        <f t="shared" si="266"/>
        <v>44216</v>
      </c>
      <c r="K2364" s="303" t="str">
        <f t="shared" si="267"/>
        <v>KK 097</v>
      </c>
      <c r="L2364" s="61"/>
      <c r="M2364" s="271"/>
      <c r="N2364" s="6"/>
      <c r="O2364" s="10"/>
      <c r="P2364" s="6"/>
      <c r="Q2364" s="77" t="str">
        <f t="shared" si="268"/>
        <v/>
      </c>
      <c r="R2364" s="333"/>
      <c r="S2364" s="23"/>
      <c r="T2364" s="271"/>
      <c r="U2364" s="5"/>
      <c r="V2364" s="5"/>
      <c r="W2364" s="61"/>
      <c r="X2364" s="61"/>
    </row>
    <row r="2365" spans="1:24" ht="18.75" customHeight="1" x14ac:dyDescent="0.25">
      <c r="A2365" s="61"/>
      <c r="B2365" s="303">
        <f>IF(P2365="",0,COUNTIF($P$7:P2365,P2365))</f>
        <v>0</v>
      </c>
      <c r="C2365" s="303" t="str">
        <f t="shared" si="262"/>
        <v>0</v>
      </c>
      <c r="D2365" s="303">
        <f>IF(S2365="",0,COUNTIF($S$7:S2365,S2365))</f>
        <v>0</v>
      </c>
      <c r="E2365" s="303" t="str">
        <f t="shared" si="263"/>
        <v>0</v>
      </c>
      <c r="F2365" s="303">
        <f>IF(T2365="",0,COUNTIF($T$7:T2365,T2365))</f>
        <v>0</v>
      </c>
      <c r="G2365" s="303" t="str">
        <f t="shared" si="264"/>
        <v>0</v>
      </c>
      <c r="H2365" s="303">
        <f>IF(R2365="",0,COUNTIF($R$7:R2365,R2365))</f>
        <v>0</v>
      </c>
      <c r="I2365" s="303" t="str">
        <f t="shared" si="265"/>
        <v>0</v>
      </c>
      <c r="J2365" s="306">
        <f t="shared" si="266"/>
        <v>44216</v>
      </c>
      <c r="K2365" s="303" t="str">
        <f t="shared" si="267"/>
        <v>KK 097</v>
      </c>
      <c r="L2365" s="61"/>
      <c r="M2365" s="271"/>
      <c r="N2365" s="6"/>
      <c r="O2365" s="10"/>
      <c r="P2365" s="6"/>
      <c r="Q2365" s="77" t="str">
        <f t="shared" si="268"/>
        <v/>
      </c>
      <c r="R2365" s="333"/>
      <c r="S2365" s="23"/>
      <c r="T2365" s="271"/>
      <c r="U2365" s="5"/>
      <c r="V2365" s="5"/>
      <c r="W2365" s="61"/>
      <c r="X2365" s="61"/>
    </row>
    <row r="2366" spans="1:24" ht="18.75" customHeight="1" x14ac:dyDescent="0.25">
      <c r="A2366" s="61"/>
      <c r="B2366" s="303">
        <f>IF(P2366="",0,COUNTIF($P$7:P2366,P2366))</f>
        <v>0</v>
      </c>
      <c r="C2366" s="303" t="str">
        <f t="shared" si="262"/>
        <v>0</v>
      </c>
      <c r="D2366" s="303">
        <f>IF(S2366="",0,COUNTIF($S$7:S2366,S2366))</f>
        <v>0</v>
      </c>
      <c r="E2366" s="303" t="str">
        <f t="shared" si="263"/>
        <v>0</v>
      </c>
      <c r="F2366" s="303">
        <f>IF(T2366="",0,COUNTIF($T$7:T2366,T2366))</f>
        <v>0</v>
      </c>
      <c r="G2366" s="303" t="str">
        <f t="shared" si="264"/>
        <v>0</v>
      </c>
      <c r="H2366" s="303">
        <f>IF(R2366="",0,COUNTIF($R$7:R2366,R2366))</f>
        <v>0</v>
      </c>
      <c r="I2366" s="303" t="str">
        <f t="shared" si="265"/>
        <v>0</v>
      </c>
      <c r="J2366" s="306">
        <f t="shared" si="266"/>
        <v>44216</v>
      </c>
      <c r="K2366" s="303" t="str">
        <f t="shared" si="267"/>
        <v>KK 097</v>
      </c>
      <c r="L2366" s="61"/>
      <c r="M2366" s="271"/>
      <c r="N2366" s="6"/>
      <c r="O2366" s="10"/>
      <c r="P2366" s="6"/>
      <c r="Q2366" s="77" t="str">
        <f t="shared" si="268"/>
        <v/>
      </c>
      <c r="R2366" s="333"/>
      <c r="S2366" s="23"/>
      <c r="T2366" s="271"/>
      <c r="U2366" s="5"/>
      <c r="V2366" s="5"/>
      <c r="W2366" s="61"/>
      <c r="X2366" s="61"/>
    </row>
    <row r="2367" spans="1:24" ht="18.75" customHeight="1" x14ac:dyDescent="0.25">
      <c r="A2367" s="61"/>
      <c r="B2367" s="303">
        <f>IF(P2367="",0,COUNTIF($P$7:P2367,P2367))</f>
        <v>0</v>
      </c>
      <c r="C2367" s="303" t="str">
        <f t="shared" si="262"/>
        <v>0</v>
      </c>
      <c r="D2367" s="303">
        <f>IF(S2367="",0,COUNTIF($S$7:S2367,S2367))</f>
        <v>0</v>
      </c>
      <c r="E2367" s="303" t="str">
        <f t="shared" si="263"/>
        <v>0</v>
      </c>
      <c r="F2367" s="303">
        <f>IF(T2367="",0,COUNTIF($T$7:T2367,T2367))</f>
        <v>0</v>
      </c>
      <c r="G2367" s="303" t="str">
        <f t="shared" si="264"/>
        <v>0</v>
      </c>
      <c r="H2367" s="303">
        <f>IF(R2367="",0,COUNTIF($R$7:R2367,R2367))</f>
        <v>0</v>
      </c>
      <c r="I2367" s="303" t="str">
        <f t="shared" si="265"/>
        <v>0</v>
      </c>
      <c r="J2367" s="306">
        <f t="shared" si="266"/>
        <v>44216</v>
      </c>
      <c r="K2367" s="303" t="str">
        <f t="shared" si="267"/>
        <v>KK 097</v>
      </c>
      <c r="L2367" s="61"/>
      <c r="M2367" s="271"/>
      <c r="N2367" s="6"/>
      <c r="O2367" s="10"/>
      <c r="P2367" s="6"/>
      <c r="Q2367" s="77" t="str">
        <f t="shared" si="268"/>
        <v/>
      </c>
      <c r="R2367" s="333"/>
      <c r="S2367" s="23"/>
      <c r="T2367" s="271"/>
      <c r="U2367" s="5"/>
      <c r="V2367" s="5"/>
      <c r="W2367" s="61"/>
      <c r="X2367" s="61"/>
    </row>
    <row r="2368" spans="1:24" ht="18.75" customHeight="1" x14ac:dyDescent="0.25">
      <c r="A2368" s="61"/>
      <c r="B2368" s="303">
        <f>IF(P2368="",0,COUNTIF($P$7:P2368,P2368))</f>
        <v>0</v>
      </c>
      <c r="C2368" s="303" t="str">
        <f t="shared" si="262"/>
        <v>0</v>
      </c>
      <c r="D2368" s="303">
        <f>IF(S2368="",0,COUNTIF($S$7:S2368,S2368))</f>
        <v>0</v>
      </c>
      <c r="E2368" s="303" t="str">
        <f t="shared" si="263"/>
        <v>0</v>
      </c>
      <c r="F2368" s="303">
        <f>IF(T2368="",0,COUNTIF($T$7:T2368,T2368))</f>
        <v>0</v>
      </c>
      <c r="G2368" s="303" t="str">
        <f t="shared" si="264"/>
        <v>0</v>
      </c>
      <c r="H2368" s="303">
        <f>IF(R2368="",0,COUNTIF($R$7:R2368,R2368))</f>
        <v>0</v>
      </c>
      <c r="I2368" s="303" t="str">
        <f t="shared" si="265"/>
        <v>0</v>
      </c>
      <c r="J2368" s="306">
        <f t="shared" si="266"/>
        <v>44216</v>
      </c>
      <c r="K2368" s="303" t="str">
        <f t="shared" si="267"/>
        <v>KK 097</v>
      </c>
      <c r="L2368" s="61"/>
      <c r="M2368" s="271"/>
      <c r="N2368" s="6"/>
      <c r="O2368" s="10"/>
      <c r="P2368" s="6"/>
      <c r="Q2368" s="77" t="str">
        <f t="shared" si="268"/>
        <v/>
      </c>
      <c r="R2368" s="333"/>
      <c r="S2368" s="23"/>
      <c r="T2368" s="271"/>
      <c r="U2368" s="5"/>
      <c r="V2368" s="5"/>
      <c r="W2368" s="61"/>
      <c r="X2368" s="61"/>
    </row>
    <row r="2369" spans="1:24" ht="18.75" customHeight="1" x14ac:dyDescent="0.25">
      <c r="A2369" s="61"/>
      <c r="B2369" s="303">
        <f>IF(P2369="",0,COUNTIF($P$7:P2369,P2369))</f>
        <v>0</v>
      </c>
      <c r="C2369" s="303" t="str">
        <f t="shared" si="262"/>
        <v>0</v>
      </c>
      <c r="D2369" s="303">
        <f>IF(S2369="",0,COUNTIF($S$7:S2369,S2369))</f>
        <v>0</v>
      </c>
      <c r="E2369" s="303" t="str">
        <f t="shared" si="263"/>
        <v>0</v>
      </c>
      <c r="F2369" s="303">
        <f>IF(T2369="",0,COUNTIF($T$7:T2369,T2369))</f>
        <v>0</v>
      </c>
      <c r="G2369" s="303" t="str">
        <f t="shared" si="264"/>
        <v>0</v>
      </c>
      <c r="H2369" s="303">
        <f>IF(R2369="",0,COUNTIF($R$7:R2369,R2369))</f>
        <v>0</v>
      </c>
      <c r="I2369" s="303" t="str">
        <f t="shared" si="265"/>
        <v>0</v>
      </c>
      <c r="J2369" s="306">
        <f t="shared" si="266"/>
        <v>44216</v>
      </c>
      <c r="K2369" s="303" t="str">
        <f t="shared" si="267"/>
        <v>KK 097</v>
      </c>
      <c r="L2369" s="61"/>
      <c r="M2369" s="271"/>
      <c r="N2369" s="6"/>
      <c r="O2369" s="10"/>
      <c r="P2369" s="6"/>
      <c r="Q2369" s="77" t="str">
        <f t="shared" si="268"/>
        <v/>
      </c>
      <c r="R2369" s="333"/>
      <c r="S2369" s="23"/>
      <c r="T2369" s="271"/>
      <c r="U2369" s="5"/>
      <c r="V2369" s="5"/>
      <c r="W2369" s="61"/>
      <c r="X2369" s="61"/>
    </row>
    <row r="2370" spans="1:24" ht="18.75" customHeight="1" x14ac:dyDescent="0.25">
      <c r="A2370" s="61"/>
      <c r="B2370" s="303">
        <f>IF(P2370="",0,COUNTIF($P$7:P2370,P2370))</f>
        <v>0</v>
      </c>
      <c r="C2370" s="303" t="str">
        <f t="shared" si="262"/>
        <v>0</v>
      </c>
      <c r="D2370" s="303">
        <f>IF(S2370="",0,COUNTIF($S$7:S2370,S2370))</f>
        <v>0</v>
      </c>
      <c r="E2370" s="303" t="str">
        <f t="shared" si="263"/>
        <v>0</v>
      </c>
      <c r="F2370" s="303">
        <f>IF(T2370="",0,COUNTIF($T$7:T2370,T2370))</f>
        <v>0</v>
      </c>
      <c r="G2370" s="303" t="str">
        <f t="shared" si="264"/>
        <v>0</v>
      </c>
      <c r="H2370" s="303">
        <f>IF(R2370="",0,COUNTIF($R$7:R2370,R2370))</f>
        <v>0</v>
      </c>
      <c r="I2370" s="303" t="str">
        <f t="shared" si="265"/>
        <v>0</v>
      </c>
      <c r="J2370" s="306">
        <f t="shared" si="266"/>
        <v>44216</v>
      </c>
      <c r="K2370" s="303" t="str">
        <f t="shared" si="267"/>
        <v>KK 097</v>
      </c>
      <c r="L2370" s="61"/>
      <c r="M2370" s="271"/>
      <c r="N2370" s="6"/>
      <c r="O2370" s="10"/>
      <c r="P2370" s="6"/>
      <c r="Q2370" s="77" t="str">
        <f t="shared" si="268"/>
        <v/>
      </c>
      <c r="R2370" s="333"/>
      <c r="S2370" s="23"/>
      <c r="T2370" s="271"/>
      <c r="U2370" s="5"/>
      <c r="V2370" s="5"/>
      <c r="W2370" s="61"/>
      <c r="X2370" s="61"/>
    </row>
    <row r="2371" spans="1:24" ht="18.75" customHeight="1" x14ac:dyDescent="0.25">
      <c r="A2371" s="61"/>
      <c r="B2371" s="303">
        <f>IF(P2371="",0,COUNTIF($P$7:P2371,P2371))</f>
        <v>0</v>
      </c>
      <c r="C2371" s="303" t="str">
        <f t="shared" si="262"/>
        <v>0</v>
      </c>
      <c r="D2371" s="303">
        <f>IF(S2371="",0,COUNTIF($S$7:S2371,S2371))</f>
        <v>0</v>
      </c>
      <c r="E2371" s="303" t="str">
        <f t="shared" si="263"/>
        <v>0</v>
      </c>
      <c r="F2371" s="303">
        <f>IF(T2371="",0,COUNTIF($T$7:T2371,T2371))</f>
        <v>0</v>
      </c>
      <c r="G2371" s="303" t="str">
        <f t="shared" si="264"/>
        <v>0</v>
      </c>
      <c r="H2371" s="303">
        <f>IF(R2371="",0,COUNTIF($R$7:R2371,R2371))</f>
        <v>0</v>
      </c>
      <c r="I2371" s="303" t="str">
        <f t="shared" si="265"/>
        <v>0</v>
      </c>
      <c r="J2371" s="306">
        <f t="shared" si="266"/>
        <v>44216</v>
      </c>
      <c r="K2371" s="303" t="str">
        <f t="shared" si="267"/>
        <v>KK 097</v>
      </c>
      <c r="L2371" s="61"/>
      <c r="M2371" s="271"/>
      <c r="N2371" s="6"/>
      <c r="O2371" s="10"/>
      <c r="P2371" s="6"/>
      <c r="Q2371" s="77" t="str">
        <f t="shared" si="268"/>
        <v/>
      </c>
      <c r="R2371" s="333"/>
      <c r="S2371" s="23"/>
      <c r="T2371" s="271"/>
      <c r="U2371" s="5"/>
      <c r="V2371" s="5"/>
      <c r="W2371" s="61"/>
      <c r="X2371" s="61"/>
    </row>
    <row r="2372" spans="1:24" ht="18.75" customHeight="1" x14ac:dyDescent="0.25">
      <c r="A2372" s="61"/>
      <c r="B2372" s="303">
        <f>IF(P2372="",0,COUNTIF($P$7:P2372,P2372))</f>
        <v>0</v>
      </c>
      <c r="C2372" s="303" t="str">
        <f t="shared" si="262"/>
        <v>0</v>
      </c>
      <c r="D2372" s="303">
        <f>IF(S2372="",0,COUNTIF($S$7:S2372,S2372))</f>
        <v>0</v>
      </c>
      <c r="E2372" s="303" t="str">
        <f t="shared" si="263"/>
        <v>0</v>
      </c>
      <c r="F2372" s="303">
        <f>IF(T2372="",0,COUNTIF($T$7:T2372,T2372))</f>
        <v>0</v>
      </c>
      <c r="G2372" s="303" t="str">
        <f t="shared" si="264"/>
        <v>0</v>
      </c>
      <c r="H2372" s="303">
        <f>IF(R2372="",0,COUNTIF($R$7:R2372,R2372))</f>
        <v>0</v>
      </c>
      <c r="I2372" s="303" t="str">
        <f t="shared" si="265"/>
        <v>0</v>
      </c>
      <c r="J2372" s="306">
        <f t="shared" si="266"/>
        <v>44216</v>
      </c>
      <c r="K2372" s="303" t="str">
        <f t="shared" si="267"/>
        <v>KK 097</v>
      </c>
      <c r="L2372" s="61"/>
      <c r="M2372" s="271"/>
      <c r="N2372" s="6"/>
      <c r="O2372" s="10"/>
      <c r="P2372" s="6"/>
      <c r="Q2372" s="77" t="str">
        <f t="shared" si="268"/>
        <v/>
      </c>
      <c r="R2372" s="333"/>
      <c r="S2372" s="23"/>
      <c r="T2372" s="271"/>
      <c r="U2372" s="5"/>
      <c r="V2372" s="5"/>
      <c r="W2372" s="61"/>
      <c r="X2372" s="61"/>
    </row>
    <row r="2373" spans="1:24" ht="18.75" customHeight="1" x14ac:dyDescent="0.25">
      <c r="A2373" s="61"/>
      <c r="B2373" s="303">
        <f>IF(P2373="",0,COUNTIF($P$7:P2373,P2373))</f>
        <v>0</v>
      </c>
      <c r="C2373" s="303" t="str">
        <f t="shared" si="262"/>
        <v>0</v>
      </c>
      <c r="D2373" s="303">
        <f>IF(S2373="",0,COUNTIF($S$7:S2373,S2373))</f>
        <v>0</v>
      </c>
      <c r="E2373" s="303" t="str">
        <f t="shared" si="263"/>
        <v>0</v>
      </c>
      <c r="F2373" s="303">
        <f>IF(T2373="",0,COUNTIF($T$7:T2373,T2373))</f>
        <v>0</v>
      </c>
      <c r="G2373" s="303" t="str">
        <f t="shared" si="264"/>
        <v>0</v>
      </c>
      <c r="H2373" s="303">
        <f>IF(R2373="",0,COUNTIF($R$7:R2373,R2373))</f>
        <v>0</v>
      </c>
      <c r="I2373" s="303" t="str">
        <f t="shared" si="265"/>
        <v>0</v>
      </c>
      <c r="J2373" s="306">
        <f t="shared" si="266"/>
        <v>44216</v>
      </c>
      <c r="K2373" s="303" t="str">
        <f t="shared" si="267"/>
        <v>KK 097</v>
      </c>
      <c r="L2373" s="61"/>
      <c r="M2373" s="271"/>
      <c r="N2373" s="6"/>
      <c r="O2373" s="10"/>
      <c r="P2373" s="6"/>
      <c r="Q2373" s="77" t="str">
        <f t="shared" si="268"/>
        <v/>
      </c>
      <c r="R2373" s="333"/>
      <c r="S2373" s="23"/>
      <c r="T2373" s="271"/>
      <c r="U2373" s="5"/>
      <c r="V2373" s="5"/>
      <c r="W2373" s="61"/>
      <c r="X2373" s="61"/>
    </row>
    <row r="2374" spans="1:24" ht="18.75" customHeight="1" x14ac:dyDescent="0.25">
      <c r="A2374" s="61"/>
      <c r="B2374" s="303">
        <f>IF(P2374="",0,COUNTIF($P$7:P2374,P2374))</f>
        <v>0</v>
      </c>
      <c r="C2374" s="303" t="str">
        <f t="shared" si="262"/>
        <v>0</v>
      </c>
      <c r="D2374" s="303">
        <f>IF(S2374="",0,COUNTIF($S$7:S2374,S2374))</f>
        <v>0</v>
      </c>
      <c r="E2374" s="303" t="str">
        <f t="shared" si="263"/>
        <v>0</v>
      </c>
      <c r="F2374" s="303">
        <f>IF(T2374="",0,COUNTIF($T$7:T2374,T2374))</f>
        <v>0</v>
      </c>
      <c r="G2374" s="303" t="str">
        <f t="shared" si="264"/>
        <v>0</v>
      </c>
      <c r="H2374" s="303">
        <f>IF(R2374="",0,COUNTIF($R$7:R2374,R2374))</f>
        <v>0</v>
      </c>
      <c r="I2374" s="303" t="str">
        <f t="shared" si="265"/>
        <v>0</v>
      </c>
      <c r="J2374" s="306">
        <f t="shared" si="266"/>
        <v>44216</v>
      </c>
      <c r="K2374" s="303" t="str">
        <f t="shared" si="267"/>
        <v>KK 097</v>
      </c>
      <c r="L2374" s="61"/>
      <c r="M2374" s="271"/>
      <c r="N2374" s="6"/>
      <c r="O2374" s="10"/>
      <c r="P2374" s="6"/>
      <c r="Q2374" s="77" t="str">
        <f t="shared" si="268"/>
        <v/>
      </c>
      <c r="R2374" s="333"/>
      <c r="S2374" s="23"/>
      <c r="T2374" s="271"/>
      <c r="U2374" s="5"/>
      <c r="V2374" s="5"/>
      <c r="W2374" s="61"/>
      <c r="X2374" s="61"/>
    </row>
    <row r="2375" spans="1:24" ht="18.75" customHeight="1" x14ac:dyDescent="0.25">
      <c r="A2375" s="61"/>
      <c r="B2375" s="303">
        <f>IF(P2375="",0,COUNTIF($P$7:P2375,P2375))</f>
        <v>0</v>
      </c>
      <c r="C2375" s="303" t="str">
        <f t="shared" si="262"/>
        <v>0</v>
      </c>
      <c r="D2375" s="303">
        <f>IF(S2375="",0,COUNTIF($S$7:S2375,S2375))</f>
        <v>0</v>
      </c>
      <c r="E2375" s="303" t="str">
        <f t="shared" si="263"/>
        <v>0</v>
      </c>
      <c r="F2375" s="303">
        <f>IF(T2375="",0,COUNTIF($T$7:T2375,T2375))</f>
        <v>0</v>
      </c>
      <c r="G2375" s="303" t="str">
        <f t="shared" si="264"/>
        <v>0</v>
      </c>
      <c r="H2375" s="303">
        <f>IF(R2375="",0,COUNTIF($R$7:R2375,R2375))</f>
        <v>0</v>
      </c>
      <c r="I2375" s="303" t="str">
        <f t="shared" si="265"/>
        <v>0</v>
      </c>
      <c r="J2375" s="306">
        <f t="shared" si="266"/>
        <v>44216</v>
      </c>
      <c r="K2375" s="303" t="str">
        <f t="shared" si="267"/>
        <v>KK 097</v>
      </c>
      <c r="L2375" s="61"/>
      <c r="M2375" s="271"/>
      <c r="N2375" s="6"/>
      <c r="O2375" s="10"/>
      <c r="P2375" s="6"/>
      <c r="Q2375" s="77" t="str">
        <f t="shared" si="268"/>
        <v/>
      </c>
      <c r="R2375" s="333"/>
      <c r="S2375" s="23"/>
      <c r="T2375" s="271"/>
      <c r="U2375" s="5"/>
      <c r="V2375" s="5"/>
      <c r="W2375" s="61"/>
      <c r="X2375" s="61"/>
    </row>
    <row r="2376" spans="1:24" ht="18.75" customHeight="1" x14ac:dyDescent="0.25">
      <c r="A2376" s="61"/>
      <c r="B2376" s="303">
        <f>IF(P2376="",0,COUNTIF($P$7:P2376,P2376))</f>
        <v>0</v>
      </c>
      <c r="C2376" s="303" t="str">
        <f t="shared" si="262"/>
        <v>0</v>
      </c>
      <c r="D2376" s="303">
        <f>IF(S2376="",0,COUNTIF($S$7:S2376,S2376))</f>
        <v>0</v>
      </c>
      <c r="E2376" s="303" t="str">
        <f t="shared" si="263"/>
        <v>0</v>
      </c>
      <c r="F2376" s="303">
        <f>IF(T2376="",0,COUNTIF($T$7:T2376,T2376))</f>
        <v>0</v>
      </c>
      <c r="G2376" s="303" t="str">
        <f t="shared" si="264"/>
        <v>0</v>
      </c>
      <c r="H2376" s="303">
        <f>IF(R2376="",0,COUNTIF($R$7:R2376,R2376))</f>
        <v>0</v>
      </c>
      <c r="I2376" s="303" t="str">
        <f t="shared" si="265"/>
        <v>0</v>
      </c>
      <c r="J2376" s="306">
        <f t="shared" si="266"/>
        <v>44216</v>
      </c>
      <c r="K2376" s="303" t="str">
        <f t="shared" si="267"/>
        <v>KK 097</v>
      </c>
      <c r="L2376" s="61"/>
      <c r="M2376" s="271"/>
      <c r="N2376" s="6"/>
      <c r="O2376" s="10"/>
      <c r="P2376" s="6"/>
      <c r="Q2376" s="77" t="str">
        <f t="shared" si="268"/>
        <v/>
      </c>
      <c r="R2376" s="333"/>
      <c r="S2376" s="23"/>
      <c r="T2376" s="271"/>
      <c r="U2376" s="5"/>
      <c r="V2376" s="5"/>
      <c r="W2376" s="61"/>
      <c r="X2376" s="61"/>
    </row>
    <row r="2377" spans="1:24" ht="18.75" customHeight="1" x14ac:dyDescent="0.25">
      <c r="A2377" s="61"/>
      <c r="B2377" s="303">
        <f>IF(P2377="",0,COUNTIF($P$7:P2377,P2377))</f>
        <v>0</v>
      </c>
      <c r="C2377" s="303" t="str">
        <f t="shared" si="262"/>
        <v>0</v>
      </c>
      <c r="D2377" s="303">
        <f>IF(S2377="",0,COUNTIF($S$7:S2377,S2377))</f>
        <v>0</v>
      </c>
      <c r="E2377" s="303" t="str">
        <f t="shared" si="263"/>
        <v>0</v>
      </c>
      <c r="F2377" s="303">
        <f>IF(T2377="",0,COUNTIF($T$7:T2377,T2377))</f>
        <v>0</v>
      </c>
      <c r="G2377" s="303" t="str">
        <f t="shared" si="264"/>
        <v>0</v>
      </c>
      <c r="H2377" s="303">
        <f>IF(R2377="",0,COUNTIF($R$7:R2377,R2377))</f>
        <v>0</v>
      </c>
      <c r="I2377" s="303" t="str">
        <f t="shared" si="265"/>
        <v>0</v>
      </c>
      <c r="J2377" s="306">
        <f t="shared" si="266"/>
        <v>44216</v>
      </c>
      <c r="K2377" s="303" t="str">
        <f t="shared" si="267"/>
        <v>KK 097</v>
      </c>
      <c r="L2377" s="61"/>
      <c r="M2377" s="271"/>
      <c r="N2377" s="6"/>
      <c r="O2377" s="10"/>
      <c r="P2377" s="6"/>
      <c r="Q2377" s="77" t="str">
        <f t="shared" si="268"/>
        <v/>
      </c>
      <c r="R2377" s="333"/>
      <c r="S2377" s="23"/>
      <c r="T2377" s="271"/>
      <c r="U2377" s="5"/>
      <c r="V2377" s="5"/>
      <c r="W2377" s="61"/>
      <c r="X2377" s="61"/>
    </row>
    <row r="2378" spans="1:24" ht="18.75" customHeight="1" x14ac:dyDescent="0.25">
      <c r="A2378" s="61"/>
      <c r="B2378" s="303">
        <f>IF(P2378="",0,COUNTIF($P$7:P2378,P2378))</f>
        <v>0</v>
      </c>
      <c r="C2378" s="303" t="str">
        <f t="shared" si="262"/>
        <v>0</v>
      </c>
      <c r="D2378" s="303">
        <f>IF(S2378="",0,COUNTIF($S$7:S2378,S2378))</f>
        <v>0</v>
      </c>
      <c r="E2378" s="303" t="str">
        <f t="shared" si="263"/>
        <v>0</v>
      </c>
      <c r="F2378" s="303">
        <f>IF(T2378="",0,COUNTIF($T$7:T2378,T2378))</f>
        <v>0</v>
      </c>
      <c r="G2378" s="303" t="str">
        <f t="shared" si="264"/>
        <v>0</v>
      </c>
      <c r="H2378" s="303">
        <f>IF(R2378="",0,COUNTIF($R$7:R2378,R2378))</f>
        <v>0</v>
      </c>
      <c r="I2378" s="303" t="str">
        <f t="shared" si="265"/>
        <v>0</v>
      </c>
      <c r="J2378" s="306">
        <f t="shared" si="266"/>
        <v>44216</v>
      </c>
      <c r="K2378" s="303" t="str">
        <f t="shared" si="267"/>
        <v>KK 097</v>
      </c>
      <c r="L2378" s="61"/>
      <c r="M2378" s="271"/>
      <c r="N2378" s="6"/>
      <c r="O2378" s="10"/>
      <c r="P2378" s="6"/>
      <c r="Q2378" s="77" t="str">
        <f t="shared" si="268"/>
        <v/>
      </c>
      <c r="R2378" s="333"/>
      <c r="S2378" s="23"/>
      <c r="T2378" s="271"/>
      <c r="U2378" s="5"/>
      <c r="V2378" s="5"/>
      <c r="W2378" s="61"/>
      <c r="X2378" s="61"/>
    </row>
    <row r="2379" spans="1:24" ht="18.75" customHeight="1" x14ac:dyDescent="0.25">
      <c r="A2379" s="61"/>
      <c r="B2379" s="303">
        <f>IF(P2379="",0,COUNTIF($P$7:P2379,P2379))</f>
        <v>0</v>
      </c>
      <c r="C2379" s="303" t="str">
        <f t="shared" si="262"/>
        <v>0</v>
      </c>
      <c r="D2379" s="303">
        <f>IF(S2379="",0,COUNTIF($S$7:S2379,S2379))</f>
        <v>0</v>
      </c>
      <c r="E2379" s="303" t="str">
        <f t="shared" si="263"/>
        <v>0</v>
      </c>
      <c r="F2379" s="303">
        <f>IF(T2379="",0,COUNTIF($T$7:T2379,T2379))</f>
        <v>0</v>
      </c>
      <c r="G2379" s="303" t="str">
        <f t="shared" si="264"/>
        <v>0</v>
      </c>
      <c r="H2379" s="303">
        <f>IF(R2379="",0,COUNTIF($R$7:R2379,R2379))</f>
        <v>0</v>
      </c>
      <c r="I2379" s="303" t="str">
        <f t="shared" si="265"/>
        <v>0</v>
      </c>
      <c r="J2379" s="306">
        <f t="shared" si="266"/>
        <v>44216</v>
      </c>
      <c r="K2379" s="303" t="str">
        <f t="shared" si="267"/>
        <v>KK 097</v>
      </c>
      <c r="L2379" s="61"/>
      <c r="M2379" s="271"/>
      <c r="N2379" s="6"/>
      <c r="O2379" s="10"/>
      <c r="P2379" s="6"/>
      <c r="Q2379" s="77" t="str">
        <f t="shared" si="268"/>
        <v/>
      </c>
      <c r="R2379" s="333"/>
      <c r="S2379" s="23"/>
      <c r="T2379" s="271"/>
      <c r="U2379" s="5"/>
      <c r="V2379" s="5"/>
      <c r="W2379" s="61"/>
      <c r="X2379" s="61"/>
    </row>
    <row r="2380" spans="1:24" ht="18.75" customHeight="1" x14ac:dyDescent="0.25">
      <c r="A2380" s="61"/>
      <c r="B2380" s="303">
        <f>IF(P2380="",0,COUNTIF($P$7:P2380,P2380))</f>
        <v>0</v>
      </c>
      <c r="C2380" s="303" t="str">
        <f t="shared" si="262"/>
        <v>0</v>
      </c>
      <c r="D2380" s="303">
        <f>IF(S2380="",0,COUNTIF($S$7:S2380,S2380))</f>
        <v>0</v>
      </c>
      <c r="E2380" s="303" t="str">
        <f t="shared" si="263"/>
        <v>0</v>
      </c>
      <c r="F2380" s="303">
        <f>IF(T2380="",0,COUNTIF($T$7:T2380,T2380))</f>
        <v>0</v>
      </c>
      <c r="G2380" s="303" t="str">
        <f t="shared" si="264"/>
        <v>0</v>
      </c>
      <c r="H2380" s="303">
        <f>IF(R2380="",0,COUNTIF($R$7:R2380,R2380))</f>
        <v>0</v>
      </c>
      <c r="I2380" s="303" t="str">
        <f t="shared" si="265"/>
        <v>0</v>
      </c>
      <c r="J2380" s="306">
        <f t="shared" si="266"/>
        <v>44216</v>
      </c>
      <c r="K2380" s="303" t="str">
        <f t="shared" si="267"/>
        <v>KK 097</v>
      </c>
      <c r="L2380" s="61"/>
      <c r="M2380" s="271"/>
      <c r="N2380" s="6"/>
      <c r="O2380" s="10"/>
      <c r="P2380" s="6"/>
      <c r="Q2380" s="77" t="str">
        <f t="shared" si="268"/>
        <v/>
      </c>
      <c r="R2380" s="333"/>
      <c r="S2380" s="23"/>
      <c r="T2380" s="271"/>
      <c r="U2380" s="5"/>
      <c r="V2380" s="5"/>
      <c r="W2380" s="61"/>
      <c r="X2380" s="61"/>
    </row>
    <row r="2381" spans="1:24" ht="18.75" customHeight="1" x14ac:dyDescent="0.25">
      <c r="A2381" s="61"/>
      <c r="B2381" s="303">
        <f>IF(P2381="",0,COUNTIF($P$7:P2381,P2381))</f>
        <v>0</v>
      </c>
      <c r="C2381" s="303" t="str">
        <f t="shared" si="262"/>
        <v>0</v>
      </c>
      <c r="D2381" s="303">
        <f>IF(S2381="",0,COUNTIF($S$7:S2381,S2381))</f>
        <v>0</v>
      </c>
      <c r="E2381" s="303" t="str">
        <f t="shared" si="263"/>
        <v>0</v>
      </c>
      <c r="F2381" s="303">
        <f>IF(T2381="",0,COUNTIF($T$7:T2381,T2381))</f>
        <v>0</v>
      </c>
      <c r="G2381" s="303" t="str">
        <f t="shared" si="264"/>
        <v>0</v>
      </c>
      <c r="H2381" s="303">
        <f>IF(R2381="",0,COUNTIF($R$7:R2381,R2381))</f>
        <v>0</v>
      </c>
      <c r="I2381" s="303" t="str">
        <f t="shared" si="265"/>
        <v>0</v>
      </c>
      <c r="J2381" s="306">
        <f t="shared" si="266"/>
        <v>44216</v>
      </c>
      <c r="K2381" s="303" t="str">
        <f t="shared" si="267"/>
        <v>KK 097</v>
      </c>
      <c r="L2381" s="61"/>
      <c r="M2381" s="271"/>
      <c r="N2381" s="6"/>
      <c r="O2381" s="10"/>
      <c r="P2381" s="6"/>
      <c r="Q2381" s="77" t="str">
        <f t="shared" si="268"/>
        <v/>
      </c>
      <c r="R2381" s="333"/>
      <c r="S2381" s="23"/>
      <c r="T2381" s="271"/>
      <c r="U2381" s="5"/>
      <c r="V2381" s="5"/>
      <c r="W2381" s="61"/>
      <c r="X2381" s="61"/>
    </row>
    <row r="2382" spans="1:24" ht="18.75" customHeight="1" x14ac:dyDescent="0.25">
      <c r="A2382" s="61"/>
      <c r="B2382" s="303">
        <f>IF(P2382="",0,COUNTIF($P$7:P2382,P2382))</f>
        <v>0</v>
      </c>
      <c r="C2382" s="303" t="str">
        <f t="shared" si="262"/>
        <v>0</v>
      </c>
      <c r="D2382" s="303">
        <f>IF(S2382="",0,COUNTIF($S$7:S2382,S2382))</f>
        <v>0</v>
      </c>
      <c r="E2382" s="303" t="str">
        <f t="shared" si="263"/>
        <v>0</v>
      </c>
      <c r="F2382" s="303">
        <f>IF(T2382="",0,COUNTIF($T$7:T2382,T2382))</f>
        <v>0</v>
      </c>
      <c r="G2382" s="303" t="str">
        <f t="shared" si="264"/>
        <v>0</v>
      </c>
      <c r="H2382" s="303">
        <f>IF(R2382="",0,COUNTIF($R$7:R2382,R2382))</f>
        <v>0</v>
      </c>
      <c r="I2382" s="303" t="str">
        <f t="shared" si="265"/>
        <v>0</v>
      </c>
      <c r="J2382" s="306">
        <f t="shared" si="266"/>
        <v>44216</v>
      </c>
      <c r="K2382" s="303" t="str">
        <f t="shared" si="267"/>
        <v>KK 097</v>
      </c>
      <c r="L2382" s="61"/>
      <c r="M2382" s="271"/>
      <c r="N2382" s="6"/>
      <c r="O2382" s="10"/>
      <c r="P2382" s="6"/>
      <c r="Q2382" s="77" t="str">
        <f t="shared" si="268"/>
        <v/>
      </c>
      <c r="R2382" s="333"/>
      <c r="S2382" s="23"/>
      <c r="T2382" s="271"/>
      <c r="U2382" s="5"/>
      <c r="V2382" s="5"/>
      <c r="W2382" s="61"/>
      <c r="X2382" s="61"/>
    </row>
    <row r="2383" spans="1:24" ht="18.75" customHeight="1" x14ac:dyDescent="0.25">
      <c r="A2383" s="61"/>
      <c r="B2383" s="303">
        <f>IF(P2383="",0,COUNTIF($P$7:P2383,P2383))</f>
        <v>0</v>
      </c>
      <c r="C2383" s="303" t="str">
        <f t="shared" si="262"/>
        <v>0</v>
      </c>
      <c r="D2383" s="303">
        <f>IF(S2383="",0,COUNTIF($S$7:S2383,S2383))</f>
        <v>0</v>
      </c>
      <c r="E2383" s="303" t="str">
        <f t="shared" si="263"/>
        <v>0</v>
      </c>
      <c r="F2383" s="303">
        <f>IF(T2383="",0,COUNTIF($T$7:T2383,T2383))</f>
        <v>0</v>
      </c>
      <c r="G2383" s="303" t="str">
        <f t="shared" si="264"/>
        <v>0</v>
      </c>
      <c r="H2383" s="303">
        <f>IF(R2383="",0,COUNTIF($R$7:R2383,R2383))</f>
        <v>0</v>
      </c>
      <c r="I2383" s="303" t="str">
        <f t="shared" si="265"/>
        <v>0</v>
      </c>
      <c r="J2383" s="306">
        <f t="shared" si="266"/>
        <v>44216</v>
      </c>
      <c r="K2383" s="303" t="str">
        <f t="shared" si="267"/>
        <v>KK 097</v>
      </c>
      <c r="L2383" s="61"/>
      <c r="M2383" s="271"/>
      <c r="N2383" s="6"/>
      <c r="O2383" s="10"/>
      <c r="P2383" s="6"/>
      <c r="Q2383" s="77" t="str">
        <f t="shared" si="268"/>
        <v/>
      </c>
      <c r="R2383" s="333"/>
      <c r="S2383" s="23"/>
      <c r="T2383" s="271"/>
      <c r="U2383" s="5"/>
      <c r="V2383" s="5"/>
      <c r="W2383" s="61"/>
      <c r="X2383" s="61"/>
    </row>
    <row r="2384" spans="1:24" ht="18.75" customHeight="1" x14ac:dyDescent="0.25">
      <c r="A2384" s="61"/>
      <c r="B2384" s="303">
        <f>IF(P2384="",0,COUNTIF($P$7:P2384,P2384))</f>
        <v>0</v>
      </c>
      <c r="C2384" s="303" t="str">
        <f t="shared" si="262"/>
        <v>0</v>
      </c>
      <c r="D2384" s="303">
        <f>IF(S2384="",0,COUNTIF($S$7:S2384,S2384))</f>
        <v>0</v>
      </c>
      <c r="E2384" s="303" t="str">
        <f t="shared" si="263"/>
        <v>0</v>
      </c>
      <c r="F2384" s="303">
        <f>IF(T2384="",0,COUNTIF($T$7:T2384,T2384))</f>
        <v>0</v>
      </c>
      <c r="G2384" s="303" t="str">
        <f t="shared" si="264"/>
        <v>0</v>
      </c>
      <c r="H2384" s="303">
        <f>IF(R2384="",0,COUNTIF($R$7:R2384,R2384))</f>
        <v>0</v>
      </c>
      <c r="I2384" s="303" t="str">
        <f t="shared" si="265"/>
        <v>0</v>
      </c>
      <c r="J2384" s="306">
        <f t="shared" si="266"/>
        <v>44216</v>
      </c>
      <c r="K2384" s="303" t="str">
        <f t="shared" si="267"/>
        <v>KK 097</v>
      </c>
      <c r="L2384" s="61"/>
      <c r="M2384" s="271"/>
      <c r="N2384" s="6"/>
      <c r="O2384" s="10"/>
      <c r="P2384" s="6"/>
      <c r="Q2384" s="77" t="str">
        <f t="shared" si="268"/>
        <v/>
      </c>
      <c r="R2384" s="333"/>
      <c r="S2384" s="23"/>
      <c r="T2384" s="271"/>
      <c r="U2384" s="5"/>
      <c r="V2384" s="5"/>
      <c r="W2384" s="61"/>
      <c r="X2384" s="61"/>
    </row>
    <row r="2385" spans="1:24" ht="18.75" customHeight="1" x14ac:dyDescent="0.25">
      <c r="A2385" s="61"/>
      <c r="B2385" s="303">
        <f>IF(P2385="",0,COUNTIF($P$7:P2385,P2385))</f>
        <v>0</v>
      </c>
      <c r="C2385" s="303" t="str">
        <f t="shared" si="262"/>
        <v>0</v>
      </c>
      <c r="D2385" s="303">
        <f>IF(S2385="",0,COUNTIF($S$7:S2385,S2385))</f>
        <v>0</v>
      </c>
      <c r="E2385" s="303" t="str">
        <f t="shared" si="263"/>
        <v>0</v>
      </c>
      <c r="F2385" s="303">
        <f>IF(T2385="",0,COUNTIF($T$7:T2385,T2385))</f>
        <v>0</v>
      </c>
      <c r="G2385" s="303" t="str">
        <f t="shared" si="264"/>
        <v>0</v>
      </c>
      <c r="H2385" s="303">
        <f>IF(R2385="",0,COUNTIF($R$7:R2385,R2385))</f>
        <v>0</v>
      </c>
      <c r="I2385" s="303" t="str">
        <f t="shared" si="265"/>
        <v>0</v>
      </c>
      <c r="J2385" s="306">
        <f t="shared" si="266"/>
        <v>44216</v>
      </c>
      <c r="K2385" s="303" t="str">
        <f t="shared" si="267"/>
        <v>KK 097</v>
      </c>
      <c r="L2385" s="61"/>
      <c r="M2385" s="271"/>
      <c r="N2385" s="6"/>
      <c r="O2385" s="10"/>
      <c r="P2385" s="6"/>
      <c r="Q2385" s="77" t="str">
        <f t="shared" si="268"/>
        <v/>
      </c>
      <c r="R2385" s="333"/>
      <c r="S2385" s="23"/>
      <c r="T2385" s="271"/>
      <c r="U2385" s="5"/>
      <c r="V2385" s="5"/>
      <c r="W2385" s="61"/>
      <c r="X2385" s="61"/>
    </row>
    <row r="2386" spans="1:24" ht="18.75" customHeight="1" x14ac:dyDescent="0.25">
      <c r="A2386" s="61"/>
      <c r="B2386" s="303">
        <f>IF(P2386="",0,COUNTIF($P$7:P2386,P2386))</f>
        <v>0</v>
      </c>
      <c r="C2386" s="303" t="str">
        <f t="shared" si="262"/>
        <v>0</v>
      </c>
      <c r="D2386" s="303">
        <f>IF(S2386="",0,COUNTIF($S$7:S2386,S2386))</f>
        <v>0</v>
      </c>
      <c r="E2386" s="303" t="str">
        <f t="shared" si="263"/>
        <v>0</v>
      </c>
      <c r="F2386" s="303">
        <f>IF(T2386="",0,COUNTIF($T$7:T2386,T2386))</f>
        <v>0</v>
      </c>
      <c r="G2386" s="303" t="str">
        <f t="shared" si="264"/>
        <v>0</v>
      </c>
      <c r="H2386" s="303">
        <f>IF(R2386="",0,COUNTIF($R$7:R2386,R2386))</f>
        <v>0</v>
      </c>
      <c r="I2386" s="303" t="str">
        <f t="shared" si="265"/>
        <v>0</v>
      </c>
      <c r="J2386" s="306">
        <f t="shared" si="266"/>
        <v>44216</v>
      </c>
      <c r="K2386" s="303" t="str">
        <f t="shared" si="267"/>
        <v>KK 097</v>
      </c>
      <c r="L2386" s="61"/>
      <c r="M2386" s="271"/>
      <c r="N2386" s="6"/>
      <c r="O2386" s="10"/>
      <c r="P2386" s="6"/>
      <c r="Q2386" s="77" t="str">
        <f t="shared" si="268"/>
        <v/>
      </c>
      <c r="R2386" s="333"/>
      <c r="S2386" s="23"/>
      <c r="T2386" s="271"/>
      <c r="U2386" s="5"/>
      <c r="V2386" s="5"/>
      <c r="W2386" s="61"/>
      <c r="X2386" s="61"/>
    </row>
    <row r="2387" spans="1:24" ht="18.75" customHeight="1" x14ac:dyDescent="0.25">
      <c r="A2387" s="61"/>
      <c r="B2387" s="303">
        <f>IF(P2387="",0,COUNTIF($P$7:P2387,P2387))</f>
        <v>0</v>
      </c>
      <c r="C2387" s="303" t="str">
        <f t="shared" si="262"/>
        <v>0</v>
      </c>
      <c r="D2387" s="303">
        <f>IF(S2387="",0,COUNTIF($S$7:S2387,S2387))</f>
        <v>0</v>
      </c>
      <c r="E2387" s="303" t="str">
        <f t="shared" si="263"/>
        <v>0</v>
      </c>
      <c r="F2387" s="303">
        <f>IF(T2387="",0,COUNTIF($T$7:T2387,T2387))</f>
        <v>0</v>
      </c>
      <c r="G2387" s="303" t="str">
        <f t="shared" si="264"/>
        <v>0</v>
      </c>
      <c r="H2387" s="303">
        <f>IF(R2387="",0,COUNTIF($R$7:R2387,R2387))</f>
        <v>0</v>
      </c>
      <c r="I2387" s="303" t="str">
        <f t="shared" si="265"/>
        <v>0</v>
      </c>
      <c r="J2387" s="306">
        <f t="shared" si="266"/>
        <v>44216</v>
      </c>
      <c r="K2387" s="303" t="str">
        <f t="shared" si="267"/>
        <v>KK 097</v>
      </c>
      <c r="L2387" s="61"/>
      <c r="M2387" s="271"/>
      <c r="N2387" s="6"/>
      <c r="O2387" s="10"/>
      <c r="P2387" s="6"/>
      <c r="Q2387" s="77" t="str">
        <f t="shared" si="268"/>
        <v/>
      </c>
      <c r="R2387" s="333"/>
      <c r="S2387" s="23"/>
      <c r="T2387" s="271"/>
      <c r="U2387" s="5"/>
      <c r="V2387" s="5"/>
      <c r="W2387" s="61"/>
      <c r="X2387" s="61"/>
    </row>
    <row r="2388" spans="1:24" ht="18.75" customHeight="1" x14ac:dyDescent="0.25">
      <c r="A2388" s="61"/>
      <c r="B2388" s="303">
        <f>IF(P2388="",0,COUNTIF($P$7:P2388,P2388))</f>
        <v>0</v>
      </c>
      <c r="C2388" s="303" t="str">
        <f t="shared" si="262"/>
        <v>0</v>
      </c>
      <c r="D2388" s="303">
        <f>IF(S2388="",0,COUNTIF($S$7:S2388,S2388))</f>
        <v>0</v>
      </c>
      <c r="E2388" s="303" t="str">
        <f t="shared" si="263"/>
        <v>0</v>
      </c>
      <c r="F2388" s="303">
        <f>IF(T2388="",0,COUNTIF($T$7:T2388,T2388))</f>
        <v>0</v>
      </c>
      <c r="G2388" s="303" t="str">
        <f t="shared" si="264"/>
        <v>0</v>
      </c>
      <c r="H2388" s="303">
        <f>IF(R2388="",0,COUNTIF($R$7:R2388,R2388))</f>
        <v>0</v>
      </c>
      <c r="I2388" s="303" t="str">
        <f t="shared" si="265"/>
        <v>0</v>
      </c>
      <c r="J2388" s="306">
        <f t="shared" si="266"/>
        <v>44216</v>
      </c>
      <c r="K2388" s="303" t="str">
        <f t="shared" si="267"/>
        <v>KK 097</v>
      </c>
      <c r="L2388" s="61"/>
      <c r="M2388" s="271"/>
      <c r="N2388" s="6"/>
      <c r="O2388" s="10"/>
      <c r="P2388" s="6"/>
      <c r="Q2388" s="77" t="str">
        <f t="shared" si="268"/>
        <v/>
      </c>
      <c r="R2388" s="333"/>
      <c r="S2388" s="23"/>
      <c r="T2388" s="271"/>
      <c r="U2388" s="5"/>
      <c r="V2388" s="5"/>
      <c r="W2388" s="61"/>
      <c r="X2388" s="61"/>
    </row>
    <row r="2389" spans="1:24" ht="18.75" customHeight="1" x14ac:dyDescent="0.25">
      <c r="A2389" s="61"/>
      <c r="B2389" s="303">
        <f>IF(P2389="",0,COUNTIF($P$7:P2389,P2389))</f>
        <v>0</v>
      </c>
      <c r="C2389" s="303" t="str">
        <f t="shared" si="262"/>
        <v>0</v>
      </c>
      <c r="D2389" s="303">
        <f>IF(S2389="",0,COUNTIF($S$7:S2389,S2389))</f>
        <v>0</v>
      </c>
      <c r="E2389" s="303" t="str">
        <f t="shared" si="263"/>
        <v>0</v>
      </c>
      <c r="F2389" s="303">
        <f>IF(T2389="",0,COUNTIF($T$7:T2389,T2389))</f>
        <v>0</v>
      </c>
      <c r="G2389" s="303" t="str">
        <f t="shared" si="264"/>
        <v>0</v>
      </c>
      <c r="H2389" s="303">
        <f>IF(R2389="",0,COUNTIF($R$7:R2389,R2389))</f>
        <v>0</v>
      </c>
      <c r="I2389" s="303" t="str">
        <f t="shared" si="265"/>
        <v>0</v>
      </c>
      <c r="J2389" s="306">
        <f t="shared" si="266"/>
        <v>44216</v>
      </c>
      <c r="K2389" s="303" t="str">
        <f t="shared" si="267"/>
        <v>KK 097</v>
      </c>
      <c r="L2389" s="61"/>
      <c r="M2389" s="271"/>
      <c r="N2389" s="6"/>
      <c r="O2389" s="10"/>
      <c r="P2389" s="6"/>
      <c r="Q2389" s="77" t="str">
        <f t="shared" si="268"/>
        <v/>
      </c>
      <c r="R2389" s="333"/>
      <c r="S2389" s="23"/>
      <c r="T2389" s="271"/>
      <c r="U2389" s="5"/>
      <c r="V2389" s="5"/>
      <c r="W2389" s="61"/>
      <c r="X2389" s="61"/>
    </row>
    <row r="2390" spans="1:24" ht="18.75" customHeight="1" x14ac:dyDescent="0.25">
      <c r="A2390" s="61"/>
      <c r="B2390" s="303">
        <f>IF(P2390="",0,COUNTIF($P$7:P2390,P2390))</f>
        <v>0</v>
      </c>
      <c r="C2390" s="303" t="str">
        <f t="shared" si="262"/>
        <v>0</v>
      </c>
      <c r="D2390" s="303">
        <f>IF(S2390="",0,COUNTIF($S$7:S2390,S2390))</f>
        <v>0</v>
      </c>
      <c r="E2390" s="303" t="str">
        <f t="shared" si="263"/>
        <v>0</v>
      </c>
      <c r="F2390" s="303">
        <f>IF(T2390="",0,COUNTIF($T$7:T2390,T2390))</f>
        <v>0</v>
      </c>
      <c r="G2390" s="303" t="str">
        <f t="shared" si="264"/>
        <v>0</v>
      </c>
      <c r="H2390" s="303">
        <f>IF(R2390="",0,COUNTIF($R$7:R2390,R2390))</f>
        <v>0</v>
      </c>
      <c r="I2390" s="303" t="str">
        <f t="shared" si="265"/>
        <v>0</v>
      </c>
      <c r="J2390" s="306">
        <f t="shared" si="266"/>
        <v>44216</v>
      </c>
      <c r="K2390" s="303" t="str">
        <f t="shared" si="267"/>
        <v>KK 097</v>
      </c>
      <c r="L2390" s="61"/>
      <c r="M2390" s="271"/>
      <c r="N2390" s="6"/>
      <c r="O2390" s="10"/>
      <c r="P2390" s="6"/>
      <c r="Q2390" s="77" t="str">
        <f t="shared" si="268"/>
        <v/>
      </c>
      <c r="R2390" s="333"/>
      <c r="S2390" s="23"/>
      <c r="T2390" s="271"/>
      <c r="U2390" s="5"/>
      <c r="V2390" s="5"/>
      <c r="W2390" s="61"/>
      <c r="X2390" s="61"/>
    </row>
    <row r="2391" spans="1:24" ht="18.75" customHeight="1" x14ac:dyDescent="0.25">
      <c r="A2391" s="61"/>
      <c r="B2391" s="303">
        <f>IF(P2391="",0,COUNTIF($P$7:P2391,P2391))</f>
        <v>0</v>
      </c>
      <c r="C2391" s="303" t="str">
        <f t="shared" si="262"/>
        <v>0</v>
      </c>
      <c r="D2391" s="303">
        <f>IF(S2391="",0,COUNTIF($S$7:S2391,S2391))</f>
        <v>0</v>
      </c>
      <c r="E2391" s="303" t="str">
        <f t="shared" si="263"/>
        <v>0</v>
      </c>
      <c r="F2391" s="303">
        <f>IF(T2391="",0,COUNTIF($T$7:T2391,T2391))</f>
        <v>0</v>
      </c>
      <c r="G2391" s="303" t="str">
        <f t="shared" si="264"/>
        <v>0</v>
      </c>
      <c r="H2391" s="303">
        <f>IF(R2391="",0,COUNTIF($R$7:R2391,R2391))</f>
        <v>0</v>
      </c>
      <c r="I2391" s="303" t="str">
        <f t="shared" si="265"/>
        <v>0</v>
      </c>
      <c r="J2391" s="306">
        <f t="shared" si="266"/>
        <v>44216</v>
      </c>
      <c r="K2391" s="303" t="str">
        <f t="shared" si="267"/>
        <v>KK 097</v>
      </c>
      <c r="L2391" s="61"/>
      <c r="M2391" s="271"/>
      <c r="N2391" s="6"/>
      <c r="O2391" s="10"/>
      <c r="P2391" s="6"/>
      <c r="Q2391" s="77" t="str">
        <f t="shared" si="268"/>
        <v/>
      </c>
      <c r="R2391" s="333"/>
      <c r="S2391" s="23"/>
      <c r="T2391" s="271"/>
      <c r="U2391" s="5"/>
      <c r="V2391" s="5"/>
      <c r="W2391" s="61"/>
      <c r="X2391" s="61"/>
    </row>
    <row r="2392" spans="1:24" ht="18.75" customHeight="1" x14ac:dyDescent="0.25">
      <c r="A2392" s="61"/>
      <c r="B2392" s="303">
        <f>IF(P2392="",0,COUNTIF($P$7:P2392,P2392))</f>
        <v>0</v>
      </c>
      <c r="C2392" s="303" t="str">
        <f t="shared" si="262"/>
        <v>0</v>
      </c>
      <c r="D2392" s="303">
        <f>IF(S2392="",0,COUNTIF($S$7:S2392,S2392))</f>
        <v>0</v>
      </c>
      <c r="E2392" s="303" t="str">
        <f t="shared" si="263"/>
        <v>0</v>
      </c>
      <c r="F2392" s="303">
        <f>IF(T2392="",0,COUNTIF($T$7:T2392,T2392))</f>
        <v>0</v>
      </c>
      <c r="G2392" s="303" t="str">
        <f t="shared" si="264"/>
        <v>0</v>
      </c>
      <c r="H2392" s="303">
        <f>IF(R2392="",0,COUNTIF($R$7:R2392,R2392))</f>
        <v>0</v>
      </c>
      <c r="I2392" s="303" t="str">
        <f t="shared" si="265"/>
        <v>0</v>
      </c>
      <c r="J2392" s="306">
        <f t="shared" si="266"/>
        <v>44216</v>
      </c>
      <c r="K2392" s="303" t="str">
        <f t="shared" si="267"/>
        <v>KK 097</v>
      </c>
      <c r="L2392" s="61"/>
      <c r="M2392" s="271"/>
      <c r="N2392" s="6"/>
      <c r="O2392" s="10"/>
      <c r="P2392" s="6"/>
      <c r="Q2392" s="77" t="str">
        <f t="shared" si="268"/>
        <v/>
      </c>
      <c r="R2392" s="333"/>
      <c r="S2392" s="23"/>
      <c r="T2392" s="271"/>
      <c r="U2392" s="5"/>
      <c r="V2392" s="5"/>
      <c r="W2392" s="61"/>
      <c r="X2392" s="61"/>
    </row>
    <row r="2393" spans="1:24" ht="18.75" customHeight="1" x14ac:dyDescent="0.25">
      <c r="A2393" s="61"/>
      <c r="B2393" s="303">
        <f>IF(P2393="",0,COUNTIF($P$7:P2393,P2393))</f>
        <v>0</v>
      </c>
      <c r="C2393" s="303" t="str">
        <f t="shared" si="262"/>
        <v>0</v>
      </c>
      <c r="D2393" s="303">
        <f>IF(S2393="",0,COUNTIF($S$7:S2393,S2393))</f>
        <v>0</v>
      </c>
      <c r="E2393" s="303" t="str">
        <f t="shared" si="263"/>
        <v>0</v>
      </c>
      <c r="F2393" s="303">
        <f>IF(T2393="",0,COUNTIF($T$7:T2393,T2393))</f>
        <v>0</v>
      </c>
      <c r="G2393" s="303" t="str">
        <f t="shared" si="264"/>
        <v>0</v>
      </c>
      <c r="H2393" s="303">
        <f>IF(R2393="",0,COUNTIF($R$7:R2393,R2393))</f>
        <v>0</v>
      </c>
      <c r="I2393" s="303" t="str">
        <f t="shared" si="265"/>
        <v>0</v>
      </c>
      <c r="J2393" s="306">
        <f t="shared" si="266"/>
        <v>44216</v>
      </c>
      <c r="K2393" s="303" t="str">
        <f t="shared" si="267"/>
        <v>KK 097</v>
      </c>
      <c r="L2393" s="61"/>
      <c r="M2393" s="271"/>
      <c r="N2393" s="6"/>
      <c r="O2393" s="10"/>
      <c r="P2393" s="6"/>
      <c r="Q2393" s="77" t="str">
        <f t="shared" si="268"/>
        <v/>
      </c>
      <c r="R2393" s="333"/>
      <c r="S2393" s="23"/>
      <c r="T2393" s="271"/>
      <c r="U2393" s="5"/>
      <c r="V2393" s="5"/>
      <c r="W2393" s="61"/>
      <c r="X2393" s="61"/>
    </row>
    <row r="2394" spans="1:24" ht="18.75" customHeight="1" x14ac:dyDescent="0.25">
      <c r="A2394" s="61"/>
      <c r="B2394" s="303">
        <f>IF(P2394="",0,COUNTIF($P$7:P2394,P2394))</f>
        <v>0</v>
      </c>
      <c r="C2394" s="303" t="str">
        <f t="shared" si="262"/>
        <v>0</v>
      </c>
      <c r="D2394" s="303">
        <f>IF(S2394="",0,COUNTIF($S$7:S2394,S2394))</f>
        <v>0</v>
      </c>
      <c r="E2394" s="303" t="str">
        <f t="shared" si="263"/>
        <v>0</v>
      </c>
      <c r="F2394" s="303">
        <f>IF(T2394="",0,COUNTIF($T$7:T2394,T2394))</f>
        <v>0</v>
      </c>
      <c r="G2394" s="303" t="str">
        <f t="shared" si="264"/>
        <v>0</v>
      </c>
      <c r="H2394" s="303">
        <f>IF(R2394="",0,COUNTIF($R$7:R2394,R2394))</f>
        <v>0</v>
      </c>
      <c r="I2394" s="303" t="str">
        <f t="shared" si="265"/>
        <v>0</v>
      </c>
      <c r="J2394" s="306">
        <f t="shared" si="266"/>
        <v>44216</v>
      </c>
      <c r="K2394" s="303" t="str">
        <f t="shared" si="267"/>
        <v>KK 097</v>
      </c>
      <c r="L2394" s="61"/>
      <c r="M2394" s="271"/>
      <c r="N2394" s="6"/>
      <c r="O2394" s="10"/>
      <c r="P2394" s="6"/>
      <c r="Q2394" s="77" t="str">
        <f t="shared" si="268"/>
        <v/>
      </c>
      <c r="R2394" s="333"/>
      <c r="S2394" s="23"/>
      <c r="T2394" s="271"/>
      <c r="U2394" s="5"/>
      <c r="V2394" s="5"/>
      <c r="W2394" s="61"/>
      <c r="X2394" s="61"/>
    </row>
    <row r="2395" spans="1:24" ht="18.75" customHeight="1" x14ac:dyDescent="0.25">
      <c r="A2395" s="61"/>
      <c r="B2395" s="303">
        <f>IF(P2395="",0,COUNTIF($P$7:P2395,P2395))</f>
        <v>0</v>
      </c>
      <c r="C2395" s="303" t="str">
        <f t="shared" si="262"/>
        <v>0</v>
      </c>
      <c r="D2395" s="303">
        <f>IF(S2395="",0,COUNTIF($S$7:S2395,S2395))</f>
        <v>0</v>
      </c>
      <c r="E2395" s="303" t="str">
        <f t="shared" si="263"/>
        <v>0</v>
      </c>
      <c r="F2395" s="303">
        <f>IF(T2395="",0,COUNTIF($T$7:T2395,T2395))</f>
        <v>0</v>
      </c>
      <c r="G2395" s="303" t="str">
        <f t="shared" si="264"/>
        <v>0</v>
      </c>
      <c r="H2395" s="303">
        <f>IF(R2395="",0,COUNTIF($R$7:R2395,R2395))</f>
        <v>0</v>
      </c>
      <c r="I2395" s="303" t="str">
        <f t="shared" si="265"/>
        <v>0</v>
      </c>
      <c r="J2395" s="306">
        <f t="shared" si="266"/>
        <v>44216</v>
      </c>
      <c r="K2395" s="303" t="str">
        <f t="shared" si="267"/>
        <v>KK 097</v>
      </c>
      <c r="L2395" s="61"/>
      <c r="M2395" s="271"/>
      <c r="N2395" s="6"/>
      <c r="O2395" s="10"/>
      <c r="P2395" s="6"/>
      <c r="Q2395" s="77" t="str">
        <f t="shared" si="268"/>
        <v/>
      </c>
      <c r="R2395" s="333"/>
      <c r="S2395" s="23"/>
      <c r="T2395" s="271"/>
      <c r="U2395" s="5"/>
      <c r="V2395" s="5"/>
      <c r="W2395" s="61"/>
      <c r="X2395" s="61"/>
    </row>
    <row r="2396" spans="1:24" ht="18.75" customHeight="1" x14ac:dyDescent="0.25">
      <c r="A2396" s="61"/>
      <c r="B2396" s="303">
        <f>IF(P2396="",0,COUNTIF($P$7:P2396,P2396))</f>
        <v>0</v>
      </c>
      <c r="C2396" s="303" t="str">
        <f t="shared" si="262"/>
        <v>0</v>
      </c>
      <c r="D2396" s="303">
        <f>IF(S2396="",0,COUNTIF($S$7:S2396,S2396))</f>
        <v>0</v>
      </c>
      <c r="E2396" s="303" t="str">
        <f t="shared" si="263"/>
        <v>0</v>
      </c>
      <c r="F2396" s="303">
        <f>IF(T2396="",0,COUNTIF($T$7:T2396,T2396))</f>
        <v>0</v>
      </c>
      <c r="G2396" s="303" t="str">
        <f t="shared" si="264"/>
        <v>0</v>
      </c>
      <c r="H2396" s="303">
        <f>IF(R2396="",0,COUNTIF($R$7:R2396,R2396))</f>
        <v>0</v>
      </c>
      <c r="I2396" s="303" t="str">
        <f t="shared" si="265"/>
        <v>0</v>
      </c>
      <c r="J2396" s="306">
        <f t="shared" si="266"/>
        <v>44216</v>
      </c>
      <c r="K2396" s="303" t="str">
        <f t="shared" si="267"/>
        <v>KK 097</v>
      </c>
      <c r="L2396" s="61"/>
      <c r="M2396" s="271"/>
      <c r="N2396" s="6"/>
      <c r="O2396" s="10"/>
      <c r="P2396" s="6"/>
      <c r="Q2396" s="77" t="str">
        <f t="shared" si="268"/>
        <v/>
      </c>
      <c r="R2396" s="333"/>
      <c r="S2396" s="23"/>
      <c r="T2396" s="271"/>
      <c r="U2396" s="5"/>
      <c r="V2396" s="5"/>
      <c r="W2396" s="61"/>
      <c r="X2396" s="61"/>
    </row>
    <row r="2397" spans="1:24" ht="18.75" customHeight="1" x14ac:dyDescent="0.25">
      <c r="A2397" s="61"/>
      <c r="B2397" s="303">
        <f>IF(P2397="",0,COUNTIF($P$7:P2397,P2397))</f>
        <v>0</v>
      </c>
      <c r="C2397" s="303" t="str">
        <f t="shared" si="262"/>
        <v>0</v>
      </c>
      <c r="D2397" s="303">
        <f>IF(S2397="",0,COUNTIF($S$7:S2397,S2397))</f>
        <v>0</v>
      </c>
      <c r="E2397" s="303" t="str">
        <f t="shared" si="263"/>
        <v>0</v>
      </c>
      <c r="F2397" s="303">
        <f>IF(T2397="",0,COUNTIF($T$7:T2397,T2397))</f>
        <v>0</v>
      </c>
      <c r="G2397" s="303" t="str">
        <f t="shared" si="264"/>
        <v>0</v>
      </c>
      <c r="H2397" s="303">
        <f>IF(R2397="",0,COUNTIF($R$7:R2397,R2397))</f>
        <v>0</v>
      </c>
      <c r="I2397" s="303" t="str">
        <f t="shared" si="265"/>
        <v>0</v>
      </c>
      <c r="J2397" s="306">
        <f t="shared" si="266"/>
        <v>44216</v>
      </c>
      <c r="K2397" s="303" t="str">
        <f t="shared" si="267"/>
        <v>KK 097</v>
      </c>
      <c r="L2397" s="61"/>
      <c r="M2397" s="271"/>
      <c r="N2397" s="6"/>
      <c r="O2397" s="10"/>
      <c r="P2397" s="6"/>
      <c r="Q2397" s="77" t="str">
        <f t="shared" si="268"/>
        <v/>
      </c>
      <c r="R2397" s="333"/>
      <c r="S2397" s="23"/>
      <c r="T2397" s="271"/>
      <c r="U2397" s="5"/>
      <c r="V2397" s="5"/>
      <c r="W2397" s="61"/>
      <c r="X2397" s="61"/>
    </row>
    <row r="2398" spans="1:24" ht="18.75" customHeight="1" x14ac:dyDescent="0.25">
      <c r="A2398" s="61"/>
      <c r="B2398" s="303">
        <f>IF(P2398="",0,COUNTIF($P$7:P2398,P2398))</f>
        <v>0</v>
      </c>
      <c r="C2398" s="303" t="str">
        <f t="shared" si="262"/>
        <v>0</v>
      </c>
      <c r="D2398" s="303">
        <f>IF(S2398="",0,COUNTIF($S$7:S2398,S2398))</f>
        <v>0</v>
      </c>
      <c r="E2398" s="303" t="str">
        <f t="shared" si="263"/>
        <v>0</v>
      </c>
      <c r="F2398" s="303">
        <f>IF(T2398="",0,COUNTIF($T$7:T2398,T2398))</f>
        <v>0</v>
      </c>
      <c r="G2398" s="303" t="str">
        <f t="shared" si="264"/>
        <v>0</v>
      </c>
      <c r="H2398" s="303">
        <f>IF(R2398="",0,COUNTIF($R$7:R2398,R2398))</f>
        <v>0</v>
      </c>
      <c r="I2398" s="303" t="str">
        <f t="shared" si="265"/>
        <v>0</v>
      </c>
      <c r="J2398" s="306">
        <f t="shared" si="266"/>
        <v>44216</v>
      </c>
      <c r="K2398" s="303" t="str">
        <f t="shared" si="267"/>
        <v>KK 097</v>
      </c>
      <c r="L2398" s="61"/>
      <c r="M2398" s="271"/>
      <c r="N2398" s="6"/>
      <c r="O2398" s="10"/>
      <c r="P2398" s="6"/>
      <c r="Q2398" s="77" t="str">
        <f t="shared" si="268"/>
        <v/>
      </c>
      <c r="R2398" s="333"/>
      <c r="S2398" s="23"/>
      <c r="T2398" s="271"/>
      <c r="U2398" s="5"/>
      <c r="V2398" s="5"/>
      <c r="W2398" s="61"/>
      <c r="X2398" s="61"/>
    </row>
    <row r="2399" spans="1:24" ht="18.75" customHeight="1" x14ac:dyDescent="0.25">
      <c r="A2399" s="61"/>
      <c r="B2399" s="303">
        <f>IF(P2399="",0,COUNTIF($P$7:P2399,P2399))</f>
        <v>0</v>
      </c>
      <c r="C2399" s="303" t="str">
        <f t="shared" si="262"/>
        <v>0</v>
      </c>
      <c r="D2399" s="303">
        <f>IF(S2399="",0,COUNTIF($S$7:S2399,S2399))</f>
        <v>0</v>
      </c>
      <c r="E2399" s="303" t="str">
        <f t="shared" si="263"/>
        <v>0</v>
      </c>
      <c r="F2399" s="303">
        <f>IF(T2399="",0,COUNTIF($T$7:T2399,T2399))</f>
        <v>0</v>
      </c>
      <c r="G2399" s="303" t="str">
        <f t="shared" si="264"/>
        <v>0</v>
      </c>
      <c r="H2399" s="303">
        <f>IF(R2399="",0,COUNTIF($R$7:R2399,R2399))</f>
        <v>0</v>
      </c>
      <c r="I2399" s="303" t="str">
        <f t="shared" si="265"/>
        <v>0</v>
      </c>
      <c r="J2399" s="306">
        <f t="shared" si="266"/>
        <v>44216</v>
      </c>
      <c r="K2399" s="303" t="str">
        <f t="shared" si="267"/>
        <v>KK 097</v>
      </c>
      <c r="L2399" s="61"/>
      <c r="M2399" s="271"/>
      <c r="N2399" s="6"/>
      <c r="O2399" s="10"/>
      <c r="P2399" s="6"/>
      <c r="Q2399" s="77" t="str">
        <f t="shared" si="268"/>
        <v/>
      </c>
      <c r="R2399" s="333"/>
      <c r="S2399" s="23"/>
      <c r="T2399" s="271"/>
      <c r="U2399" s="5"/>
      <c r="V2399" s="5"/>
      <c r="W2399" s="61"/>
      <c r="X2399" s="61"/>
    </row>
    <row r="2400" spans="1:24" ht="18.75" customHeight="1" x14ac:dyDescent="0.25">
      <c r="A2400" s="61"/>
      <c r="B2400" s="303">
        <f>IF(P2400="",0,COUNTIF($P$7:P2400,P2400))</f>
        <v>0</v>
      </c>
      <c r="C2400" s="303" t="str">
        <f t="shared" si="262"/>
        <v>0</v>
      </c>
      <c r="D2400" s="303">
        <f>IF(S2400="",0,COUNTIF($S$7:S2400,S2400))</f>
        <v>0</v>
      </c>
      <c r="E2400" s="303" t="str">
        <f t="shared" si="263"/>
        <v>0</v>
      </c>
      <c r="F2400" s="303">
        <f>IF(T2400="",0,COUNTIF($T$7:T2400,T2400))</f>
        <v>0</v>
      </c>
      <c r="G2400" s="303" t="str">
        <f t="shared" si="264"/>
        <v>0</v>
      </c>
      <c r="H2400" s="303">
        <f>IF(R2400="",0,COUNTIF($R$7:R2400,R2400))</f>
        <v>0</v>
      </c>
      <c r="I2400" s="303" t="str">
        <f t="shared" si="265"/>
        <v>0</v>
      </c>
      <c r="J2400" s="306">
        <f t="shared" si="266"/>
        <v>44216</v>
      </c>
      <c r="K2400" s="303" t="str">
        <f t="shared" si="267"/>
        <v>KK 097</v>
      </c>
      <c r="L2400" s="61"/>
      <c r="M2400" s="271"/>
      <c r="N2400" s="6"/>
      <c r="O2400" s="10"/>
      <c r="P2400" s="6"/>
      <c r="Q2400" s="77" t="str">
        <f t="shared" si="268"/>
        <v/>
      </c>
      <c r="R2400" s="333"/>
      <c r="S2400" s="23"/>
      <c r="T2400" s="271"/>
      <c r="U2400" s="5"/>
      <c r="V2400" s="5"/>
      <c r="W2400" s="61"/>
      <c r="X2400" s="61"/>
    </row>
    <row r="2401" spans="1:24" ht="18.75" customHeight="1" x14ac:dyDescent="0.25">
      <c r="A2401" s="61"/>
      <c r="B2401" s="303">
        <f>IF(P2401="",0,COUNTIF($P$7:P2401,P2401))</f>
        <v>0</v>
      </c>
      <c r="C2401" s="303" t="str">
        <f t="shared" si="262"/>
        <v>0</v>
      </c>
      <c r="D2401" s="303">
        <f>IF(S2401="",0,COUNTIF($S$7:S2401,S2401))</f>
        <v>0</v>
      </c>
      <c r="E2401" s="303" t="str">
        <f t="shared" si="263"/>
        <v>0</v>
      </c>
      <c r="F2401" s="303">
        <f>IF(T2401="",0,COUNTIF($T$7:T2401,T2401))</f>
        <v>0</v>
      </c>
      <c r="G2401" s="303" t="str">
        <f t="shared" si="264"/>
        <v>0</v>
      </c>
      <c r="H2401" s="303">
        <f>IF(R2401="",0,COUNTIF($R$7:R2401,R2401))</f>
        <v>0</v>
      </c>
      <c r="I2401" s="303" t="str">
        <f t="shared" si="265"/>
        <v>0</v>
      </c>
      <c r="J2401" s="306">
        <f t="shared" si="266"/>
        <v>44216</v>
      </c>
      <c r="K2401" s="303" t="str">
        <f t="shared" si="267"/>
        <v>KK 097</v>
      </c>
      <c r="L2401" s="61"/>
      <c r="M2401" s="271"/>
      <c r="N2401" s="6"/>
      <c r="O2401" s="10"/>
      <c r="P2401" s="6"/>
      <c r="Q2401" s="77" t="str">
        <f t="shared" si="268"/>
        <v/>
      </c>
      <c r="R2401" s="333"/>
      <c r="S2401" s="23"/>
      <c r="T2401" s="271"/>
      <c r="U2401" s="5"/>
      <c r="V2401" s="5"/>
      <c r="W2401" s="61"/>
      <c r="X2401" s="61"/>
    </row>
    <row r="2402" spans="1:24" ht="18.75" customHeight="1" x14ac:dyDescent="0.25">
      <c r="A2402" s="61"/>
      <c r="B2402" s="303">
        <f>IF(P2402="",0,COUNTIF($P$7:P2402,P2402))</f>
        <v>0</v>
      </c>
      <c r="C2402" s="303" t="str">
        <f t="shared" si="262"/>
        <v>0</v>
      </c>
      <c r="D2402" s="303">
        <f>IF(S2402="",0,COUNTIF($S$7:S2402,S2402))</f>
        <v>0</v>
      </c>
      <c r="E2402" s="303" t="str">
        <f t="shared" si="263"/>
        <v>0</v>
      </c>
      <c r="F2402" s="303">
        <f>IF(T2402="",0,COUNTIF($T$7:T2402,T2402))</f>
        <v>0</v>
      </c>
      <c r="G2402" s="303" t="str">
        <f t="shared" si="264"/>
        <v>0</v>
      </c>
      <c r="H2402" s="303">
        <f>IF(R2402="",0,COUNTIF($R$7:R2402,R2402))</f>
        <v>0</v>
      </c>
      <c r="I2402" s="303" t="str">
        <f t="shared" si="265"/>
        <v>0</v>
      </c>
      <c r="J2402" s="306">
        <f t="shared" si="266"/>
        <v>44216</v>
      </c>
      <c r="K2402" s="303" t="str">
        <f t="shared" si="267"/>
        <v>KK 097</v>
      </c>
      <c r="L2402" s="61"/>
      <c r="M2402" s="271"/>
      <c r="N2402" s="6"/>
      <c r="O2402" s="10"/>
      <c r="P2402" s="6"/>
      <c r="Q2402" s="77" t="str">
        <f t="shared" si="268"/>
        <v/>
      </c>
      <c r="R2402" s="333"/>
      <c r="S2402" s="23"/>
      <c r="T2402" s="271"/>
      <c r="U2402" s="5"/>
      <c r="V2402" s="5"/>
      <c r="W2402" s="61"/>
      <c r="X2402" s="61"/>
    </row>
    <row r="2403" spans="1:24" ht="18.75" customHeight="1" x14ac:dyDescent="0.25">
      <c r="A2403" s="61"/>
      <c r="B2403" s="303">
        <f>IF(P2403="",0,COUNTIF($P$7:P2403,P2403))</f>
        <v>0</v>
      </c>
      <c r="C2403" s="303" t="str">
        <f t="shared" si="262"/>
        <v>0</v>
      </c>
      <c r="D2403" s="303">
        <f>IF(S2403="",0,COUNTIF($S$7:S2403,S2403))</f>
        <v>0</v>
      </c>
      <c r="E2403" s="303" t="str">
        <f t="shared" si="263"/>
        <v>0</v>
      </c>
      <c r="F2403" s="303">
        <f>IF(T2403="",0,COUNTIF($T$7:T2403,T2403))</f>
        <v>0</v>
      </c>
      <c r="G2403" s="303" t="str">
        <f t="shared" si="264"/>
        <v>0</v>
      </c>
      <c r="H2403" s="303">
        <f>IF(R2403="",0,COUNTIF($R$7:R2403,R2403))</f>
        <v>0</v>
      </c>
      <c r="I2403" s="303" t="str">
        <f t="shared" si="265"/>
        <v>0</v>
      </c>
      <c r="J2403" s="306">
        <f t="shared" si="266"/>
        <v>44216</v>
      </c>
      <c r="K2403" s="303" t="str">
        <f t="shared" si="267"/>
        <v>KK 097</v>
      </c>
      <c r="L2403" s="61"/>
      <c r="M2403" s="271"/>
      <c r="N2403" s="6"/>
      <c r="O2403" s="10"/>
      <c r="P2403" s="6"/>
      <c r="Q2403" s="77" t="str">
        <f t="shared" si="268"/>
        <v/>
      </c>
      <c r="R2403" s="333"/>
      <c r="S2403" s="23"/>
      <c r="T2403" s="271"/>
      <c r="U2403" s="5"/>
      <c r="V2403" s="5"/>
      <c r="W2403" s="61"/>
      <c r="X2403" s="61"/>
    </row>
    <row r="2404" spans="1:24" ht="18.75" customHeight="1" x14ac:dyDescent="0.25">
      <c r="A2404" s="61"/>
      <c r="B2404" s="303">
        <f>IF(P2404="",0,COUNTIF($P$7:P2404,P2404))</f>
        <v>0</v>
      </c>
      <c r="C2404" s="303" t="str">
        <f t="shared" si="262"/>
        <v>0</v>
      </c>
      <c r="D2404" s="303">
        <f>IF(S2404="",0,COUNTIF($S$7:S2404,S2404))</f>
        <v>0</v>
      </c>
      <c r="E2404" s="303" t="str">
        <f t="shared" si="263"/>
        <v>0</v>
      </c>
      <c r="F2404" s="303">
        <f>IF(T2404="",0,COUNTIF($T$7:T2404,T2404))</f>
        <v>0</v>
      </c>
      <c r="G2404" s="303" t="str">
        <f t="shared" si="264"/>
        <v>0</v>
      </c>
      <c r="H2404" s="303">
        <f>IF(R2404="",0,COUNTIF($R$7:R2404,R2404))</f>
        <v>0</v>
      </c>
      <c r="I2404" s="303" t="str">
        <f t="shared" si="265"/>
        <v>0</v>
      </c>
      <c r="J2404" s="306">
        <f t="shared" si="266"/>
        <v>44216</v>
      </c>
      <c r="K2404" s="303" t="str">
        <f t="shared" si="267"/>
        <v>KK 097</v>
      </c>
      <c r="L2404" s="61"/>
      <c r="M2404" s="271"/>
      <c r="N2404" s="6"/>
      <c r="O2404" s="10"/>
      <c r="P2404" s="6"/>
      <c r="Q2404" s="77" t="str">
        <f t="shared" si="268"/>
        <v/>
      </c>
      <c r="R2404" s="333"/>
      <c r="S2404" s="23"/>
      <c r="T2404" s="271"/>
      <c r="U2404" s="5"/>
      <c r="V2404" s="5"/>
      <c r="W2404" s="61"/>
      <c r="X2404" s="61"/>
    </row>
    <row r="2405" spans="1:24" ht="18.75" customHeight="1" x14ac:dyDescent="0.25">
      <c r="A2405" s="61"/>
      <c r="B2405" s="303">
        <f>IF(P2405="",0,COUNTIF($P$7:P2405,P2405))</f>
        <v>0</v>
      </c>
      <c r="C2405" s="303" t="str">
        <f t="shared" si="262"/>
        <v>0</v>
      </c>
      <c r="D2405" s="303">
        <f>IF(S2405="",0,COUNTIF($S$7:S2405,S2405))</f>
        <v>0</v>
      </c>
      <c r="E2405" s="303" t="str">
        <f t="shared" si="263"/>
        <v>0</v>
      </c>
      <c r="F2405" s="303">
        <f>IF(T2405="",0,COUNTIF($T$7:T2405,T2405))</f>
        <v>0</v>
      </c>
      <c r="G2405" s="303" t="str">
        <f t="shared" si="264"/>
        <v>0</v>
      </c>
      <c r="H2405" s="303">
        <f>IF(R2405="",0,COUNTIF($R$7:R2405,R2405))</f>
        <v>0</v>
      </c>
      <c r="I2405" s="303" t="str">
        <f t="shared" si="265"/>
        <v>0</v>
      </c>
      <c r="J2405" s="306">
        <f t="shared" si="266"/>
        <v>44216</v>
      </c>
      <c r="K2405" s="303" t="str">
        <f t="shared" si="267"/>
        <v>KK 097</v>
      </c>
      <c r="L2405" s="61"/>
      <c r="M2405" s="271"/>
      <c r="N2405" s="6"/>
      <c r="O2405" s="10"/>
      <c r="P2405" s="6"/>
      <c r="Q2405" s="77" t="str">
        <f t="shared" si="268"/>
        <v/>
      </c>
      <c r="R2405" s="333"/>
      <c r="S2405" s="23"/>
      <c r="T2405" s="271"/>
      <c r="U2405" s="5"/>
      <c r="V2405" s="5"/>
      <c r="W2405" s="61"/>
      <c r="X2405" s="61"/>
    </row>
    <row r="2406" spans="1:24" ht="18.75" customHeight="1" x14ac:dyDescent="0.25">
      <c r="A2406" s="61"/>
      <c r="B2406" s="303">
        <f>IF(P2406="",0,COUNTIF($P$7:P2406,P2406))</f>
        <v>0</v>
      </c>
      <c r="C2406" s="303" t="str">
        <f t="shared" si="262"/>
        <v>0</v>
      </c>
      <c r="D2406" s="303">
        <f>IF(S2406="",0,COUNTIF($S$7:S2406,S2406))</f>
        <v>0</v>
      </c>
      <c r="E2406" s="303" t="str">
        <f t="shared" si="263"/>
        <v>0</v>
      </c>
      <c r="F2406" s="303">
        <f>IF(T2406="",0,COUNTIF($T$7:T2406,T2406))</f>
        <v>0</v>
      </c>
      <c r="G2406" s="303" t="str">
        <f t="shared" si="264"/>
        <v>0</v>
      </c>
      <c r="H2406" s="303">
        <f>IF(R2406="",0,COUNTIF($R$7:R2406,R2406))</f>
        <v>0</v>
      </c>
      <c r="I2406" s="303" t="str">
        <f t="shared" si="265"/>
        <v>0</v>
      </c>
      <c r="J2406" s="306">
        <f t="shared" si="266"/>
        <v>44216</v>
      </c>
      <c r="K2406" s="303" t="str">
        <f t="shared" si="267"/>
        <v>KK 097</v>
      </c>
      <c r="L2406" s="61"/>
      <c r="M2406" s="271"/>
      <c r="N2406" s="6"/>
      <c r="O2406" s="10"/>
      <c r="P2406" s="6"/>
      <c r="Q2406" s="77" t="str">
        <f t="shared" si="268"/>
        <v/>
      </c>
      <c r="R2406" s="333"/>
      <c r="S2406" s="23"/>
      <c r="T2406" s="271"/>
      <c r="U2406" s="5"/>
      <c r="V2406" s="5"/>
      <c r="W2406" s="61"/>
      <c r="X2406" s="61"/>
    </row>
    <row r="2407" spans="1:24" ht="18.75" customHeight="1" x14ac:dyDescent="0.25">
      <c r="A2407" s="61"/>
      <c r="B2407" s="303">
        <f>IF(P2407="",0,COUNTIF($P$7:P2407,P2407))</f>
        <v>0</v>
      </c>
      <c r="C2407" s="303" t="str">
        <f t="shared" si="262"/>
        <v>0</v>
      </c>
      <c r="D2407" s="303">
        <f>IF(S2407="",0,COUNTIF($S$7:S2407,S2407))</f>
        <v>0</v>
      </c>
      <c r="E2407" s="303" t="str">
        <f t="shared" si="263"/>
        <v>0</v>
      </c>
      <c r="F2407" s="303">
        <f>IF(T2407="",0,COUNTIF($T$7:T2407,T2407))</f>
        <v>0</v>
      </c>
      <c r="G2407" s="303" t="str">
        <f t="shared" si="264"/>
        <v>0</v>
      </c>
      <c r="H2407" s="303">
        <f>IF(R2407="",0,COUNTIF($R$7:R2407,R2407))</f>
        <v>0</v>
      </c>
      <c r="I2407" s="303" t="str">
        <f t="shared" si="265"/>
        <v>0</v>
      </c>
      <c r="J2407" s="306">
        <f t="shared" si="266"/>
        <v>44216</v>
      </c>
      <c r="K2407" s="303" t="str">
        <f t="shared" si="267"/>
        <v>KK 097</v>
      </c>
      <c r="L2407" s="61"/>
      <c r="M2407" s="271"/>
      <c r="N2407" s="6"/>
      <c r="O2407" s="10"/>
      <c r="P2407" s="6"/>
      <c r="Q2407" s="77" t="str">
        <f t="shared" si="268"/>
        <v/>
      </c>
      <c r="R2407" s="333"/>
      <c r="S2407" s="23"/>
      <c r="T2407" s="271"/>
      <c r="U2407" s="5"/>
      <c r="V2407" s="5"/>
      <c r="W2407" s="61"/>
      <c r="X2407" s="61"/>
    </row>
    <row r="2408" spans="1:24" ht="18.75" customHeight="1" x14ac:dyDescent="0.25">
      <c r="A2408" s="61"/>
      <c r="B2408" s="303">
        <f>IF(P2408="",0,COUNTIF($P$7:P2408,P2408))</f>
        <v>0</v>
      </c>
      <c r="C2408" s="303" t="str">
        <f t="shared" si="262"/>
        <v>0</v>
      </c>
      <c r="D2408" s="303">
        <f>IF(S2408="",0,COUNTIF($S$7:S2408,S2408))</f>
        <v>0</v>
      </c>
      <c r="E2408" s="303" t="str">
        <f t="shared" si="263"/>
        <v>0</v>
      </c>
      <c r="F2408" s="303">
        <f>IF(T2408="",0,COUNTIF($T$7:T2408,T2408))</f>
        <v>0</v>
      </c>
      <c r="G2408" s="303" t="str">
        <f t="shared" si="264"/>
        <v>0</v>
      </c>
      <c r="H2408" s="303">
        <f>IF(R2408="",0,COUNTIF($R$7:R2408,R2408))</f>
        <v>0</v>
      </c>
      <c r="I2408" s="303" t="str">
        <f t="shared" si="265"/>
        <v>0</v>
      </c>
      <c r="J2408" s="306">
        <f t="shared" si="266"/>
        <v>44216</v>
      </c>
      <c r="K2408" s="303" t="str">
        <f t="shared" si="267"/>
        <v>KK 097</v>
      </c>
      <c r="L2408" s="61"/>
      <c r="M2408" s="271"/>
      <c r="N2408" s="6"/>
      <c r="O2408" s="10"/>
      <c r="P2408" s="6"/>
      <c r="Q2408" s="77" t="str">
        <f t="shared" si="268"/>
        <v/>
      </c>
      <c r="R2408" s="333"/>
      <c r="S2408" s="23"/>
      <c r="T2408" s="271"/>
      <c r="U2408" s="5"/>
      <c r="V2408" s="5"/>
      <c r="W2408" s="61"/>
      <c r="X2408" s="61"/>
    </row>
    <row r="2409" spans="1:24" ht="18.75" customHeight="1" x14ac:dyDescent="0.25">
      <c r="A2409" s="61"/>
      <c r="B2409" s="303">
        <f>IF(P2409="",0,COUNTIF($P$7:P2409,P2409))</f>
        <v>0</v>
      </c>
      <c r="C2409" s="303" t="str">
        <f t="shared" si="262"/>
        <v>0</v>
      </c>
      <c r="D2409" s="303">
        <f>IF(S2409="",0,COUNTIF($S$7:S2409,S2409))</f>
        <v>0</v>
      </c>
      <c r="E2409" s="303" t="str">
        <f t="shared" si="263"/>
        <v>0</v>
      </c>
      <c r="F2409" s="303">
        <f>IF(T2409="",0,COUNTIF($T$7:T2409,T2409))</f>
        <v>0</v>
      </c>
      <c r="G2409" s="303" t="str">
        <f t="shared" si="264"/>
        <v>0</v>
      </c>
      <c r="H2409" s="303">
        <f>IF(R2409="",0,COUNTIF($R$7:R2409,R2409))</f>
        <v>0</v>
      </c>
      <c r="I2409" s="303" t="str">
        <f t="shared" si="265"/>
        <v>0</v>
      </c>
      <c r="J2409" s="306">
        <f t="shared" si="266"/>
        <v>44216</v>
      </c>
      <c r="K2409" s="303" t="str">
        <f t="shared" si="267"/>
        <v>KK 097</v>
      </c>
      <c r="L2409" s="61"/>
      <c r="M2409" s="271"/>
      <c r="N2409" s="6"/>
      <c r="O2409" s="10"/>
      <c r="P2409" s="6"/>
      <c r="Q2409" s="77" t="str">
        <f t="shared" si="268"/>
        <v/>
      </c>
      <c r="R2409" s="333"/>
      <c r="S2409" s="23"/>
      <c r="T2409" s="271"/>
      <c r="U2409" s="5"/>
      <c r="V2409" s="5"/>
      <c r="W2409" s="61"/>
      <c r="X2409" s="61"/>
    </row>
    <row r="2410" spans="1:24" ht="18.75" customHeight="1" x14ac:dyDescent="0.25">
      <c r="A2410" s="61"/>
      <c r="B2410" s="303">
        <f>IF(P2410="",0,COUNTIF($P$7:P2410,P2410))</f>
        <v>0</v>
      </c>
      <c r="C2410" s="303" t="str">
        <f t="shared" si="262"/>
        <v>0</v>
      </c>
      <c r="D2410" s="303">
        <f>IF(S2410="",0,COUNTIF($S$7:S2410,S2410))</f>
        <v>0</v>
      </c>
      <c r="E2410" s="303" t="str">
        <f t="shared" si="263"/>
        <v>0</v>
      </c>
      <c r="F2410" s="303">
        <f>IF(T2410="",0,COUNTIF($T$7:T2410,T2410))</f>
        <v>0</v>
      </c>
      <c r="G2410" s="303" t="str">
        <f t="shared" si="264"/>
        <v>0</v>
      </c>
      <c r="H2410" s="303">
        <f>IF(R2410="",0,COUNTIF($R$7:R2410,R2410))</f>
        <v>0</v>
      </c>
      <c r="I2410" s="303" t="str">
        <f t="shared" si="265"/>
        <v>0</v>
      </c>
      <c r="J2410" s="306">
        <f t="shared" si="266"/>
        <v>44216</v>
      </c>
      <c r="K2410" s="303" t="str">
        <f t="shared" si="267"/>
        <v>KK 097</v>
      </c>
      <c r="L2410" s="61"/>
      <c r="M2410" s="271"/>
      <c r="N2410" s="6"/>
      <c r="O2410" s="10"/>
      <c r="P2410" s="6"/>
      <c r="Q2410" s="77" t="str">
        <f t="shared" si="268"/>
        <v/>
      </c>
      <c r="R2410" s="333"/>
      <c r="S2410" s="23"/>
      <c r="T2410" s="271"/>
      <c r="U2410" s="5"/>
      <c r="V2410" s="5"/>
      <c r="W2410" s="61"/>
      <c r="X2410" s="61"/>
    </row>
    <row r="2411" spans="1:24" ht="18.75" customHeight="1" x14ac:dyDescent="0.25">
      <c r="A2411" s="61"/>
      <c r="B2411" s="303">
        <f>IF(P2411="",0,COUNTIF($P$7:P2411,P2411))</f>
        <v>0</v>
      </c>
      <c r="C2411" s="303" t="str">
        <f t="shared" si="262"/>
        <v>0</v>
      </c>
      <c r="D2411" s="303">
        <f>IF(S2411="",0,COUNTIF($S$7:S2411,S2411))</f>
        <v>0</v>
      </c>
      <c r="E2411" s="303" t="str">
        <f t="shared" si="263"/>
        <v>0</v>
      </c>
      <c r="F2411" s="303">
        <f>IF(T2411="",0,COUNTIF($T$7:T2411,T2411))</f>
        <v>0</v>
      </c>
      <c r="G2411" s="303" t="str">
        <f t="shared" si="264"/>
        <v>0</v>
      </c>
      <c r="H2411" s="303">
        <f>IF(R2411="",0,COUNTIF($R$7:R2411,R2411))</f>
        <v>0</v>
      </c>
      <c r="I2411" s="303" t="str">
        <f t="shared" si="265"/>
        <v>0</v>
      </c>
      <c r="J2411" s="306">
        <f t="shared" si="266"/>
        <v>44216</v>
      </c>
      <c r="K2411" s="303" t="str">
        <f t="shared" si="267"/>
        <v>KK 097</v>
      </c>
      <c r="L2411" s="61"/>
      <c r="M2411" s="271"/>
      <c r="N2411" s="6"/>
      <c r="O2411" s="10"/>
      <c r="P2411" s="6"/>
      <c r="Q2411" s="77" t="str">
        <f t="shared" si="268"/>
        <v/>
      </c>
      <c r="R2411" s="333"/>
      <c r="S2411" s="23"/>
      <c r="T2411" s="271"/>
      <c r="U2411" s="5"/>
      <c r="V2411" s="5"/>
      <c r="W2411" s="61"/>
      <c r="X2411" s="61"/>
    </row>
    <row r="2412" spans="1:24" ht="18.75" customHeight="1" x14ac:dyDescent="0.25">
      <c r="A2412" s="61"/>
      <c r="B2412" s="303">
        <f>IF(P2412="",0,COUNTIF($P$7:P2412,P2412))</f>
        <v>0</v>
      </c>
      <c r="C2412" s="303" t="str">
        <f t="shared" si="262"/>
        <v>0</v>
      </c>
      <c r="D2412" s="303">
        <f>IF(S2412="",0,COUNTIF($S$7:S2412,S2412))</f>
        <v>0</v>
      </c>
      <c r="E2412" s="303" t="str">
        <f t="shared" si="263"/>
        <v>0</v>
      </c>
      <c r="F2412" s="303">
        <f>IF(T2412="",0,COUNTIF($T$7:T2412,T2412))</f>
        <v>0</v>
      </c>
      <c r="G2412" s="303" t="str">
        <f t="shared" si="264"/>
        <v>0</v>
      </c>
      <c r="H2412" s="303">
        <f>IF(R2412="",0,COUNTIF($R$7:R2412,R2412))</f>
        <v>0</v>
      </c>
      <c r="I2412" s="303" t="str">
        <f t="shared" si="265"/>
        <v>0</v>
      </c>
      <c r="J2412" s="306">
        <f t="shared" si="266"/>
        <v>44216</v>
      </c>
      <c r="K2412" s="303" t="str">
        <f t="shared" si="267"/>
        <v>KK 097</v>
      </c>
      <c r="L2412" s="61"/>
      <c r="M2412" s="271"/>
      <c r="N2412" s="6"/>
      <c r="O2412" s="10"/>
      <c r="P2412" s="6"/>
      <c r="Q2412" s="77" t="str">
        <f t="shared" si="268"/>
        <v/>
      </c>
      <c r="R2412" s="333"/>
      <c r="S2412" s="23"/>
      <c r="T2412" s="271"/>
      <c r="U2412" s="5"/>
      <c r="V2412" s="5"/>
      <c r="W2412" s="61"/>
      <c r="X2412" s="61"/>
    </row>
    <row r="2413" spans="1:24" ht="18.75" customHeight="1" x14ac:dyDescent="0.25">
      <c r="A2413" s="61"/>
      <c r="B2413" s="303">
        <f>IF(P2413="",0,COUNTIF($P$7:P2413,P2413))</f>
        <v>0</v>
      </c>
      <c r="C2413" s="303" t="str">
        <f t="shared" si="262"/>
        <v>0</v>
      </c>
      <c r="D2413" s="303">
        <f>IF(S2413="",0,COUNTIF($S$7:S2413,S2413))</f>
        <v>0</v>
      </c>
      <c r="E2413" s="303" t="str">
        <f t="shared" si="263"/>
        <v>0</v>
      </c>
      <c r="F2413" s="303">
        <f>IF(T2413="",0,COUNTIF($T$7:T2413,T2413))</f>
        <v>0</v>
      </c>
      <c r="G2413" s="303" t="str">
        <f t="shared" si="264"/>
        <v>0</v>
      </c>
      <c r="H2413" s="303">
        <f>IF(R2413="",0,COUNTIF($R$7:R2413,R2413))</f>
        <v>0</v>
      </c>
      <c r="I2413" s="303" t="str">
        <f t="shared" si="265"/>
        <v>0</v>
      </c>
      <c r="J2413" s="306">
        <f t="shared" si="266"/>
        <v>44216</v>
      </c>
      <c r="K2413" s="303" t="str">
        <f t="shared" si="267"/>
        <v>KK 097</v>
      </c>
      <c r="L2413" s="61"/>
      <c r="M2413" s="271"/>
      <c r="N2413" s="6"/>
      <c r="O2413" s="10"/>
      <c r="P2413" s="6"/>
      <c r="Q2413" s="77" t="str">
        <f t="shared" si="268"/>
        <v/>
      </c>
      <c r="R2413" s="333"/>
      <c r="S2413" s="23"/>
      <c r="T2413" s="271"/>
      <c r="U2413" s="5"/>
      <c r="V2413" s="5"/>
      <c r="W2413" s="61"/>
      <c r="X2413" s="61"/>
    </row>
    <row r="2414" spans="1:24" ht="18.75" customHeight="1" x14ac:dyDescent="0.25">
      <c r="A2414" s="61"/>
      <c r="B2414" s="303">
        <f>IF(P2414="",0,COUNTIF($P$7:P2414,P2414))</f>
        <v>0</v>
      </c>
      <c r="C2414" s="303" t="str">
        <f t="shared" si="262"/>
        <v>0</v>
      </c>
      <c r="D2414" s="303">
        <f>IF(S2414="",0,COUNTIF($S$7:S2414,S2414))</f>
        <v>0</v>
      </c>
      <c r="E2414" s="303" t="str">
        <f t="shared" si="263"/>
        <v>0</v>
      </c>
      <c r="F2414" s="303">
        <f>IF(T2414="",0,COUNTIF($T$7:T2414,T2414))</f>
        <v>0</v>
      </c>
      <c r="G2414" s="303" t="str">
        <f t="shared" si="264"/>
        <v>0</v>
      </c>
      <c r="H2414" s="303">
        <f>IF(R2414="",0,COUNTIF($R$7:R2414,R2414))</f>
        <v>0</v>
      </c>
      <c r="I2414" s="303" t="str">
        <f t="shared" si="265"/>
        <v>0</v>
      </c>
      <c r="J2414" s="306">
        <f t="shared" si="266"/>
        <v>44216</v>
      </c>
      <c r="K2414" s="303" t="str">
        <f t="shared" si="267"/>
        <v>KK 097</v>
      </c>
      <c r="L2414" s="61"/>
      <c r="M2414" s="271"/>
      <c r="N2414" s="6"/>
      <c r="O2414" s="10"/>
      <c r="P2414" s="6"/>
      <c r="Q2414" s="77" t="str">
        <f t="shared" si="268"/>
        <v/>
      </c>
      <c r="R2414" s="333"/>
      <c r="S2414" s="23"/>
      <c r="T2414" s="271"/>
      <c r="U2414" s="5"/>
      <c r="V2414" s="5"/>
      <c r="W2414" s="61"/>
      <c r="X2414" s="61"/>
    </row>
    <row r="2415" spans="1:24" ht="18.75" customHeight="1" x14ac:dyDescent="0.25">
      <c r="A2415" s="61"/>
      <c r="B2415" s="303">
        <f>IF(P2415="",0,COUNTIF($P$7:P2415,P2415))</f>
        <v>0</v>
      </c>
      <c r="C2415" s="303" t="str">
        <f t="shared" si="262"/>
        <v>0</v>
      </c>
      <c r="D2415" s="303">
        <f>IF(S2415="",0,COUNTIF($S$7:S2415,S2415))</f>
        <v>0</v>
      </c>
      <c r="E2415" s="303" t="str">
        <f t="shared" si="263"/>
        <v>0</v>
      </c>
      <c r="F2415" s="303">
        <f>IF(T2415="",0,COUNTIF($T$7:T2415,T2415))</f>
        <v>0</v>
      </c>
      <c r="G2415" s="303" t="str">
        <f t="shared" si="264"/>
        <v>0</v>
      </c>
      <c r="H2415" s="303">
        <f>IF(R2415="",0,COUNTIF($R$7:R2415,R2415))</f>
        <v>0</v>
      </c>
      <c r="I2415" s="303" t="str">
        <f t="shared" si="265"/>
        <v>0</v>
      </c>
      <c r="J2415" s="306">
        <f t="shared" si="266"/>
        <v>44216</v>
      </c>
      <c r="K2415" s="303" t="str">
        <f t="shared" si="267"/>
        <v>KK 097</v>
      </c>
      <c r="L2415" s="61"/>
      <c r="M2415" s="271"/>
      <c r="N2415" s="6"/>
      <c r="O2415" s="10"/>
      <c r="P2415" s="6"/>
      <c r="Q2415" s="77" t="str">
        <f t="shared" si="268"/>
        <v/>
      </c>
      <c r="R2415" s="333"/>
      <c r="S2415" s="23"/>
      <c r="T2415" s="271"/>
      <c r="U2415" s="5"/>
      <c r="V2415" s="5"/>
      <c r="W2415" s="61"/>
      <c r="X2415" s="61"/>
    </row>
    <row r="2416" spans="1:24" ht="18.75" customHeight="1" x14ac:dyDescent="0.25">
      <c r="A2416" s="61"/>
      <c r="B2416" s="303">
        <f>IF(P2416="",0,COUNTIF($P$7:P2416,P2416))</f>
        <v>0</v>
      </c>
      <c r="C2416" s="303" t="str">
        <f t="shared" si="262"/>
        <v>0</v>
      </c>
      <c r="D2416" s="303">
        <f>IF(S2416="",0,COUNTIF($S$7:S2416,S2416))</f>
        <v>0</v>
      </c>
      <c r="E2416" s="303" t="str">
        <f t="shared" si="263"/>
        <v>0</v>
      </c>
      <c r="F2416" s="303">
        <f>IF(T2416="",0,COUNTIF($T$7:T2416,T2416))</f>
        <v>0</v>
      </c>
      <c r="G2416" s="303" t="str">
        <f t="shared" si="264"/>
        <v>0</v>
      </c>
      <c r="H2416" s="303">
        <f>IF(R2416="",0,COUNTIF($R$7:R2416,R2416))</f>
        <v>0</v>
      </c>
      <c r="I2416" s="303" t="str">
        <f t="shared" si="265"/>
        <v>0</v>
      </c>
      <c r="J2416" s="306">
        <f t="shared" si="266"/>
        <v>44216</v>
      </c>
      <c r="K2416" s="303" t="str">
        <f t="shared" si="267"/>
        <v>KK 097</v>
      </c>
      <c r="L2416" s="61"/>
      <c r="M2416" s="271"/>
      <c r="N2416" s="6"/>
      <c r="O2416" s="10"/>
      <c r="P2416" s="6"/>
      <c r="Q2416" s="77" t="str">
        <f t="shared" si="268"/>
        <v/>
      </c>
      <c r="R2416" s="333"/>
      <c r="S2416" s="23"/>
      <c r="T2416" s="271"/>
      <c r="U2416" s="5"/>
      <c r="V2416" s="5"/>
      <c r="W2416" s="61"/>
      <c r="X2416" s="61"/>
    </row>
    <row r="2417" spans="1:24" ht="18.75" customHeight="1" x14ac:dyDescent="0.25">
      <c r="A2417" s="61"/>
      <c r="B2417" s="303">
        <f>IF(P2417="",0,COUNTIF($P$7:P2417,P2417))</f>
        <v>0</v>
      </c>
      <c r="C2417" s="303" t="str">
        <f t="shared" ref="C2417:C2480" si="269">B2417&amp;P2417</f>
        <v>0</v>
      </c>
      <c r="D2417" s="303">
        <f>IF(S2417="",0,COUNTIF($S$7:S2417,S2417))</f>
        <v>0</v>
      </c>
      <c r="E2417" s="303" t="str">
        <f t="shared" ref="E2417:E2480" si="270">D2417&amp;S2417</f>
        <v>0</v>
      </c>
      <c r="F2417" s="303">
        <f>IF(T2417="",0,COUNTIF($T$7:T2417,T2417))</f>
        <v>0</v>
      </c>
      <c r="G2417" s="303" t="str">
        <f t="shared" ref="G2417:G2480" si="271">F2417&amp;T2417</f>
        <v>0</v>
      </c>
      <c r="H2417" s="303">
        <f>IF(R2417="",0,COUNTIF($R$7:R2417,R2417))</f>
        <v>0</v>
      </c>
      <c r="I2417" s="303" t="str">
        <f t="shared" ref="I2417:I2480" si="272">H2417&amp;R2417</f>
        <v>0</v>
      </c>
      <c r="J2417" s="306">
        <f t="shared" ref="J2417:J2480" si="273">IF(M2417&lt;&gt;"",M2417,J2416)</f>
        <v>44216</v>
      </c>
      <c r="K2417" s="303" t="str">
        <f t="shared" ref="K2417:K2480" si="274">IF(N2417&lt;&gt;"",N2417,K2416)</f>
        <v>KK 097</v>
      </c>
      <c r="L2417" s="61"/>
      <c r="M2417" s="271"/>
      <c r="N2417" s="6"/>
      <c r="O2417" s="10"/>
      <c r="P2417" s="6"/>
      <c r="Q2417" s="77" t="str">
        <f t="shared" ref="Q2417:Q2480" si="275">IF(P2417&lt;&gt;"",VLOOKUP(P2417,DA,2,FALSE),"")</f>
        <v/>
      </c>
      <c r="R2417" s="333"/>
      <c r="S2417" s="23"/>
      <c r="T2417" s="271"/>
      <c r="U2417" s="5"/>
      <c r="V2417" s="5"/>
      <c r="W2417" s="61"/>
      <c r="X2417" s="61"/>
    </row>
    <row r="2418" spans="1:24" ht="18.75" customHeight="1" x14ac:dyDescent="0.25">
      <c r="A2418" s="61"/>
      <c r="B2418" s="303">
        <f>IF(P2418="",0,COUNTIF($P$7:P2418,P2418))</f>
        <v>0</v>
      </c>
      <c r="C2418" s="303" t="str">
        <f t="shared" si="269"/>
        <v>0</v>
      </c>
      <c r="D2418" s="303">
        <f>IF(S2418="",0,COUNTIF($S$7:S2418,S2418))</f>
        <v>0</v>
      </c>
      <c r="E2418" s="303" t="str">
        <f t="shared" si="270"/>
        <v>0</v>
      </c>
      <c r="F2418" s="303">
        <f>IF(T2418="",0,COUNTIF($T$7:T2418,T2418))</f>
        <v>0</v>
      </c>
      <c r="G2418" s="303" t="str">
        <f t="shared" si="271"/>
        <v>0</v>
      </c>
      <c r="H2418" s="303">
        <f>IF(R2418="",0,COUNTIF($R$7:R2418,R2418))</f>
        <v>0</v>
      </c>
      <c r="I2418" s="303" t="str">
        <f t="shared" si="272"/>
        <v>0</v>
      </c>
      <c r="J2418" s="306">
        <f t="shared" si="273"/>
        <v>44216</v>
      </c>
      <c r="K2418" s="303" t="str">
        <f t="shared" si="274"/>
        <v>KK 097</v>
      </c>
      <c r="L2418" s="61"/>
      <c r="M2418" s="271"/>
      <c r="N2418" s="6"/>
      <c r="O2418" s="10"/>
      <c r="P2418" s="6"/>
      <c r="Q2418" s="77" t="str">
        <f t="shared" si="275"/>
        <v/>
      </c>
      <c r="R2418" s="333"/>
      <c r="S2418" s="23"/>
      <c r="T2418" s="271"/>
      <c r="U2418" s="5"/>
      <c r="V2418" s="5"/>
      <c r="W2418" s="61"/>
      <c r="X2418" s="61"/>
    </row>
    <row r="2419" spans="1:24" ht="18.75" customHeight="1" x14ac:dyDescent="0.25">
      <c r="A2419" s="61"/>
      <c r="B2419" s="303">
        <f>IF(P2419="",0,COUNTIF($P$7:P2419,P2419))</f>
        <v>0</v>
      </c>
      <c r="C2419" s="303" t="str">
        <f t="shared" si="269"/>
        <v>0</v>
      </c>
      <c r="D2419" s="303">
        <f>IF(S2419="",0,COUNTIF($S$7:S2419,S2419))</f>
        <v>0</v>
      </c>
      <c r="E2419" s="303" t="str">
        <f t="shared" si="270"/>
        <v>0</v>
      </c>
      <c r="F2419" s="303">
        <f>IF(T2419="",0,COUNTIF($T$7:T2419,T2419))</f>
        <v>0</v>
      </c>
      <c r="G2419" s="303" t="str">
        <f t="shared" si="271"/>
        <v>0</v>
      </c>
      <c r="H2419" s="303">
        <f>IF(R2419="",0,COUNTIF($R$7:R2419,R2419))</f>
        <v>0</v>
      </c>
      <c r="I2419" s="303" t="str">
        <f t="shared" si="272"/>
        <v>0</v>
      </c>
      <c r="J2419" s="306">
        <f t="shared" si="273"/>
        <v>44216</v>
      </c>
      <c r="K2419" s="303" t="str">
        <f t="shared" si="274"/>
        <v>KK 097</v>
      </c>
      <c r="L2419" s="61"/>
      <c r="M2419" s="271"/>
      <c r="N2419" s="6"/>
      <c r="O2419" s="10"/>
      <c r="P2419" s="6"/>
      <c r="Q2419" s="77" t="str">
        <f t="shared" si="275"/>
        <v/>
      </c>
      <c r="R2419" s="333"/>
      <c r="S2419" s="23"/>
      <c r="T2419" s="271"/>
      <c r="U2419" s="5"/>
      <c r="V2419" s="5"/>
      <c r="W2419" s="61"/>
      <c r="X2419" s="61"/>
    </row>
    <row r="2420" spans="1:24" ht="18.75" customHeight="1" x14ac:dyDescent="0.25">
      <c r="A2420" s="61"/>
      <c r="B2420" s="303">
        <f>IF(P2420="",0,COUNTIF($P$7:P2420,P2420))</f>
        <v>0</v>
      </c>
      <c r="C2420" s="303" t="str">
        <f t="shared" si="269"/>
        <v>0</v>
      </c>
      <c r="D2420" s="303">
        <f>IF(S2420="",0,COUNTIF($S$7:S2420,S2420))</f>
        <v>0</v>
      </c>
      <c r="E2420" s="303" t="str">
        <f t="shared" si="270"/>
        <v>0</v>
      </c>
      <c r="F2420" s="303">
        <f>IF(T2420="",0,COUNTIF($T$7:T2420,T2420))</f>
        <v>0</v>
      </c>
      <c r="G2420" s="303" t="str">
        <f t="shared" si="271"/>
        <v>0</v>
      </c>
      <c r="H2420" s="303">
        <f>IF(R2420="",0,COUNTIF($R$7:R2420,R2420))</f>
        <v>0</v>
      </c>
      <c r="I2420" s="303" t="str">
        <f t="shared" si="272"/>
        <v>0</v>
      </c>
      <c r="J2420" s="306">
        <f t="shared" si="273"/>
        <v>44216</v>
      </c>
      <c r="K2420" s="303" t="str">
        <f t="shared" si="274"/>
        <v>KK 097</v>
      </c>
      <c r="L2420" s="61"/>
      <c r="M2420" s="271"/>
      <c r="N2420" s="6"/>
      <c r="O2420" s="10"/>
      <c r="P2420" s="6"/>
      <c r="Q2420" s="77" t="str">
        <f t="shared" si="275"/>
        <v/>
      </c>
      <c r="R2420" s="333"/>
      <c r="S2420" s="23"/>
      <c r="T2420" s="271"/>
      <c r="U2420" s="5"/>
      <c r="V2420" s="5"/>
      <c r="W2420" s="61"/>
      <c r="X2420" s="61"/>
    </row>
    <row r="2421" spans="1:24" ht="18.75" customHeight="1" x14ac:dyDescent="0.25">
      <c r="A2421" s="61"/>
      <c r="B2421" s="303">
        <f>IF(P2421="",0,COUNTIF($P$7:P2421,P2421))</f>
        <v>0</v>
      </c>
      <c r="C2421" s="303" t="str">
        <f t="shared" si="269"/>
        <v>0</v>
      </c>
      <c r="D2421" s="303">
        <f>IF(S2421="",0,COUNTIF($S$7:S2421,S2421))</f>
        <v>0</v>
      </c>
      <c r="E2421" s="303" t="str">
        <f t="shared" si="270"/>
        <v>0</v>
      </c>
      <c r="F2421" s="303">
        <f>IF(T2421="",0,COUNTIF($T$7:T2421,T2421))</f>
        <v>0</v>
      </c>
      <c r="G2421" s="303" t="str">
        <f t="shared" si="271"/>
        <v>0</v>
      </c>
      <c r="H2421" s="303">
        <f>IF(R2421="",0,COUNTIF($R$7:R2421,R2421))</f>
        <v>0</v>
      </c>
      <c r="I2421" s="303" t="str">
        <f t="shared" si="272"/>
        <v>0</v>
      </c>
      <c r="J2421" s="306">
        <f t="shared" si="273"/>
        <v>44216</v>
      </c>
      <c r="K2421" s="303" t="str">
        <f t="shared" si="274"/>
        <v>KK 097</v>
      </c>
      <c r="L2421" s="61"/>
      <c r="M2421" s="271"/>
      <c r="N2421" s="6"/>
      <c r="O2421" s="10"/>
      <c r="P2421" s="6"/>
      <c r="Q2421" s="77" t="str">
        <f t="shared" si="275"/>
        <v/>
      </c>
      <c r="R2421" s="333"/>
      <c r="S2421" s="23"/>
      <c r="T2421" s="271"/>
      <c r="U2421" s="5"/>
      <c r="V2421" s="5"/>
      <c r="W2421" s="61"/>
      <c r="X2421" s="61"/>
    </row>
    <row r="2422" spans="1:24" ht="18.75" customHeight="1" x14ac:dyDescent="0.25">
      <c r="A2422" s="61"/>
      <c r="B2422" s="303">
        <f>IF(P2422="",0,COUNTIF($P$7:P2422,P2422))</f>
        <v>0</v>
      </c>
      <c r="C2422" s="303" t="str">
        <f t="shared" si="269"/>
        <v>0</v>
      </c>
      <c r="D2422" s="303">
        <f>IF(S2422="",0,COUNTIF($S$7:S2422,S2422))</f>
        <v>0</v>
      </c>
      <c r="E2422" s="303" t="str">
        <f t="shared" si="270"/>
        <v>0</v>
      </c>
      <c r="F2422" s="303">
        <f>IF(T2422="",0,COUNTIF($T$7:T2422,T2422))</f>
        <v>0</v>
      </c>
      <c r="G2422" s="303" t="str">
        <f t="shared" si="271"/>
        <v>0</v>
      </c>
      <c r="H2422" s="303">
        <f>IF(R2422="",0,COUNTIF($R$7:R2422,R2422))</f>
        <v>0</v>
      </c>
      <c r="I2422" s="303" t="str">
        <f t="shared" si="272"/>
        <v>0</v>
      </c>
      <c r="J2422" s="306">
        <f t="shared" si="273"/>
        <v>44216</v>
      </c>
      <c r="K2422" s="303" t="str">
        <f t="shared" si="274"/>
        <v>KK 097</v>
      </c>
      <c r="L2422" s="61"/>
      <c r="M2422" s="271"/>
      <c r="N2422" s="6"/>
      <c r="O2422" s="10"/>
      <c r="P2422" s="6"/>
      <c r="Q2422" s="77" t="str">
        <f t="shared" si="275"/>
        <v/>
      </c>
      <c r="R2422" s="333"/>
      <c r="S2422" s="23"/>
      <c r="T2422" s="271"/>
      <c r="U2422" s="5"/>
      <c r="V2422" s="5"/>
      <c r="W2422" s="61"/>
      <c r="X2422" s="61"/>
    </row>
    <row r="2423" spans="1:24" ht="18.75" customHeight="1" x14ac:dyDescent="0.25">
      <c r="A2423" s="61"/>
      <c r="B2423" s="303">
        <f>IF(P2423="",0,COUNTIF($P$7:P2423,P2423))</f>
        <v>0</v>
      </c>
      <c r="C2423" s="303" t="str">
        <f t="shared" si="269"/>
        <v>0</v>
      </c>
      <c r="D2423" s="303">
        <f>IF(S2423="",0,COUNTIF($S$7:S2423,S2423))</f>
        <v>0</v>
      </c>
      <c r="E2423" s="303" t="str">
        <f t="shared" si="270"/>
        <v>0</v>
      </c>
      <c r="F2423" s="303">
        <f>IF(T2423="",0,COUNTIF($T$7:T2423,T2423))</f>
        <v>0</v>
      </c>
      <c r="G2423" s="303" t="str">
        <f t="shared" si="271"/>
        <v>0</v>
      </c>
      <c r="H2423" s="303">
        <f>IF(R2423="",0,COUNTIF($R$7:R2423,R2423))</f>
        <v>0</v>
      </c>
      <c r="I2423" s="303" t="str">
        <f t="shared" si="272"/>
        <v>0</v>
      </c>
      <c r="J2423" s="306">
        <f t="shared" si="273"/>
        <v>44216</v>
      </c>
      <c r="K2423" s="303" t="str">
        <f t="shared" si="274"/>
        <v>KK 097</v>
      </c>
      <c r="L2423" s="61"/>
      <c r="M2423" s="271"/>
      <c r="N2423" s="6"/>
      <c r="O2423" s="10"/>
      <c r="P2423" s="6"/>
      <c r="Q2423" s="77" t="str">
        <f t="shared" si="275"/>
        <v/>
      </c>
      <c r="R2423" s="333"/>
      <c r="S2423" s="23"/>
      <c r="T2423" s="271"/>
      <c r="U2423" s="5"/>
      <c r="V2423" s="5"/>
      <c r="W2423" s="61"/>
      <c r="X2423" s="61"/>
    </row>
    <row r="2424" spans="1:24" ht="18.75" customHeight="1" x14ac:dyDescent="0.25">
      <c r="A2424" s="61"/>
      <c r="B2424" s="303">
        <f>IF(P2424="",0,COUNTIF($P$7:P2424,P2424))</f>
        <v>0</v>
      </c>
      <c r="C2424" s="303" t="str">
        <f t="shared" si="269"/>
        <v>0</v>
      </c>
      <c r="D2424" s="303">
        <f>IF(S2424="",0,COUNTIF($S$7:S2424,S2424))</f>
        <v>0</v>
      </c>
      <c r="E2424" s="303" t="str">
        <f t="shared" si="270"/>
        <v>0</v>
      </c>
      <c r="F2424" s="303">
        <f>IF(T2424="",0,COUNTIF($T$7:T2424,T2424))</f>
        <v>0</v>
      </c>
      <c r="G2424" s="303" t="str">
        <f t="shared" si="271"/>
        <v>0</v>
      </c>
      <c r="H2424" s="303">
        <f>IF(R2424="",0,COUNTIF($R$7:R2424,R2424))</f>
        <v>0</v>
      </c>
      <c r="I2424" s="303" t="str">
        <f t="shared" si="272"/>
        <v>0</v>
      </c>
      <c r="J2424" s="306">
        <f t="shared" si="273"/>
        <v>44216</v>
      </c>
      <c r="K2424" s="303" t="str">
        <f t="shared" si="274"/>
        <v>KK 097</v>
      </c>
      <c r="L2424" s="61"/>
      <c r="M2424" s="271"/>
      <c r="N2424" s="6"/>
      <c r="O2424" s="10"/>
      <c r="P2424" s="6"/>
      <c r="Q2424" s="77" t="str">
        <f t="shared" si="275"/>
        <v/>
      </c>
      <c r="R2424" s="333"/>
      <c r="S2424" s="23"/>
      <c r="T2424" s="271"/>
      <c r="U2424" s="5"/>
      <c r="V2424" s="5"/>
      <c r="W2424" s="61"/>
      <c r="X2424" s="61"/>
    </row>
    <row r="2425" spans="1:24" ht="18.75" customHeight="1" x14ac:dyDescent="0.25">
      <c r="A2425" s="61"/>
      <c r="B2425" s="303">
        <f>IF(P2425="",0,COUNTIF($P$7:P2425,P2425))</f>
        <v>0</v>
      </c>
      <c r="C2425" s="303" t="str">
        <f t="shared" si="269"/>
        <v>0</v>
      </c>
      <c r="D2425" s="303">
        <f>IF(S2425="",0,COUNTIF($S$7:S2425,S2425))</f>
        <v>0</v>
      </c>
      <c r="E2425" s="303" t="str">
        <f t="shared" si="270"/>
        <v>0</v>
      </c>
      <c r="F2425" s="303">
        <f>IF(T2425="",0,COUNTIF($T$7:T2425,T2425))</f>
        <v>0</v>
      </c>
      <c r="G2425" s="303" t="str">
        <f t="shared" si="271"/>
        <v>0</v>
      </c>
      <c r="H2425" s="303">
        <f>IF(R2425="",0,COUNTIF($R$7:R2425,R2425))</f>
        <v>0</v>
      </c>
      <c r="I2425" s="303" t="str">
        <f t="shared" si="272"/>
        <v>0</v>
      </c>
      <c r="J2425" s="306">
        <f t="shared" si="273"/>
        <v>44216</v>
      </c>
      <c r="K2425" s="303" t="str">
        <f t="shared" si="274"/>
        <v>KK 097</v>
      </c>
      <c r="L2425" s="61"/>
      <c r="M2425" s="271"/>
      <c r="N2425" s="6"/>
      <c r="O2425" s="10"/>
      <c r="P2425" s="6"/>
      <c r="Q2425" s="77" t="str">
        <f t="shared" si="275"/>
        <v/>
      </c>
      <c r="R2425" s="333"/>
      <c r="S2425" s="23"/>
      <c r="T2425" s="271"/>
      <c r="U2425" s="5"/>
      <c r="V2425" s="5"/>
      <c r="W2425" s="61"/>
      <c r="X2425" s="61"/>
    </row>
    <row r="2426" spans="1:24" ht="18.75" customHeight="1" x14ac:dyDescent="0.25">
      <c r="A2426" s="61"/>
      <c r="B2426" s="303">
        <f>IF(P2426="",0,COUNTIF($P$7:P2426,P2426))</f>
        <v>0</v>
      </c>
      <c r="C2426" s="303" t="str">
        <f t="shared" si="269"/>
        <v>0</v>
      </c>
      <c r="D2426" s="303">
        <f>IF(S2426="",0,COUNTIF($S$7:S2426,S2426))</f>
        <v>0</v>
      </c>
      <c r="E2426" s="303" t="str">
        <f t="shared" si="270"/>
        <v>0</v>
      </c>
      <c r="F2426" s="303">
        <f>IF(T2426="",0,COUNTIF($T$7:T2426,T2426))</f>
        <v>0</v>
      </c>
      <c r="G2426" s="303" t="str">
        <f t="shared" si="271"/>
        <v>0</v>
      </c>
      <c r="H2426" s="303">
        <f>IF(R2426="",0,COUNTIF($R$7:R2426,R2426))</f>
        <v>0</v>
      </c>
      <c r="I2426" s="303" t="str">
        <f t="shared" si="272"/>
        <v>0</v>
      </c>
      <c r="J2426" s="306">
        <f t="shared" si="273"/>
        <v>44216</v>
      </c>
      <c r="K2426" s="303" t="str">
        <f t="shared" si="274"/>
        <v>KK 097</v>
      </c>
      <c r="L2426" s="61"/>
      <c r="M2426" s="271"/>
      <c r="N2426" s="6"/>
      <c r="O2426" s="10"/>
      <c r="P2426" s="6"/>
      <c r="Q2426" s="77" t="str">
        <f t="shared" si="275"/>
        <v/>
      </c>
      <c r="R2426" s="333"/>
      <c r="S2426" s="23"/>
      <c r="T2426" s="271"/>
      <c r="U2426" s="5"/>
      <c r="V2426" s="5"/>
      <c r="W2426" s="61"/>
      <c r="X2426" s="61"/>
    </row>
    <row r="2427" spans="1:24" ht="18.75" customHeight="1" x14ac:dyDescent="0.25">
      <c r="A2427" s="61"/>
      <c r="B2427" s="303">
        <f>IF(P2427="",0,COUNTIF($P$7:P2427,P2427))</f>
        <v>0</v>
      </c>
      <c r="C2427" s="303" t="str">
        <f t="shared" si="269"/>
        <v>0</v>
      </c>
      <c r="D2427" s="303">
        <f>IF(S2427="",0,COUNTIF($S$7:S2427,S2427))</f>
        <v>0</v>
      </c>
      <c r="E2427" s="303" t="str">
        <f t="shared" si="270"/>
        <v>0</v>
      </c>
      <c r="F2427" s="303">
        <f>IF(T2427="",0,COUNTIF($T$7:T2427,T2427))</f>
        <v>0</v>
      </c>
      <c r="G2427" s="303" t="str">
        <f t="shared" si="271"/>
        <v>0</v>
      </c>
      <c r="H2427" s="303">
        <f>IF(R2427="",0,COUNTIF($R$7:R2427,R2427))</f>
        <v>0</v>
      </c>
      <c r="I2427" s="303" t="str">
        <f t="shared" si="272"/>
        <v>0</v>
      </c>
      <c r="J2427" s="306">
        <f t="shared" si="273"/>
        <v>44216</v>
      </c>
      <c r="K2427" s="303" t="str">
        <f t="shared" si="274"/>
        <v>KK 097</v>
      </c>
      <c r="L2427" s="61"/>
      <c r="M2427" s="271"/>
      <c r="N2427" s="6"/>
      <c r="O2427" s="10"/>
      <c r="P2427" s="6"/>
      <c r="Q2427" s="77" t="str">
        <f t="shared" si="275"/>
        <v/>
      </c>
      <c r="R2427" s="333"/>
      <c r="S2427" s="23"/>
      <c r="T2427" s="271"/>
      <c r="U2427" s="5"/>
      <c r="V2427" s="5"/>
      <c r="W2427" s="61"/>
      <c r="X2427" s="61"/>
    </row>
    <row r="2428" spans="1:24" ht="18.75" customHeight="1" x14ac:dyDescent="0.25">
      <c r="A2428" s="61"/>
      <c r="B2428" s="303">
        <f>IF(P2428="",0,COUNTIF($P$7:P2428,P2428))</f>
        <v>0</v>
      </c>
      <c r="C2428" s="303" t="str">
        <f t="shared" si="269"/>
        <v>0</v>
      </c>
      <c r="D2428" s="303">
        <f>IF(S2428="",0,COUNTIF($S$7:S2428,S2428))</f>
        <v>0</v>
      </c>
      <c r="E2428" s="303" t="str">
        <f t="shared" si="270"/>
        <v>0</v>
      </c>
      <c r="F2428" s="303">
        <f>IF(T2428="",0,COUNTIF($T$7:T2428,T2428))</f>
        <v>0</v>
      </c>
      <c r="G2428" s="303" t="str">
        <f t="shared" si="271"/>
        <v>0</v>
      </c>
      <c r="H2428" s="303">
        <f>IF(R2428="",0,COUNTIF($R$7:R2428,R2428))</f>
        <v>0</v>
      </c>
      <c r="I2428" s="303" t="str">
        <f t="shared" si="272"/>
        <v>0</v>
      </c>
      <c r="J2428" s="306">
        <f t="shared" si="273"/>
        <v>44216</v>
      </c>
      <c r="K2428" s="303" t="str">
        <f t="shared" si="274"/>
        <v>KK 097</v>
      </c>
      <c r="L2428" s="61"/>
      <c r="M2428" s="271"/>
      <c r="N2428" s="6"/>
      <c r="O2428" s="10"/>
      <c r="P2428" s="6"/>
      <c r="Q2428" s="77" t="str">
        <f t="shared" si="275"/>
        <v/>
      </c>
      <c r="R2428" s="333"/>
      <c r="S2428" s="23"/>
      <c r="T2428" s="271"/>
      <c r="U2428" s="5"/>
      <c r="V2428" s="5"/>
      <c r="W2428" s="61"/>
      <c r="X2428" s="61"/>
    </row>
    <row r="2429" spans="1:24" ht="18.75" customHeight="1" x14ac:dyDescent="0.25">
      <c r="A2429" s="61"/>
      <c r="B2429" s="303">
        <f>IF(P2429="",0,COUNTIF($P$7:P2429,P2429))</f>
        <v>0</v>
      </c>
      <c r="C2429" s="303" t="str">
        <f t="shared" si="269"/>
        <v>0</v>
      </c>
      <c r="D2429" s="303">
        <f>IF(S2429="",0,COUNTIF($S$7:S2429,S2429))</f>
        <v>0</v>
      </c>
      <c r="E2429" s="303" t="str">
        <f t="shared" si="270"/>
        <v>0</v>
      </c>
      <c r="F2429" s="303">
        <f>IF(T2429="",0,COUNTIF($T$7:T2429,T2429))</f>
        <v>0</v>
      </c>
      <c r="G2429" s="303" t="str">
        <f t="shared" si="271"/>
        <v>0</v>
      </c>
      <c r="H2429" s="303">
        <f>IF(R2429="",0,COUNTIF($R$7:R2429,R2429))</f>
        <v>0</v>
      </c>
      <c r="I2429" s="303" t="str">
        <f t="shared" si="272"/>
        <v>0</v>
      </c>
      <c r="J2429" s="306">
        <f t="shared" si="273"/>
        <v>44216</v>
      </c>
      <c r="K2429" s="303" t="str">
        <f t="shared" si="274"/>
        <v>KK 097</v>
      </c>
      <c r="L2429" s="61"/>
      <c r="M2429" s="271"/>
      <c r="N2429" s="6"/>
      <c r="O2429" s="10"/>
      <c r="P2429" s="6"/>
      <c r="Q2429" s="77" t="str">
        <f t="shared" si="275"/>
        <v/>
      </c>
      <c r="R2429" s="333"/>
      <c r="S2429" s="23"/>
      <c r="T2429" s="271"/>
      <c r="U2429" s="5"/>
      <c r="V2429" s="5"/>
      <c r="W2429" s="61"/>
      <c r="X2429" s="61"/>
    </row>
    <row r="2430" spans="1:24" ht="18.75" customHeight="1" x14ac:dyDescent="0.25">
      <c r="A2430" s="61"/>
      <c r="B2430" s="303">
        <f>IF(P2430="",0,COUNTIF($P$7:P2430,P2430))</f>
        <v>0</v>
      </c>
      <c r="C2430" s="303" t="str">
        <f t="shared" si="269"/>
        <v>0</v>
      </c>
      <c r="D2430" s="303">
        <f>IF(S2430="",0,COUNTIF($S$7:S2430,S2430))</f>
        <v>0</v>
      </c>
      <c r="E2430" s="303" t="str">
        <f t="shared" si="270"/>
        <v>0</v>
      </c>
      <c r="F2430" s="303">
        <f>IF(T2430="",0,COUNTIF($T$7:T2430,T2430))</f>
        <v>0</v>
      </c>
      <c r="G2430" s="303" t="str">
        <f t="shared" si="271"/>
        <v>0</v>
      </c>
      <c r="H2430" s="303">
        <f>IF(R2430="",0,COUNTIF($R$7:R2430,R2430))</f>
        <v>0</v>
      </c>
      <c r="I2430" s="303" t="str">
        <f t="shared" si="272"/>
        <v>0</v>
      </c>
      <c r="J2430" s="306">
        <f t="shared" si="273"/>
        <v>44216</v>
      </c>
      <c r="K2430" s="303" t="str">
        <f t="shared" si="274"/>
        <v>KK 097</v>
      </c>
      <c r="L2430" s="61"/>
      <c r="M2430" s="271"/>
      <c r="N2430" s="6"/>
      <c r="O2430" s="10"/>
      <c r="P2430" s="6"/>
      <c r="Q2430" s="77" t="str">
        <f t="shared" si="275"/>
        <v/>
      </c>
      <c r="R2430" s="333"/>
      <c r="S2430" s="23"/>
      <c r="T2430" s="271"/>
      <c r="U2430" s="5"/>
      <c r="V2430" s="5"/>
      <c r="W2430" s="61"/>
      <c r="X2430" s="61"/>
    </row>
    <row r="2431" spans="1:24" ht="18.75" customHeight="1" x14ac:dyDescent="0.25">
      <c r="A2431" s="61"/>
      <c r="B2431" s="303">
        <f>IF(P2431="",0,COUNTIF($P$7:P2431,P2431))</f>
        <v>0</v>
      </c>
      <c r="C2431" s="303" t="str">
        <f t="shared" si="269"/>
        <v>0</v>
      </c>
      <c r="D2431" s="303">
        <f>IF(S2431="",0,COUNTIF($S$7:S2431,S2431))</f>
        <v>0</v>
      </c>
      <c r="E2431" s="303" t="str">
        <f t="shared" si="270"/>
        <v>0</v>
      </c>
      <c r="F2431" s="303">
        <f>IF(T2431="",0,COUNTIF($T$7:T2431,T2431))</f>
        <v>0</v>
      </c>
      <c r="G2431" s="303" t="str">
        <f t="shared" si="271"/>
        <v>0</v>
      </c>
      <c r="H2431" s="303">
        <f>IF(R2431="",0,COUNTIF($R$7:R2431,R2431))</f>
        <v>0</v>
      </c>
      <c r="I2431" s="303" t="str">
        <f t="shared" si="272"/>
        <v>0</v>
      </c>
      <c r="J2431" s="306">
        <f t="shared" si="273"/>
        <v>44216</v>
      </c>
      <c r="K2431" s="303" t="str">
        <f t="shared" si="274"/>
        <v>KK 097</v>
      </c>
      <c r="L2431" s="61"/>
      <c r="M2431" s="271"/>
      <c r="N2431" s="6"/>
      <c r="O2431" s="10"/>
      <c r="P2431" s="6"/>
      <c r="Q2431" s="77" t="str">
        <f t="shared" si="275"/>
        <v/>
      </c>
      <c r="R2431" s="333"/>
      <c r="S2431" s="23"/>
      <c r="T2431" s="271"/>
      <c r="U2431" s="5"/>
      <c r="V2431" s="5"/>
      <c r="W2431" s="61"/>
      <c r="X2431" s="61"/>
    </row>
    <row r="2432" spans="1:24" ht="18.75" customHeight="1" x14ac:dyDescent="0.25">
      <c r="A2432" s="61"/>
      <c r="B2432" s="303">
        <f>IF(P2432="",0,COUNTIF($P$7:P2432,P2432))</f>
        <v>0</v>
      </c>
      <c r="C2432" s="303" t="str">
        <f t="shared" si="269"/>
        <v>0</v>
      </c>
      <c r="D2432" s="303">
        <f>IF(S2432="",0,COUNTIF($S$7:S2432,S2432))</f>
        <v>0</v>
      </c>
      <c r="E2432" s="303" t="str">
        <f t="shared" si="270"/>
        <v>0</v>
      </c>
      <c r="F2432" s="303">
        <f>IF(T2432="",0,COUNTIF($T$7:T2432,T2432))</f>
        <v>0</v>
      </c>
      <c r="G2432" s="303" t="str">
        <f t="shared" si="271"/>
        <v>0</v>
      </c>
      <c r="H2432" s="303">
        <f>IF(R2432="",0,COUNTIF($R$7:R2432,R2432))</f>
        <v>0</v>
      </c>
      <c r="I2432" s="303" t="str">
        <f t="shared" si="272"/>
        <v>0</v>
      </c>
      <c r="J2432" s="306">
        <f t="shared" si="273"/>
        <v>44216</v>
      </c>
      <c r="K2432" s="303" t="str">
        <f t="shared" si="274"/>
        <v>KK 097</v>
      </c>
      <c r="L2432" s="61"/>
      <c r="M2432" s="271"/>
      <c r="N2432" s="6"/>
      <c r="O2432" s="10"/>
      <c r="P2432" s="6"/>
      <c r="Q2432" s="77" t="str">
        <f t="shared" si="275"/>
        <v/>
      </c>
      <c r="R2432" s="333"/>
      <c r="S2432" s="23"/>
      <c r="T2432" s="271"/>
      <c r="U2432" s="5"/>
      <c r="V2432" s="5"/>
      <c r="W2432" s="61"/>
      <c r="X2432" s="61"/>
    </row>
    <row r="2433" spans="1:24" ht="18.75" customHeight="1" x14ac:dyDescent="0.25">
      <c r="A2433" s="61"/>
      <c r="B2433" s="303">
        <f>IF(P2433="",0,COUNTIF($P$7:P2433,P2433))</f>
        <v>0</v>
      </c>
      <c r="C2433" s="303" t="str">
        <f t="shared" si="269"/>
        <v>0</v>
      </c>
      <c r="D2433" s="303">
        <f>IF(S2433="",0,COUNTIF($S$7:S2433,S2433))</f>
        <v>0</v>
      </c>
      <c r="E2433" s="303" t="str">
        <f t="shared" si="270"/>
        <v>0</v>
      </c>
      <c r="F2433" s="303">
        <f>IF(T2433="",0,COUNTIF($T$7:T2433,T2433))</f>
        <v>0</v>
      </c>
      <c r="G2433" s="303" t="str">
        <f t="shared" si="271"/>
        <v>0</v>
      </c>
      <c r="H2433" s="303">
        <f>IF(R2433="",0,COUNTIF($R$7:R2433,R2433))</f>
        <v>0</v>
      </c>
      <c r="I2433" s="303" t="str">
        <f t="shared" si="272"/>
        <v>0</v>
      </c>
      <c r="J2433" s="306">
        <f t="shared" si="273"/>
        <v>44216</v>
      </c>
      <c r="K2433" s="303" t="str">
        <f t="shared" si="274"/>
        <v>KK 097</v>
      </c>
      <c r="L2433" s="61"/>
      <c r="M2433" s="271"/>
      <c r="N2433" s="6"/>
      <c r="O2433" s="10"/>
      <c r="P2433" s="6"/>
      <c r="Q2433" s="77" t="str">
        <f t="shared" si="275"/>
        <v/>
      </c>
      <c r="R2433" s="333"/>
      <c r="S2433" s="23"/>
      <c r="T2433" s="271"/>
      <c r="U2433" s="5"/>
      <c r="V2433" s="5"/>
      <c r="W2433" s="61"/>
      <c r="X2433" s="61"/>
    </row>
    <row r="2434" spans="1:24" ht="18.75" customHeight="1" x14ac:dyDescent="0.25">
      <c r="A2434" s="61"/>
      <c r="B2434" s="303">
        <f>IF(P2434="",0,COUNTIF($P$7:P2434,P2434))</f>
        <v>0</v>
      </c>
      <c r="C2434" s="303" t="str">
        <f t="shared" si="269"/>
        <v>0</v>
      </c>
      <c r="D2434" s="303">
        <f>IF(S2434="",0,COUNTIF($S$7:S2434,S2434))</f>
        <v>0</v>
      </c>
      <c r="E2434" s="303" t="str">
        <f t="shared" si="270"/>
        <v>0</v>
      </c>
      <c r="F2434" s="303">
        <f>IF(T2434="",0,COUNTIF($T$7:T2434,T2434))</f>
        <v>0</v>
      </c>
      <c r="G2434" s="303" t="str">
        <f t="shared" si="271"/>
        <v>0</v>
      </c>
      <c r="H2434" s="303">
        <f>IF(R2434="",0,COUNTIF($R$7:R2434,R2434))</f>
        <v>0</v>
      </c>
      <c r="I2434" s="303" t="str">
        <f t="shared" si="272"/>
        <v>0</v>
      </c>
      <c r="J2434" s="306">
        <f t="shared" si="273"/>
        <v>44216</v>
      </c>
      <c r="K2434" s="303" t="str">
        <f t="shared" si="274"/>
        <v>KK 097</v>
      </c>
      <c r="L2434" s="61"/>
      <c r="M2434" s="271"/>
      <c r="N2434" s="6"/>
      <c r="O2434" s="10"/>
      <c r="P2434" s="6"/>
      <c r="Q2434" s="77" t="str">
        <f t="shared" si="275"/>
        <v/>
      </c>
      <c r="R2434" s="333"/>
      <c r="S2434" s="23"/>
      <c r="T2434" s="271"/>
      <c r="U2434" s="5"/>
      <c r="V2434" s="5"/>
      <c r="W2434" s="61"/>
      <c r="X2434" s="61"/>
    </row>
    <row r="2435" spans="1:24" ht="18.75" customHeight="1" x14ac:dyDescent="0.25">
      <c r="A2435" s="61"/>
      <c r="B2435" s="303">
        <f>IF(P2435="",0,COUNTIF($P$7:P2435,P2435))</f>
        <v>0</v>
      </c>
      <c r="C2435" s="303" t="str">
        <f t="shared" si="269"/>
        <v>0</v>
      </c>
      <c r="D2435" s="303">
        <f>IF(S2435="",0,COUNTIF($S$7:S2435,S2435))</f>
        <v>0</v>
      </c>
      <c r="E2435" s="303" t="str">
        <f t="shared" si="270"/>
        <v>0</v>
      </c>
      <c r="F2435" s="303">
        <f>IF(T2435="",0,COUNTIF($T$7:T2435,T2435))</f>
        <v>0</v>
      </c>
      <c r="G2435" s="303" t="str">
        <f t="shared" si="271"/>
        <v>0</v>
      </c>
      <c r="H2435" s="303">
        <f>IF(R2435="",0,COUNTIF($R$7:R2435,R2435))</f>
        <v>0</v>
      </c>
      <c r="I2435" s="303" t="str">
        <f t="shared" si="272"/>
        <v>0</v>
      </c>
      <c r="J2435" s="306">
        <f t="shared" si="273"/>
        <v>44216</v>
      </c>
      <c r="K2435" s="303" t="str">
        <f t="shared" si="274"/>
        <v>KK 097</v>
      </c>
      <c r="L2435" s="61"/>
      <c r="M2435" s="271"/>
      <c r="N2435" s="6"/>
      <c r="O2435" s="10"/>
      <c r="P2435" s="6"/>
      <c r="Q2435" s="77" t="str">
        <f t="shared" si="275"/>
        <v/>
      </c>
      <c r="R2435" s="333"/>
      <c r="S2435" s="23"/>
      <c r="T2435" s="271"/>
      <c r="U2435" s="5"/>
      <c r="V2435" s="5"/>
      <c r="W2435" s="61"/>
      <c r="X2435" s="61"/>
    </row>
    <row r="2436" spans="1:24" ht="18.75" customHeight="1" x14ac:dyDescent="0.25">
      <c r="A2436" s="61"/>
      <c r="B2436" s="303">
        <f>IF(P2436="",0,COUNTIF($P$7:P2436,P2436))</f>
        <v>0</v>
      </c>
      <c r="C2436" s="303" t="str">
        <f t="shared" si="269"/>
        <v>0</v>
      </c>
      <c r="D2436" s="303">
        <f>IF(S2436="",0,COUNTIF($S$7:S2436,S2436))</f>
        <v>0</v>
      </c>
      <c r="E2436" s="303" t="str">
        <f t="shared" si="270"/>
        <v>0</v>
      </c>
      <c r="F2436" s="303">
        <f>IF(T2436="",0,COUNTIF($T$7:T2436,T2436))</f>
        <v>0</v>
      </c>
      <c r="G2436" s="303" t="str">
        <f t="shared" si="271"/>
        <v>0</v>
      </c>
      <c r="H2436" s="303">
        <f>IF(R2436="",0,COUNTIF($R$7:R2436,R2436))</f>
        <v>0</v>
      </c>
      <c r="I2436" s="303" t="str">
        <f t="shared" si="272"/>
        <v>0</v>
      </c>
      <c r="J2436" s="306">
        <f t="shared" si="273"/>
        <v>44216</v>
      </c>
      <c r="K2436" s="303" t="str">
        <f t="shared" si="274"/>
        <v>KK 097</v>
      </c>
      <c r="L2436" s="61"/>
      <c r="M2436" s="271"/>
      <c r="N2436" s="6"/>
      <c r="O2436" s="10"/>
      <c r="P2436" s="6"/>
      <c r="Q2436" s="77" t="str">
        <f t="shared" si="275"/>
        <v/>
      </c>
      <c r="R2436" s="333"/>
      <c r="S2436" s="23"/>
      <c r="T2436" s="271"/>
      <c r="U2436" s="5"/>
      <c r="V2436" s="5"/>
      <c r="W2436" s="61"/>
      <c r="X2436" s="61"/>
    </row>
    <row r="2437" spans="1:24" ht="18.75" customHeight="1" x14ac:dyDescent="0.25">
      <c r="A2437" s="61"/>
      <c r="B2437" s="303">
        <f>IF(P2437="",0,COUNTIF($P$7:P2437,P2437))</f>
        <v>0</v>
      </c>
      <c r="C2437" s="303" t="str">
        <f t="shared" si="269"/>
        <v>0</v>
      </c>
      <c r="D2437" s="303">
        <f>IF(S2437="",0,COUNTIF($S$7:S2437,S2437))</f>
        <v>0</v>
      </c>
      <c r="E2437" s="303" t="str">
        <f t="shared" si="270"/>
        <v>0</v>
      </c>
      <c r="F2437" s="303">
        <f>IF(T2437="",0,COUNTIF($T$7:T2437,T2437))</f>
        <v>0</v>
      </c>
      <c r="G2437" s="303" t="str">
        <f t="shared" si="271"/>
        <v>0</v>
      </c>
      <c r="H2437" s="303">
        <f>IF(R2437="",0,COUNTIF($R$7:R2437,R2437))</f>
        <v>0</v>
      </c>
      <c r="I2437" s="303" t="str">
        <f t="shared" si="272"/>
        <v>0</v>
      </c>
      <c r="J2437" s="306">
        <f t="shared" si="273"/>
        <v>44216</v>
      </c>
      <c r="K2437" s="303" t="str">
        <f t="shared" si="274"/>
        <v>KK 097</v>
      </c>
      <c r="L2437" s="61"/>
      <c r="M2437" s="271"/>
      <c r="N2437" s="6"/>
      <c r="O2437" s="10"/>
      <c r="P2437" s="6"/>
      <c r="Q2437" s="77" t="str">
        <f t="shared" si="275"/>
        <v/>
      </c>
      <c r="R2437" s="333"/>
      <c r="S2437" s="23"/>
      <c r="T2437" s="271"/>
      <c r="U2437" s="5"/>
      <c r="V2437" s="5"/>
      <c r="W2437" s="61"/>
      <c r="X2437" s="61"/>
    </row>
    <row r="2438" spans="1:24" ht="18.75" customHeight="1" x14ac:dyDescent="0.25">
      <c r="A2438" s="61"/>
      <c r="B2438" s="303">
        <f>IF(P2438="",0,COUNTIF($P$7:P2438,P2438))</f>
        <v>0</v>
      </c>
      <c r="C2438" s="303" t="str">
        <f t="shared" si="269"/>
        <v>0</v>
      </c>
      <c r="D2438" s="303">
        <f>IF(S2438="",0,COUNTIF($S$7:S2438,S2438))</f>
        <v>0</v>
      </c>
      <c r="E2438" s="303" t="str">
        <f t="shared" si="270"/>
        <v>0</v>
      </c>
      <c r="F2438" s="303">
        <f>IF(T2438="",0,COUNTIF($T$7:T2438,T2438))</f>
        <v>0</v>
      </c>
      <c r="G2438" s="303" t="str">
        <f t="shared" si="271"/>
        <v>0</v>
      </c>
      <c r="H2438" s="303">
        <f>IF(R2438="",0,COUNTIF($R$7:R2438,R2438))</f>
        <v>0</v>
      </c>
      <c r="I2438" s="303" t="str">
        <f t="shared" si="272"/>
        <v>0</v>
      </c>
      <c r="J2438" s="306">
        <f t="shared" si="273"/>
        <v>44216</v>
      </c>
      <c r="K2438" s="303" t="str">
        <f t="shared" si="274"/>
        <v>KK 097</v>
      </c>
      <c r="L2438" s="61"/>
      <c r="M2438" s="271"/>
      <c r="N2438" s="6"/>
      <c r="O2438" s="10"/>
      <c r="P2438" s="6"/>
      <c r="Q2438" s="77" t="str">
        <f t="shared" si="275"/>
        <v/>
      </c>
      <c r="R2438" s="333"/>
      <c r="S2438" s="23"/>
      <c r="T2438" s="271"/>
      <c r="U2438" s="5"/>
      <c r="V2438" s="5"/>
      <c r="W2438" s="61"/>
      <c r="X2438" s="61"/>
    </row>
    <row r="2439" spans="1:24" ht="18.75" customHeight="1" x14ac:dyDescent="0.25">
      <c r="A2439" s="61"/>
      <c r="B2439" s="303">
        <f>IF(P2439="",0,COUNTIF($P$7:P2439,P2439))</f>
        <v>0</v>
      </c>
      <c r="C2439" s="303" t="str">
        <f t="shared" si="269"/>
        <v>0</v>
      </c>
      <c r="D2439" s="303">
        <f>IF(S2439="",0,COUNTIF($S$7:S2439,S2439))</f>
        <v>0</v>
      </c>
      <c r="E2439" s="303" t="str">
        <f t="shared" si="270"/>
        <v>0</v>
      </c>
      <c r="F2439" s="303">
        <f>IF(T2439="",0,COUNTIF($T$7:T2439,T2439))</f>
        <v>0</v>
      </c>
      <c r="G2439" s="303" t="str">
        <f t="shared" si="271"/>
        <v>0</v>
      </c>
      <c r="H2439" s="303">
        <f>IF(R2439="",0,COUNTIF($R$7:R2439,R2439))</f>
        <v>0</v>
      </c>
      <c r="I2439" s="303" t="str">
        <f t="shared" si="272"/>
        <v>0</v>
      </c>
      <c r="J2439" s="306">
        <f t="shared" si="273"/>
        <v>44216</v>
      </c>
      <c r="K2439" s="303" t="str">
        <f t="shared" si="274"/>
        <v>KK 097</v>
      </c>
      <c r="L2439" s="61"/>
      <c r="M2439" s="271"/>
      <c r="N2439" s="6"/>
      <c r="O2439" s="10"/>
      <c r="P2439" s="6"/>
      <c r="Q2439" s="77" t="str">
        <f t="shared" si="275"/>
        <v/>
      </c>
      <c r="R2439" s="333"/>
      <c r="S2439" s="23"/>
      <c r="T2439" s="271"/>
      <c r="U2439" s="5"/>
      <c r="V2439" s="5"/>
      <c r="W2439" s="61"/>
      <c r="X2439" s="61"/>
    </row>
    <row r="2440" spans="1:24" ht="18.75" customHeight="1" x14ac:dyDescent="0.25">
      <c r="A2440" s="61"/>
      <c r="B2440" s="303">
        <f>IF(P2440="",0,COUNTIF($P$7:P2440,P2440))</f>
        <v>0</v>
      </c>
      <c r="C2440" s="303" t="str">
        <f t="shared" si="269"/>
        <v>0</v>
      </c>
      <c r="D2440" s="303">
        <f>IF(S2440="",0,COUNTIF($S$7:S2440,S2440))</f>
        <v>0</v>
      </c>
      <c r="E2440" s="303" t="str">
        <f t="shared" si="270"/>
        <v>0</v>
      </c>
      <c r="F2440" s="303">
        <f>IF(T2440="",0,COUNTIF($T$7:T2440,T2440))</f>
        <v>0</v>
      </c>
      <c r="G2440" s="303" t="str">
        <f t="shared" si="271"/>
        <v>0</v>
      </c>
      <c r="H2440" s="303">
        <f>IF(R2440="",0,COUNTIF($R$7:R2440,R2440))</f>
        <v>0</v>
      </c>
      <c r="I2440" s="303" t="str">
        <f t="shared" si="272"/>
        <v>0</v>
      </c>
      <c r="J2440" s="306">
        <f t="shared" si="273"/>
        <v>44216</v>
      </c>
      <c r="K2440" s="303" t="str">
        <f t="shared" si="274"/>
        <v>KK 097</v>
      </c>
      <c r="L2440" s="61"/>
      <c r="M2440" s="271"/>
      <c r="N2440" s="6"/>
      <c r="O2440" s="10"/>
      <c r="P2440" s="6"/>
      <c r="Q2440" s="77" t="str">
        <f t="shared" si="275"/>
        <v/>
      </c>
      <c r="R2440" s="333"/>
      <c r="S2440" s="23"/>
      <c r="T2440" s="271"/>
      <c r="U2440" s="5"/>
      <c r="V2440" s="5"/>
      <c r="W2440" s="61"/>
      <c r="X2440" s="61"/>
    </row>
    <row r="2441" spans="1:24" ht="18.75" customHeight="1" x14ac:dyDescent="0.25">
      <c r="A2441" s="61"/>
      <c r="B2441" s="303">
        <f>IF(P2441="",0,COUNTIF($P$7:P2441,P2441))</f>
        <v>0</v>
      </c>
      <c r="C2441" s="303" t="str">
        <f t="shared" si="269"/>
        <v>0</v>
      </c>
      <c r="D2441" s="303">
        <f>IF(S2441="",0,COUNTIF($S$7:S2441,S2441))</f>
        <v>0</v>
      </c>
      <c r="E2441" s="303" t="str">
        <f t="shared" si="270"/>
        <v>0</v>
      </c>
      <c r="F2441" s="303">
        <f>IF(T2441="",0,COUNTIF($T$7:T2441,T2441))</f>
        <v>0</v>
      </c>
      <c r="G2441" s="303" t="str">
        <f t="shared" si="271"/>
        <v>0</v>
      </c>
      <c r="H2441" s="303">
        <f>IF(R2441="",0,COUNTIF($R$7:R2441,R2441))</f>
        <v>0</v>
      </c>
      <c r="I2441" s="303" t="str">
        <f t="shared" si="272"/>
        <v>0</v>
      </c>
      <c r="J2441" s="306">
        <f t="shared" si="273"/>
        <v>44216</v>
      </c>
      <c r="K2441" s="303" t="str">
        <f t="shared" si="274"/>
        <v>KK 097</v>
      </c>
      <c r="L2441" s="61"/>
      <c r="M2441" s="271"/>
      <c r="N2441" s="6"/>
      <c r="O2441" s="10"/>
      <c r="P2441" s="6"/>
      <c r="Q2441" s="77" t="str">
        <f t="shared" si="275"/>
        <v/>
      </c>
      <c r="R2441" s="333"/>
      <c r="S2441" s="23"/>
      <c r="T2441" s="271"/>
      <c r="U2441" s="5"/>
      <c r="V2441" s="5"/>
      <c r="W2441" s="61"/>
      <c r="X2441" s="61"/>
    </row>
    <row r="2442" spans="1:24" ht="18.75" customHeight="1" x14ac:dyDescent="0.25">
      <c r="A2442" s="61"/>
      <c r="B2442" s="303">
        <f>IF(P2442="",0,COUNTIF($P$7:P2442,P2442))</f>
        <v>0</v>
      </c>
      <c r="C2442" s="303" t="str">
        <f t="shared" si="269"/>
        <v>0</v>
      </c>
      <c r="D2442" s="303">
        <f>IF(S2442="",0,COUNTIF($S$7:S2442,S2442))</f>
        <v>0</v>
      </c>
      <c r="E2442" s="303" t="str">
        <f t="shared" si="270"/>
        <v>0</v>
      </c>
      <c r="F2442" s="303">
        <f>IF(T2442="",0,COUNTIF($T$7:T2442,T2442))</f>
        <v>0</v>
      </c>
      <c r="G2442" s="303" t="str">
        <f t="shared" si="271"/>
        <v>0</v>
      </c>
      <c r="H2442" s="303">
        <f>IF(R2442="",0,COUNTIF($R$7:R2442,R2442))</f>
        <v>0</v>
      </c>
      <c r="I2442" s="303" t="str">
        <f t="shared" si="272"/>
        <v>0</v>
      </c>
      <c r="J2442" s="306">
        <f t="shared" si="273"/>
        <v>44216</v>
      </c>
      <c r="K2442" s="303" t="str">
        <f t="shared" si="274"/>
        <v>KK 097</v>
      </c>
      <c r="L2442" s="61"/>
      <c r="M2442" s="271"/>
      <c r="N2442" s="6"/>
      <c r="O2442" s="10"/>
      <c r="P2442" s="6"/>
      <c r="Q2442" s="77" t="str">
        <f t="shared" si="275"/>
        <v/>
      </c>
      <c r="R2442" s="333"/>
      <c r="S2442" s="23"/>
      <c r="T2442" s="271"/>
      <c r="U2442" s="5"/>
      <c r="V2442" s="5"/>
      <c r="W2442" s="61"/>
      <c r="X2442" s="61"/>
    </row>
    <row r="2443" spans="1:24" ht="18.75" customHeight="1" x14ac:dyDescent="0.25">
      <c r="A2443" s="61"/>
      <c r="B2443" s="303">
        <f>IF(P2443="",0,COUNTIF($P$7:P2443,P2443))</f>
        <v>0</v>
      </c>
      <c r="C2443" s="303" t="str">
        <f t="shared" si="269"/>
        <v>0</v>
      </c>
      <c r="D2443" s="303">
        <f>IF(S2443="",0,COUNTIF($S$7:S2443,S2443))</f>
        <v>0</v>
      </c>
      <c r="E2443" s="303" t="str">
        <f t="shared" si="270"/>
        <v>0</v>
      </c>
      <c r="F2443" s="303">
        <f>IF(T2443="",0,COUNTIF($T$7:T2443,T2443))</f>
        <v>0</v>
      </c>
      <c r="G2443" s="303" t="str">
        <f t="shared" si="271"/>
        <v>0</v>
      </c>
      <c r="H2443" s="303">
        <f>IF(R2443="",0,COUNTIF($R$7:R2443,R2443))</f>
        <v>0</v>
      </c>
      <c r="I2443" s="303" t="str">
        <f t="shared" si="272"/>
        <v>0</v>
      </c>
      <c r="J2443" s="306">
        <f t="shared" si="273"/>
        <v>44216</v>
      </c>
      <c r="K2443" s="303" t="str">
        <f t="shared" si="274"/>
        <v>KK 097</v>
      </c>
      <c r="L2443" s="61"/>
      <c r="M2443" s="271"/>
      <c r="N2443" s="6"/>
      <c r="O2443" s="10"/>
      <c r="P2443" s="6"/>
      <c r="Q2443" s="77" t="str">
        <f t="shared" si="275"/>
        <v/>
      </c>
      <c r="R2443" s="333"/>
      <c r="S2443" s="23"/>
      <c r="T2443" s="271"/>
      <c r="U2443" s="5"/>
      <c r="V2443" s="5"/>
      <c r="W2443" s="61"/>
      <c r="X2443" s="61"/>
    </row>
    <row r="2444" spans="1:24" ht="18.75" customHeight="1" x14ac:dyDescent="0.25">
      <c r="A2444" s="61"/>
      <c r="B2444" s="303">
        <f>IF(P2444="",0,COUNTIF($P$7:P2444,P2444))</f>
        <v>0</v>
      </c>
      <c r="C2444" s="303" t="str">
        <f t="shared" si="269"/>
        <v>0</v>
      </c>
      <c r="D2444" s="303">
        <f>IF(S2444="",0,COUNTIF($S$7:S2444,S2444))</f>
        <v>0</v>
      </c>
      <c r="E2444" s="303" t="str">
        <f t="shared" si="270"/>
        <v>0</v>
      </c>
      <c r="F2444" s="303">
        <f>IF(T2444="",0,COUNTIF($T$7:T2444,T2444))</f>
        <v>0</v>
      </c>
      <c r="G2444" s="303" t="str">
        <f t="shared" si="271"/>
        <v>0</v>
      </c>
      <c r="H2444" s="303">
        <f>IF(R2444="",0,COUNTIF($R$7:R2444,R2444))</f>
        <v>0</v>
      </c>
      <c r="I2444" s="303" t="str">
        <f t="shared" si="272"/>
        <v>0</v>
      </c>
      <c r="J2444" s="306">
        <f t="shared" si="273"/>
        <v>44216</v>
      </c>
      <c r="K2444" s="303" t="str">
        <f t="shared" si="274"/>
        <v>KK 097</v>
      </c>
      <c r="L2444" s="61"/>
      <c r="M2444" s="271"/>
      <c r="N2444" s="6"/>
      <c r="O2444" s="10"/>
      <c r="P2444" s="6"/>
      <c r="Q2444" s="77" t="str">
        <f t="shared" si="275"/>
        <v/>
      </c>
      <c r="R2444" s="333"/>
      <c r="S2444" s="23"/>
      <c r="T2444" s="271"/>
      <c r="U2444" s="5"/>
      <c r="V2444" s="5"/>
      <c r="W2444" s="61"/>
      <c r="X2444" s="61"/>
    </row>
    <row r="2445" spans="1:24" ht="18.75" customHeight="1" x14ac:dyDescent="0.25">
      <c r="A2445" s="61"/>
      <c r="B2445" s="303">
        <f>IF(P2445="",0,COUNTIF($P$7:P2445,P2445))</f>
        <v>0</v>
      </c>
      <c r="C2445" s="303" t="str">
        <f t="shared" si="269"/>
        <v>0</v>
      </c>
      <c r="D2445" s="303">
        <f>IF(S2445="",0,COUNTIF($S$7:S2445,S2445))</f>
        <v>0</v>
      </c>
      <c r="E2445" s="303" t="str">
        <f t="shared" si="270"/>
        <v>0</v>
      </c>
      <c r="F2445" s="303">
        <f>IF(T2445="",0,COUNTIF($T$7:T2445,T2445))</f>
        <v>0</v>
      </c>
      <c r="G2445" s="303" t="str">
        <f t="shared" si="271"/>
        <v>0</v>
      </c>
      <c r="H2445" s="303">
        <f>IF(R2445="",0,COUNTIF($R$7:R2445,R2445))</f>
        <v>0</v>
      </c>
      <c r="I2445" s="303" t="str">
        <f t="shared" si="272"/>
        <v>0</v>
      </c>
      <c r="J2445" s="306">
        <f t="shared" si="273"/>
        <v>44216</v>
      </c>
      <c r="K2445" s="303" t="str">
        <f t="shared" si="274"/>
        <v>KK 097</v>
      </c>
      <c r="L2445" s="61"/>
      <c r="M2445" s="271"/>
      <c r="N2445" s="6"/>
      <c r="O2445" s="10"/>
      <c r="P2445" s="6"/>
      <c r="Q2445" s="77" t="str">
        <f t="shared" si="275"/>
        <v/>
      </c>
      <c r="R2445" s="333"/>
      <c r="S2445" s="23"/>
      <c r="T2445" s="271"/>
      <c r="U2445" s="5"/>
      <c r="V2445" s="5"/>
      <c r="W2445" s="61"/>
      <c r="X2445" s="61"/>
    </row>
    <row r="2446" spans="1:24" ht="18.75" customHeight="1" x14ac:dyDescent="0.25">
      <c r="A2446" s="61"/>
      <c r="B2446" s="303">
        <f>IF(P2446="",0,COUNTIF($P$7:P2446,P2446))</f>
        <v>0</v>
      </c>
      <c r="C2446" s="303" t="str">
        <f t="shared" si="269"/>
        <v>0</v>
      </c>
      <c r="D2446" s="303">
        <f>IF(S2446="",0,COUNTIF($S$7:S2446,S2446))</f>
        <v>0</v>
      </c>
      <c r="E2446" s="303" t="str">
        <f t="shared" si="270"/>
        <v>0</v>
      </c>
      <c r="F2446" s="303">
        <f>IF(T2446="",0,COUNTIF($T$7:T2446,T2446))</f>
        <v>0</v>
      </c>
      <c r="G2446" s="303" t="str">
        <f t="shared" si="271"/>
        <v>0</v>
      </c>
      <c r="H2446" s="303">
        <f>IF(R2446="",0,COUNTIF($R$7:R2446,R2446))</f>
        <v>0</v>
      </c>
      <c r="I2446" s="303" t="str">
        <f t="shared" si="272"/>
        <v>0</v>
      </c>
      <c r="J2446" s="306">
        <f t="shared" si="273"/>
        <v>44216</v>
      </c>
      <c r="K2446" s="303" t="str">
        <f t="shared" si="274"/>
        <v>KK 097</v>
      </c>
      <c r="L2446" s="61"/>
      <c r="M2446" s="271"/>
      <c r="N2446" s="6"/>
      <c r="O2446" s="10"/>
      <c r="P2446" s="6"/>
      <c r="Q2446" s="77" t="str">
        <f t="shared" si="275"/>
        <v/>
      </c>
      <c r="R2446" s="333"/>
      <c r="S2446" s="23"/>
      <c r="T2446" s="271"/>
      <c r="U2446" s="5"/>
      <c r="V2446" s="5"/>
      <c r="W2446" s="61"/>
      <c r="X2446" s="61"/>
    </row>
    <row r="2447" spans="1:24" ht="18.75" customHeight="1" x14ac:dyDescent="0.25">
      <c r="A2447" s="61"/>
      <c r="B2447" s="303">
        <f>IF(P2447="",0,COUNTIF($P$7:P2447,P2447))</f>
        <v>0</v>
      </c>
      <c r="C2447" s="303" t="str">
        <f t="shared" si="269"/>
        <v>0</v>
      </c>
      <c r="D2447" s="303">
        <f>IF(S2447="",0,COUNTIF($S$7:S2447,S2447))</f>
        <v>0</v>
      </c>
      <c r="E2447" s="303" t="str">
        <f t="shared" si="270"/>
        <v>0</v>
      </c>
      <c r="F2447" s="303">
        <f>IF(T2447="",0,COUNTIF($T$7:T2447,T2447))</f>
        <v>0</v>
      </c>
      <c r="G2447" s="303" t="str">
        <f t="shared" si="271"/>
        <v>0</v>
      </c>
      <c r="H2447" s="303">
        <f>IF(R2447="",0,COUNTIF($R$7:R2447,R2447))</f>
        <v>0</v>
      </c>
      <c r="I2447" s="303" t="str">
        <f t="shared" si="272"/>
        <v>0</v>
      </c>
      <c r="J2447" s="306">
        <f t="shared" si="273"/>
        <v>44216</v>
      </c>
      <c r="K2447" s="303" t="str">
        <f t="shared" si="274"/>
        <v>KK 097</v>
      </c>
      <c r="L2447" s="61"/>
      <c r="M2447" s="271"/>
      <c r="N2447" s="6"/>
      <c r="O2447" s="10"/>
      <c r="P2447" s="6"/>
      <c r="Q2447" s="77" t="str">
        <f t="shared" si="275"/>
        <v/>
      </c>
      <c r="R2447" s="333"/>
      <c r="S2447" s="23"/>
      <c r="T2447" s="271"/>
      <c r="U2447" s="5"/>
      <c r="V2447" s="5"/>
      <c r="W2447" s="61"/>
      <c r="X2447" s="61"/>
    </row>
    <row r="2448" spans="1:24" ht="18.75" customHeight="1" x14ac:dyDescent="0.25">
      <c r="A2448" s="61"/>
      <c r="B2448" s="303">
        <f>IF(P2448="",0,COUNTIF($P$7:P2448,P2448))</f>
        <v>0</v>
      </c>
      <c r="C2448" s="303" t="str">
        <f t="shared" si="269"/>
        <v>0</v>
      </c>
      <c r="D2448" s="303">
        <f>IF(S2448="",0,COUNTIF($S$7:S2448,S2448))</f>
        <v>0</v>
      </c>
      <c r="E2448" s="303" t="str">
        <f t="shared" si="270"/>
        <v>0</v>
      </c>
      <c r="F2448" s="303">
        <f>IF(T2448="",0,COUNTIF($T$7:T2448,T2448))</f>
        <v>0</v>
      </c>
      <c r="G2448" s="303" t="str">
        <f t="shared" si="271"/>
        <v>0</v>
      </c>
      <c r="H2448" s="303">
        <f>IF(R2448="",0,COUNTIF($R$7:R2448,R2448))</f>
        <v>0</v>
      </c>
      <c r="I2448" s="303" t="str">
        <f t="shared" si="272"/>
        <v>0</v>
      </c>
      <c r="J2448" s="306">
        <f t="shared" si="273"/>
        <v>44216</v>
      </c>
      <c r="K2448" s="303" t="str">
        <f t="shared" si="274"/>
        <v>KK 097</v>
      </c>
      <c r="L2448" s="61"/>
      <c r="M2448" s="271"/>
      <c r="N2448" s="6"/>
      <c r="O2448" s="10"/>
      <c r="P2448" s="6"/>
      <c r="Q2448" s="77" t="str">
        <f t="shared" si="275"/>
        <v/>
      </c>
      <c r="R2448" s="333"/>
      <c r="S2448" s="23"/>
      <c r="T2448" s="271"/>
      <c r="U2448" s="5"/>
      <c r="V2448" s="5"/>
      <c r="W2448" s="61"/>
      <c r="X2448" s="61"/>
    </row>
    <row r="2449" spans="1:24" ht="18.75" customHeight="1" x14ac:dyDescent="0.25">
      <c r="A2449" s="61"/>
      <c r="B2449" s="303">
        <f>IF(P2449="",0,COUNTIF($P$7:P2449,P2449))</f>
        <v>0</v>
      </c>
      <c r="C2449" s="303" t="str">
        <f t="shared" si="269"/>
        <v>0</v>
      </c>
      <c r="D2449" s="303">
        <f>IF(S2449="",0,COUNTIF($S$7:S2449,S2449))</f>
        <v>0</v>
      </c>
      <c r="E2449" s="303" t="str">
        <f t="shared" si="270"/>
        <v>0</v>
      </c>
      <c r="F2449" s="303">
        <f>IF(T2449="",0,COUNTIF($T$7:T2449,T2449))</f>
        <v>0</v>
      </c>
      <c r="G2449" s="303" t="str">
        <f t="shared" si="271"/>
        <v>0</v>
      </c>
      <c r="H2449" s="303">
        <f>IF(R2449="",0,COUNTIF($R$7:R2449,R2449))</f>
        <v>0</v>
      </c>
      <c r="I2449" s="303" t="str">
        <f t="shared" si="272"/>
        <v>0</v>
      </c>
      <c r="J2449" s="306">
        <f t="shared" si="273"/>
        <v>44216</v>
      </c>
      <c r="K2449" s="303" t="str">
        <f t="shared" si="274"/>
        <v>KK 097</v>
      </c>
      <c r="L2449" s="61"/>
      <c r="M2449" s="271"/>
      <c r="N2449" s="6"/>
      <c r="O2449" s="10"/>
      <c r="P2449" s="6"/>
      <c r="Q2449" s="77" t="str">
        <f t="shared" si="275"/>
        <v/>
      </c>
      <c r="R2449" s="333"/>
      <c r="S2449" s="23"/>
      <c r="T2449" s="271"/>
      <c r="U2449" s="5"/>
      <c r="V2449" s="5"/>
      <c r="W2449" s="61"/>
      <c r="X2449" s="61"/>
    </row>
    <row r="2450" spans="1:24" ht="18.75" customHeight="1" x14ac:dyDescent="0.25">
      <c r="A2450" s="61"/>
      <c r="B2450" s="303">
        <f>IF(P2450="",0,COUNTIF($P$7:P2450,P2450))</f>
        <v>0</v>
      </c>
      <c r="C2450" s="303" t="str">
        <f t="shared" si="269"/>
        <v>0</v>
      </c>
      <c r="D2450" s="303">
        <f>IF(S2450="",0,COUNTIF($S$7:S2450,S2450))</f>
        <v>0</v>
      </c>
      <c r="E2450" s="303" t="str">
        <f t="shared" si="270"/>
        <v>0</v>
      </c>
      <c r="F2450" s="303">
        <f>IF(T2450="",0,COUNTIF($T$7:T2450,T2450))</f>
        <v>0</v>
      </c>
      <c r="G2450" s="303" t="str">
        <f t="shared" si="271"/>
        <v>0</v>
      </c>
      <c r="H2450" s="303">
        <f>IF(R2450="",0,COUNTIF($R$7:R2450,R2450))</f>
        <v>0</v>
      </c>
      <c r="I2450" s="303" t="str">
        <f t="shared" si="272"/>
        <v>0</v>
      </c>
      <c r="J2450" s="306">
        <f t="shared" si="273"/>
        <v>44216</v>
      </c>
      <c r="K2450" s="303" t="str">
        <f t="shared" si="274"/>
        <v>KK 097</v>
      </c>
      <c r="L2450" s="61"/>
      <c r="M2450" s="271"/>
      <c r="N2450" s="6"/>
      <c r="O2450" s="10"/>
      <c r="P2450" s="6"/>
      <c r="Q2450" s="77" t="str">
        <f t="shared" si="275"/>
        <v/>
      </c>
      <c r="R2450" s="333"/>
      <c r="S2450" s="23"/>
      <c r="T2450" s="271"/>
      <c r="U2450" s="5"/>
      <c r="V2450" s="5"/>
      <c r="W2450" s="61"/>
      <c r="X2450" s="61"/>
    </row>
    <row r="2451" spans="1:24" ht="18.75" customHeight="1" x14ac:dyDescent="0.25">
      <c r="A2451" s="61"/>
      <c r="B2451" s="303">
        <f>IF(P2451="",0,COUNTIF($P$7:P2451,P2451))</f>
        <v>0</v>
      </c>
      <c r="C2451" s="303" t="str">
        <f t="shared" si="269"/>
        <v>0</v>
      </c>
      <c r="D2451" s="303">
        <f>IF(S2451="",0,COUNTIF($S$7:S2451,S2451))</f>
        <v>0</v>
      </c>
      <c r="E2451" s="303" t="str">
        <f t="shared" si="270"/>
        <v>0</v>
      </c>
      <c r="F2451" s="303">
        <f>IF(T2451="",0,COUNTIF($T$7:T2451,T2451))</f>
        <v>0</v>
      </c>
      <c r="G2451" s="303" t="str">
        <f t="shared" si="271"/>
        <v>0</v>
      </c>
      <c r="H2451" s="303">
        <f>IF(R2451="",0,COUNTIF($R$7:R2451,R2451))</f>
        <v>0</v>
      </c>
      <c r="I2451" s="303" t="str">
        <f t="shared" si="272"/>
        <v>0</v>
      </c>
      <c r="J2451" s="306">
        <f t="shared" si="273"/>
        <v>44216</v>
      </c>
      <c r="K2451" s="303" t="str">
        <f t="shared" si="274"/>
        <v>KK 097</v>
      </c>
      <c r="L2451" s="61"/>
      <c r="M2451" s="271"/>
      <c r="N2451" s="6"/>
      <c r="O2451" s="10"/>
      <c r="P2451" s="6"/>
      <c r="Q2451" s="77" t="str">
        <f t="shared" si="275"/>
        <v/>
      </c>
      <c r="R2451" s="333"/>
      <c r="S2451" s="23"/>
      <c r="T2451" s="271"/>
      <c r="U2451" s="5"/>
      <c r="V2451" s="5"/>
      <c r="W2451" s="61"/>
      <c r="X2451" s="61"/>
    </row>
    <row r="2452" spans="1:24" ht="18.75" customHeight="1" x14ac:dyDescent="0.25">
      <c r="A2452" s="61"/>
      <c r="B2452" s="303">
        <f>IF(P2452="",0,COUNTIF($P$7:P2452,P2452))</f>
        <v>0</v>
      </c>
      <c r="C2452" s="303" t="str">
        <f t="shared" si="269"/>
        <v>0</v>
      </c>
      <c r="D2452" s="303">
        <f>IF(S2452="",0,COUNTIF($S$7:S2452,S2452))</f>
        <v>0</v>
      </c>
      <c r="E2452" s="303" t="str">
        <f t="shared" si="270"/>
        <v>0</v>
      </c>
      <c r="F2452" s="303">
        <f>IF(T2452="",0,COUNTIF($T$7:T2452,T2452))</f>
        <v>0</v>
      </c>
      <c r="G2452" s="303" t="str">
        <f t="shared" si="271"/>
        <v>0</v>
      </c>
      <c r="H2452" s="303">
        <f>IF(R2452="",0,COUNTIF($R$7:R2452,R2452))</f>
        <v>0</v>
      </c>
      <c r="I2452" s="303" t="str">
        <f t="shared" si="272"/>
        <v>0</v>
      </c>
      <c r="J2452" s="306">
        <f t="shared" si="273"/>
        <v>44216</v>
      </c>
      <c r="K2452" s="303" t="str">
        <f t="shared" si="274"/>
        <v>KK 097</v>
      </c>
      <c r="L2452" s="61"/>
      <c r="M2452" s="271"/>
      <c r="N2452" s="6"/>
      <c r="O2452" s="10"/>
      <c r="P2452" s="6"/>
      <c r="Q2452" s="77" t="str">
        <f t="shared" si="275"/>
        <v/>
      </c>
      <c r="R2452" s="333"/>
      <c r="S2452" s="23"/>
      <c r="T2452" s="271"/>
      <c r="U2452" s="5"/>
      <c r="V2452" s="5"/>
      <c r="W2452" s="61"/>
      <c r="X2452" s="61"/>
    </row>
    <row r="2453" spans="1:24" ht="18.75" customHeight="1" x14ac:dyDescent="0.25">
      <c r="A2453" s="61"/>
      <c r="B2453" s="303">
        <f>IF(P2453="",0,COUNTIF($P$7:P2453,P2453))</f>
        <v>0</v>
      </c>
      <c r="C2453" s="303" t="str">
        <f t="shared" si="269"/>
        <v>0</v>
      </c>
      <c r="D2453" s="303">
        <f>IF(S2453="",0,COUNTIF($S$7:S2453,S2453))</f>
        <v>0</v>
      </c>
      <c r="E2453" s="303" t="str">
        <f t="shared" si="270"/>
        <v>0</v>
      </c>
      <c r="F2453" s="303">
        <f>IF(T2453="",0,COUNTIF($T$7:T2453,T2453))</f>
        <v>0</v>
      </c>
      <c r="G2453" s="303" t="str">
        <f t="shared" si="271"/>
        <v>0</v>
      </c>
      <c r="H2453" s="303">
        <f>IF(R2453="",0,COUNTIF($R$7:R2453,R2453))</f>
        <v>0</v>
      </c>
      <c r="I2453" s="303" t="str">
        <f t="shared" si="272"/>
        <v>0</v>
      </c>
      <c r="J2453" s="306">
        <f t="shared" si="273"/>
        <v>44216</v>
      </c>
      <c r="K2453" s="303" t="str">
        <f t="shared" si="274"/>
        <v>KK 097</v>
      </c>
      <c r="L2453" s="61"/>
      <c r="M2453" s="271"/>
      <c r="N2453" s="6"/>
      <c r="O2453" s="10"/>
      <c r="P2453" s="6"/>
      <c r="Q2453" s="77" t="str">
        <f t="shared" si="275"/>
        <v/>
      </c>
      <c r="R2453" s="333"/>
      <c r="S2453" s="23"/>
      <c r="T2453" s="271"/>
      <c r="U2453" s="5"/>
      <c r="V2453" s="5"/>
      <c r="W2453" s="61"/>
      <c r="X2453" s="61"/>
    </row>
    <row r="2454" spans="1:24" ht="18.75" customHeight="1" x14ac:dyDescent="0.25">
      <c r="A2454" s="61"/>
      <c r="B2454" s="303">
        <f>IF(P2454="",0,COUNTIF($P$7:P2454,P2454))</f>
        <v>0</v>
      </c>
      <c r="C2454" s="303" t="str">
        <f t="shared" si="269"/>
        <v>0</v>
      </c>
      <c r="D2454" s="303">
        <f>IF(S2454="",0,COUNTIF($S$7:S2454,S2454))</f>
        <v>0</v>
      </c>
      <c r="E2454" s="303" t="str">
        <f t="shared" si="270"/>
        <v>0</v>
      </c>
      <c r="F2454" s="303">
        <f>IF(T2454="",0,COUNTIF($T$7:T2454,T2454))</f>
        <v>0</v>
      </c>
      <c r="G2454" s="303" t="str">
        <f t="shared" si="271"/>
        <v>0</v>
      </c>
      <c r="H2454" s="303">
        <f>IF(R2454="",0,COUNTIF($R$7:R2454,R2454))</f>
        <v>0</v>
      </c>
      <c r="I2454" s="303" t="str">
        <f t="shared" si="272"/>
        <v>0</v>
      </c>
      <c r="J2454" s="306">
        <f t="shared" si="273"/>
        <v>44216</v>
      </c>
      <c r="K2454" s="303" t="str">
        <f t="shared" si="274"/>
        <v>KK 097</v>
      </c>
      <c r="L2454" s="61"/>
      <c r="M2454" s="271"/>
      <c r="N2454" s="6"/>
      <c r="O2454" s="10"/>
      <c r="P2454" s="6"/>
      <c r="Q2454" s="77" t="str">
        <f t="shared" si="275"/>
        <v/>
      </c>
      <c r="R2454" s="333"/>
      <c r="S2454" s="23"/>
      <c r="T2454" s="271"/>
      <c r="U2454" s="5"/>
      <c r="V2454" s="5"/>
      <c r="W2454" s="61"/>
      <c r="X2454" s="61"/>
    </row>
    <row r="2455" spans="1:24" ht="18.75" customHeight="1" x14ac:dyDescent="0.25">
      <c r="A2455" s="61"/>
      <c r="B2455" s="303">
        <f>IF(P2455="",0,COUNTIF($P$7:P2455,P2455))</f>
        <v>0</v>
      </c>
      <c r="C2455" s="303" t="str">
        <f t="shared" si="269"/>
        <v>0</v>
      </c>
      <c r="D2455" s="303">
        <f>IF(S2455="",0,COUNTIF($S$7:S2455,S2455))</f>
        <v>0</v>
      </c>
      <c r="E2455" s="303" t="str">
        <f t="shared" si="270"/>
        <v>0</v>
      </c>
      <c r="F2455" s="303">
        <f>IF(T2455="",0,COUNTIF($T$7:T2455,T2455))</f>
        <v>0</v>
      </c>
      <c r="G2455" s="303" t="str">
        <f t="shared" si="271"/>
        <v>0</v>
      </c>
      <c r="H2455" s="303">
        <f>IF(R2455="",0,COUNTIF($R$7:R2455,R2455))</f>
        <v>0</v>
      </c>
      <c r="I2455" s="303" t="str">
        <f t="shared" si="272"/>
        <v>0</v>
      </c>
      <c r="J2455" s="306">
        <f t="shared" si="273"/>
        <v>44216</v>
      </c>
      <c r="K2455" s="303" t="str">
        <f t="shared" si="274"/>
        <v>KK 097</v>
      </c>
      <c r="L2455" s="61"/>
      <c r="M2455" s="271"/>
      <c r="N2455" s="6"/>
      <c r="O2455" s="10"/>
      <c r="P2455" s="6"/>
      <c r="Q2455" s="77" t="str">
        <f t="shared" si="275"/>
        <v/>
      </c>
      <c r="R2455" s="333"/>
      <c r="S2455" s="23"/>
      <c r="T2455" s="271"/>
      <c r="U2455" s="5"/>
      <c r="V2455" s="5"/>
      <c r="W2455" s="61"/>
      <c r="X2455" s="61"/>
    </row>
    <row r="2456" spans="1:24" ht="18.75" customHeight="1" x14ac:dyDescent="0.25">
      <c r="A2456" s="61"/>
      <c r="B2456" s="303">
        <f>IF(P2456="",0,COUNTIF($P$7:P2456,P2456))</f>
        <v>0</v>
      </c>
      <c r="C2456" s="303" t="str">
        <f t="shared" si="269"/>
        <v>0</v>
      </c>
      <c r="D2456" s="303">
        <f>IF(S2456="",0,COUNTIF($S$7:S2456,S2456))</f>
        <v>0</v>
      </c>
      <c r="E2456" s="303" t="str">
        <f t="shared" si="270"/>
        <v>0</v>
      </c>
      <c r="F2456" s="303">
        <f>IF(T2456="",0,COUNTIF($T$7:T2456,T2456))</f>
        <v>0</v>
      </c>
      <c r="G2456" s="303" t="str">
        <f t="shared" si="271"/>
        <v>0</v>
      </c>
      <c r="H2456" s="303">
        <f>IF(R2456="",0,COUNTIF($R$7:R2456,R2456))</f>
        <v>0</v>
      </c>
      <c r="I2456" s="303" t="str">
        <f t="shared" si="272"/>
        <v>0</v>
      </c>
      <c r="J2456" s="306">
        <f t="shared" si="273"/>
        <v>44216</v>
      </c>
      <c r="K2456" s="303" t="str">
        <f t="shared" si="274"/>
        <v>KK 097</v>
      </c>
      <c r="L2456" s="61"/>
      <c r="M2456" s="271"/>
      <c r="N2456" s="6"/>
      <c r="O2456" s="10"/>
      <c r="P2456" s="6"/>
      <c r="Q2456" s="77" t="str">
        <f t="shared" si="275"/>
        <v/>
      </c>
      <c r="R2456" s="333"/>
      <c r="S2456" s="23"/>
      <c r="T2456" s="271"/>
      <c r="U2456" s="5"/>
      <c r="V2456" s="5"/>
      <c r="W2456" s="61"/>
      <c r="X2456" s="61"/>
    </row>
    <row r="2457" spans="1:24" ht="18.75" customHeight="1" x14ac:dyDescent="0.25">
      <c r="A2457" s="61"/>
      <c r="B2457" s="303">
        <f>IF(P2457="",0,COUNTIF($P$7:P2457,P2457))</f>
        <v>0</v>
      </c>
      <c r="C2457" s="303" t="str">
        <f t="shared" si="269"/>
        <v>0</v>
      </c>
      <c r="D2457" s="303">
        <f>IF(S2457="",0,COUNTIF($S$7:S2457,S2457))</f>
        <v>0</v>
      </c>
      <c r="E2457" s="303" t="str">
        <f t="shared" si="270"/>
        <v>0</v>
      </c>
      <c r="F2457" s="303">
        <f>IF(T2457="",0,COUNTIF($T$7:T2457,T2457))</f>
        <v>0</v>
      </c>
      <c r="G2457" s="303" t="str">
        <f t="shared" si="271"/>
        <v>0</v>
      </c>
      <c r="H2457" s="303">
        <f>IF(R2457="",0,COUNTIF($R$7:R2457,R2457))</f>
        <v>0</v>
      </c>
      <c r="I2457" s="303" t="str">
        <f t="shared" si="272"/>
        <v>0</v>
      </c>
      <c r="J2457" s="306">
        <f t="shared" si="273"/>
        <v>44216</v>
      </c>
      <c r="K2457" s="303" t="str">
        <f t="shared" si="274"/>
        <v>KK 097</v>
      </c>
      <c r="L2457" s="61"/>
      <c r="M2457" s="271"/>
      <c r="N2457" s="6"/>
      <c r="O2457" s="10"/>
      <c r="P2457" s="6"/>
      <c r="Q2457" s="77" t="str">
        <f t="shared" si="275"/>
        <v/>
      </c>
      <c r="R2457" s="333"/>
      <c r="S2457" s="23"/>
      <c r="T2457" s="271"/>
      <c r="U2457" s="5"/>
      <c r="V2457" s="5"/>
      <c r="W2457" s="61"/>
      <c r="X2457" s="61"/>
    </row>
    <row r="2458" spans="1:24" ht="18.75" customHeight="1" x14ac:dyDescent="0.25">
      <c r="A2458" s="61"/>
      <c r="B2458" s="303">
        <f>IF(P2458="",0,COUNTIF($P$7:P2458,P2458))</f>
        <v>0</v>
      </c>
      <c r="C2458" s="303" t="str">
        <f t="shared" si="269"/>
        <v>0</v>
      </c>
      <c r="D2458" s="303">
        <f>IF(S2458="",0,COUNTIF($S$7:S2458,S2458))</f>
        <v>0</v>
      </c>
      <c r="E2458" s="303" t="str">
        <f t="shared" si="270"/>
        <v>0</v>
      </c>
      <c r="F2458" s="303">
        <f>IF(T2458="",0,COUNTIF($T$7:T2458,T2458))</f>
        <v>0</v>
      </c>
      <c r="G2458" s="303" t="str">
        <f t="shared" si="271"/>
        <v>0</v>
      </c>
      <c r="H2458" s="303">
        <f>IF(R2458="",0,COUNTIF($R$7:R2458,R2458))</f>
        <v>0</v>
      </c>
      <c r="I2458" s="303" t="str">
        <f t="shared" si="272"/>
        <v>0</v>
      </c>
      <c r="J2458" s="306">
        <f t="shared" si="273"/>
        <v>44216</v>
      </c>
      <c r="K2458" s="303" t="str">
        <f t="shared" si="274"/>
        <v>KK 097</v>
      </c>
      <c r="L2458" s="61"/>
      <c r="M2458" s="271"/>
      <c r="N2458" s="6"/>
      <c r="O2458" s="10"/>
      <c r="P2458" s="6"/>
      <c r="Q2458" s="77" t="str">
        <f t="shared" si="275"/>
        <v/>
      </c>
      <c r="R2458" s="333"/>
      <c r="S2458" s="23"/>
      <c r="T2458" s="271"/>
      <c r="U2458" s="5"/>
      <c r="V2458" s="5"/>
      <c r="W2458" s="61"/>
      <c r="X2458" s="61"/>
    </row>
    <row r="2459" spans="1:24" ht="18.75" customHeight="1" x14ac:dyDescent="0.25">
      <c r="A2459" s="61"/>
      <c r="B2459" s="303">
        <f>IF(P2459="",0,COUNTIF($P$7:P2459,P2459))</f>
        <v>0</v>
      </c>
      <c r="C2459" s="303" t="str">
        <f t="shared" si="269"/>
        <v>0</v>
      </c>
      <c r="D2459" s="303">
        <f>IF(S2459="",0,COUNTIF($S$7:S2459,S2459))</f>
        <v>0</v>
      </c>
      <c r="E2459" s="303" t="str">
        <f t="shared" si="270"/>
        <v>0</v>
      </c>
      <c r="F2459" s="303">
        <f>IF(T2459="",0,COUNTIF($T$7:T2459,T2459))</f>
        <v>0</v>
      </c>
      <c r="G2459" s="303" t="str">
        <f t="shared" si="271"/>
        <v>0</v>
      </c>
      <c r="H2459" s="303">
        <f>IF(R2459="",0,COUNTIF($R$7:R2459,R2459))</f>
        <v>0</v>
      </c>
      <c r="I2459" s="303" t="str">
        <f t="shared" si="272"/>
        <v>0</v>
      </c>
      <c r="J2459" s="306">
        <f t="shared" si="273"/>
        <v>44216</v>
      </c>
      <c r="K2459" s="303" t="str">
        <f t="shared" si="274"/>
        <v>KK 097</v>
      </c>
      <c r="L2459" s="61"/>
      <c r="M2459" s="271"/>
      <c r="N2459" s="6"/>
      <c r="O2459" s="10"/>
      <c r="P2459" s="6"/>
      <c r="Q2459" s="77" t="str">
        <f t="shared" si="275"/>
        <v/>
      </c>
      <c r="R2459" s="333"/>
      <c r="S2459" s="23"/>
      <c r="T2459" s="271"/>
      <c r="U2459" s="5"/>
      <c r="V2459" s="5"/>
      <c r="W2459" s="61"/>
      <c r="X2459" s="61"/>
    </row>
    <row r="2460" spans="1:24" ht="18.75" customHeight="1" x14ac:dyDescent="0.25">
      <c r="A2460" s="61"/>
      <c r="B2460" s="303">
        <f>IF(P2460="",0,COUNTIF($P$7:P2460,P2460))</f>
        <v>0</v>
      </c>
      <c r="C2460" s="303" t="str">
        <f t="shared" si="269"/>
        <v>0</v>
      </c>
      <c r="D2460" s="303">
        <f>IF(S2460="",0,COUNTIF($S$7:S2460,S2460))</f>
        <v>0</v>
      </c>
      <c r="E2460" s="303" t="str">
        <f t="shared" si="270"/>
        <v>0</v>
      </c>
      <c r="F2460" s="303">
        <f>IF(T2460="",0,COUNTIF($T$7:T2460,T2460))</f>
        <v>0</v>
      </c>
      <c r="G2460" s="303" t="str">
        <f t="shared" si="271"/>
        <v>0</v>
      </c>
      <c r="H2460" s="303">
        <f>IF(R2460="",0,COUNTIF($R$7:R2460,R2460))</f>
        <v>0</v>
      </c>
      <c r="I2460" s="303" t="str">
        <f t="shared" si="272"/>
        <v>0</v>
      </c>
      <c r="J2460" s="306">
        <f t="shared" si="273"/>
        <v>44216</v>
      </c>
      <c r="K2460" s="303" t="str">
        <f t="shared" si="274"/>
        <v>KK 097</v>
      </c>
      <c r="L2460" s="61"/>
      <c r="M2460" s="271"/>
      <c r="N2460" s="6"/>
      <c r="O2460" s="10"/>
      <c r="P2460" s="6"/>
      <c r="Q2460" s="77" t="str">
        <f t="shared" si="275"/>
        <v/>
      </c>
      <c r="R2460" s="333"/>
      <c r="S2460" s="23"/>
      <c r="T2460" s="271"/>
      <c r="U2460" s="5"/>
      <c r="V2460" s="5"/>
      <c r="W2460" s="61"/>
      <c r="X2460" s="61"/>
    </row>
    <row r="2461" spans="1:24" ht="18.75" customHeight="1" x14ac:dyDescent="0.25">
      <c r="A2461" s="61"/>
      <c r="B2461" s="303">
        <f>IF(P2461="",0,COUNTIF($P$7:P2461,P2461))</f>
        <v>0</v>
      </c>
      <c r="C2461" s="303" t="str">
        <f t="shared" si="269"/>
        <v>0</v>
      </c>
      <c r="D2461" s="303">
        <f>IF(S2461="",0,COUNTIF($S$7:S2461,S2461))</f>
        <v>0</v>
      </c>
      <c r="E2461" s="303" t="str">
        <f t="shared" si="270"/>
        <v>0</v>
      </c>
      <c r="F2461" s="303">
        <f>IF(T2461="",0,COUNTIF($T$7:T2461,T2461))</f>
        <v>0</v>
      </c>
      <c r="G2461" s="303" t="str">
        <f t="shared" si="271"/>
        <v>0</v>
      </c>
      <c r="H2461" s="303">
        <f>IF(R2461="",0,COUNTIF($R$7:R2461,R2461))</f>
        <v>0</v>
      </c>
      <c r="I2461" s="303" t="str">
        <f t="shared" si="272"/>
        <v>0</v>
      </c>
      <c r="J2461" s="306">
        <f t="shared" si="273"/>
        <v>44216</v>
      </c>
      <c r="K2461" s="303" t="str">
        <f t="shared" si="274"/>
        <v>KK 097</v>
      </c>
      <c r="L2461" s="61"/>
      <c r="M2461" s="271"/>
      <c r="N2461" s="6"/>
      <c r="O2461" s="10"/>
      <c r="P2461" s="6"/>
      <c r="Q2461" s="77" t="str">
        <f t="shared" si="275"/>
        <v/>
      </c>
      <c r="R2461" s="333"/>
      <c r="S2461" s="23"/>
      <c r="T2461" s="271"/>
      <c r="U2461" s="5"/>
      <c r="V2461" s="5"/>
      <c r="W2461" s="61"/>
      <c r="X2461" s="61"/>
    </row>
    <row r="2462" spans="1:24" ht="18.75" customHeight="1" x14ac:dyDescent="0.25">
      <c r="A2462" s="61"/>
      <c r="B2462" s="303">
        <f>IF(P2462="",0,COUNTIF($P$7:P2462,P2462))</f>
        <v>0</v>
      </c>
      <c r="C2462" s="303" t="str">
        <f t="shared" si="269"/>
        <v>0</v>
      </c>
      <c r="D2462" s="303">
        <f>IF(S2462="",0,COUNTIF($S$7:S2462,S2462))</f>
        <v>0</v>
      </c>
      <c r="E2462" s="303" t="str">
        <f t="shared" si="270"/>
        <v>0</v>
      </c>
      <c r="F2462" s="303">
        <f>IF(T2462="",0,COUNTIF($T$7:T2462,T2462))</f>
        <v>0</v>
      </c>
      <c r="G2462" s="303" t="str">
        <f t="shared" si="271"/>
        <v>0</v>
      </c>
      <c r="H2462" s="303">
        <f>IF(R2462="",0,COUNTIF($R$7:R2462,R2462))</f>
        <v>0</v>
      </c>
      <c r="I2462" s="303" t="str">
        <f t="shared" si="272"/>
        <v>0</v>
      </c>
      <c r="J2462" s="306">
        <f t="shared" si="273"/>
        <v>44216</v>
      </c>
      <c r="K2462" s="303" t="str">
        <f t="shared" si="274"/>
        <v>KK 097</v>
      </c>
      <c r="L2462" s="61"/>
      <c r="M2462" s="271"/>
      <c r="N2462" s="6"/>
      <c r="O2462" s="10"/>
      <c r="P2462" s="6"/>
      <c r="Q2462" s="77" t="str">
        <f t="shared" si="275"/>
        <v/>
      </c>
      <c r="R2462" s="333"/>
      <c r="S2462" s="23"/>
      <c r="T2462" s="271"/>
      <c r="U2462" s="5"/>
      <c r="V2462" s="5"/>
      <c r="W2462" s="61"/>
      <c r="X2462" s="61"/>
    </row>
    <row r="2463" spans="1:24" ht="18.75" customHeight="1" x14ac:dyDescent="0.25">
      <c r="A2463" s="61"/>
      <c r="B2463" s="303">
        <f>IF(P2463="",0,COUNTIF($P$7:P2463,P2463))</f>
        <v>0</v>
      </c>
      <c r="C2463" s="303" t="str">
        <f t="shared" si="269"/>
        <v>0</v>
      </c>
      <c r="D2463" s="303">
        <f>IF(S2463="",0,COUNTIF($S$7:S2463,S2463))</f>
        <v>0</v>
      </c>
      <c r="E2463" s="303" t="str">
        <f t="shared" si="270"/>
        <v>0</v>
      </c>
      <c r="F2463" s="303">
        <f>IF(T2463="",0,COUNTIF($T$7:T2463,T2463))</f>
        <v>0</v>
      </c>
      <c r="G2463" s="303" t="str">
        <f t="shared" si="271"/>
        <v>0</v>
      </c>
      <c r="H2463" s="303">
        <f>IF(R2463="",0,COUNTIF($R$7:R2463,R2463))</f>
        <v>0</v>
      </c>
      <c r="I2463" s="303" t="str">
        <f t="shared" si="272"/>
        <v>0</v>
      </c>
      <c r="J2463" s="306">
        <f t="shared" si="273"/>
        <v>44216</v>
      </c>
      <c r="K2463" s="303" t="str">
        <f t="shared" si="274"/>
        <v>KK 097</v>
      </c>
      <c r="L2463" s="61"/>
      <c r="M2463" s="271"/>
      <c r="N2463" s="6"/>
      <c r="O2463" s="10"/>
      <c r="P2463" s="6"/>
      <c r="Q2463" s="77" t="str">
        <f t="shared" si="275"/>
        <v/>
      </c>
      <c r="R2463" s="333"/>
      <c r="S2463" s="23"/>
      <c r="T2463" s="271"/>
      <c r="U2463" s="5"/>
      <c r="V2463" s="5"/>
      <c r="W2463" s="61"/>
      <c r="X2463" s="61"/>
    </row>
    <row r="2464" spans="1:24" ht="18.75" customHeight="1" x14ac:dyDescent="0.25">
      <c r="A2464" s="61"/>
      <c r="B2464" s="303">
        <f>IF(P2464="",0,COUNTIF($P$7:P2464,P2464))</f>
        <v>0</v>
      </c>
      <c r="C2464" s="303" t="str">
        <f t="shared" si="269"/>
        <v>0</v>
      </c>
      <c r="D2464" s="303">
        <f>IF(S2464="",0,COUNTIF($S$7:S2464,S2464))</f>
        <v>0</v>
      </c>
      <c r="E2464" s="303" t="str">
        <f t="shared" si="270"/>
        <v>0</v>
      </c>
      <c r="F2464" s="303">
        <f>IF(T2464="",0,COUNTIF($T$7:T2464,T2464))</f>
        <v>0</v>
      </c>
      <c r="G2464" s="303" t="str">
        <f t="shared" si="271"/>
        <v>0</v>
      </c>
      <c r="H2464" s="303">
        <f>IF(R2464="",0,COUNTIF($R$7:R2464,R2464))</f>
        <v>0</v>
      </c>
      <c r="I2464" s="303" t="str">
        <f t="shared" si="272"/>
        <v>0</v>
      </c>
      <c r="J2464" s="306">
        <f t="shared" si="273"/>
        <v>44216</v>
      </c>
      <c r="K2464" s="303" t="str">
        <f t="shared" si="274"/>
        <v>KK 097</v>
      </c>
      <c r="L2464" s="61"/>
      <c r="M2464" s="271"/>
      <c r="N2464" s="6"/>
      <c r="O2464" s="10"/>
      <c r="P2464" s="6"/>
      <c r="Q2464" s="77" t="str">
        <f t="shared" si="275"/>
        <v/>
      </c>
      <c r="R2464" s="333"/>
      <c r="S2464" s="23"/>
      <c r="T2464" s="271"/>
      <c r="U2464" s="5"/>
      <c r="V2464" s="5"/>
      <c r="W2464" s="61"/>
      <c r="X2464" s="61"/>
    </row>
    <row r="2465" spans="1:24" ht="18.75" customHeight="1" x14ac:dyDescent="0.25">
      <c r="A2465" s="61"/>
      <c r="B2465" s="303">
        <f>IF(P2465="",0,COUNTIF($P$7:P2465,P2465))</f>
        <v>0</v>
      </c>
      <c r="C2465" s="303" t="str">
        <f t="shared" si="269"/>
        <v>0</v>
      </c>
      <c r="D2465" s="303">
        <f>IF(S2465="",0,COUNTIF($S$7:S2465,S2465))</f>
        <v>0</v>
      </c>
      <c r="E2465" s="303" t="str">
        <f t="shared" si="270"/>
        <v>0</v>
      </c>
      <c r="F2465" s="303">
        <f>IF(T2465="",0,COUNTIF($T$7:T2465,T2465))</f>
        <v>0</v>
      </c>
      <c r="G2465" s="303" t="str">
        <f t="shared" si="271"/>
        <v>0</v>
      </c>
      <c r="H2465" s="303">
        <f>IF(R2465="",0,COUNTIF($R$7:R2465,R2465))</f>
        <v>0</v>
      </c>
      <c r="I2465" s="303" t="str">
        <f t="shared" si="272"/>
        <v>0</v>
      </c>
      <c r="J2465" s="306">
        <f t="shared" si="273"/>
        <v>44216</v>
      </c>
      <c r="K2465" s="303" t="str">
        <f t="shared" si="274"/>
        <v>KK 097</v>
      </c>
      <c r="L2465" s="61"/>
      <c r="M2465" s="271"/>
      <c r="N2465" s="6"/>
      <c r="O2465" s="10"/>
      <c r="P2465" s="6"/>
      <c r="Q2465" s="77" t="str">
        <f t="shared" si="275"/>
        <v/>
      </c>
      <c r="R2465" s="333"/>
      <c r="S2465" s="23"/>
      <c r="T2465" s="271"/>
      <c r="U2465" s="5"/>
      <c r="V2465" s="5"/>
      <c r="W2465" s="61"/>
      <c r="X2465" s="61"/>
    </row>
    <row r="2466" spans="1:24" ht="18.75" customHeight="1" x14ac:dyDescent="0.25">
      <c r="A2466" s="61"/>
      <c r="B2466" s="303">
        <f>IF(P2466="",0,COUNTIF($P$7:P2466,P2466))</f>
        <v>0</v>
      </c>
      <c r="C2466" s="303" t="str">
        <f t="shared" si="269"/>
        <v>0</v>
      </c>
      <c r="D2466" s="303">
        <f>IF(S2466="",0,COUNTIF($S$7:S2466,S2466))</f>
        <v>0</v>
      </c>
      <c r="E2466" s="303" t="str">
        <f t="shared" si="270"/>
        <v>0</v>
      </c>
      <c r="F2466" s="303">
        <f>IF(T2466="",0,COUNTIF($T$7:T2466,T2466))</f>
        <v>0</v>
      </c>
      <c r="G2466" s="303" t="str">
        <f t="shared" si="271"/>
        <v>0</v>
      </c>
      <c r="H2466" s="303">
        <f>IF(R2466="",0,COUNTIF($R$7:R2466,R2466))</f>
        <v>0</v>
      </c>
      <c r="I2466" s="303" t="str">
        <f t="shared" si="272"/>
        <v>0</v>
      </c>
      <c r="J2466" s="306">
        <f t="shared" si="273"/>
        <v>44216</v>
      </c>
      <c r="K2466" s="303" t="str">
        <f t="shared" si="274"/>
        <v>KK 097</v>
      </c>
      <c r="L2466" s="61"/>
      <c r="M2466" s="271"/>
      <c r="N2466" s="6"/>
      <c r="O2466" s="10"/>
      <c r="P2466" s="6"/>
      <c r="Q2466" s="77" t="str">
        <f t="shared" si="275"/>
        <v/>
      </c>
      <c r="R2466" s="333"/>
      <c r="S2466" s="23"/>
      <c r="T2466" s="271"/>
      <c r="U2466" s="5"/>
      <c r="V2466" s="5"/>
      <c r="W2466" s="61"/>
      <c r="X2466" s="61"/>
    </row>
    <row r="2467" spans="1:24" ht="18.75" customHeight="1" x14ac:dyDescent="0.25">
      <c r="A2467" s="61"/>
      <c r="B2467" s="303">
        <f>IF(P2467="",0,COUNTIF($P$7:P2467,P2467))</f>
        <v>0</v>
      </c>
      <c r="C2467" s="303" t="str">
        <f t="shared" si="269"/>
        <v>0</v>
      </c>
      <c r="D2467" s="303">
        <f>IF(S2467="",0,COUNTIF($S$7:S2467,S2467))</f>
        <v>0</v>
      </c>
      <c r="E2467" s="303" t="str">
        <f t="shared" si="270"/>
        <v>0</v>
      </c>
      <c r="F2467" s="303">
        <f>IF(T2467="",0,COUNTIF($T$7:T2467,T2467))</f>
        <v>0</v>
      </c>
      <c r="G2467" s="303" t="str">
        <f t="shared" si="271"/>
        <v>0</v>
      </c>
      <c r="H2467" s="303">
        <f>IF(R2467="",0,COUNTIF($R$7:R2467,R2467))</f>
        <v>0</v>
      </c>
      <c r="I2467" s="303" t="str">
        <f t="shared" si="272"/>
        <v>0</v>
      </c>
      <c r="J2467" s="306">
        <f t="shared" si="273"/>
        <v>44216</v>
      </c>
      <c r="K2467" s="303" t="str">
        <f t="shared" si="274"/>
        <v>KK 097</v>
      </c>
      <c r="L2467" s="61"/>
      <c r="M2467" s="271"/>
      <c r="N2467" s="6"/>
      <c r="O2467" s="10"/>
      <c r="P2467" s="6"/>
      <c r="Q2467" s="77" t="str">
        <f t="shared" si="275"/>
        <v/>
      </c>
      <c r="R2467" s="333"/>
      <c r="S2467" s="23"/>
      <c r="T2467" s="271"/>
      <c r="U2467" s="5"/>
      <c r="V2467" s="5"/>
      <c r="W2467" s="61"/>
      <c r="X2467" s="61"/>
    </row>
    <row r="2468" spans="1:24" ht="18.75" customHeight="1" x14ac:dyDescent="0.25">
      <c r="A2468" s="61"/>
      <c r="B2468" s="303">
        <f>IF(P2468="",0,COUNTIF($P$7:P2468,P2468))</f>
        <v>0</v>
      </c>
      <c r="C2468" s="303" t="str">
        <f t="shared" si="269"/>
        <v>0</v>
      </c>
      <c r="D2468" s="303">
        <f>IF(S2468="",0,COUNTIF($S$7:S2468,S2468))</f>
        <v>0</v>
      </c>
      <c r="E2468" s="303" t="str">
        <f t="shared" si="270"/>
        <v>0</v>
      </c>
      <c r="F2468" s="303">
        <f>IF(T2468="",0,COUNTIF($T$7:T2468,T2468))</f>
        <v>0</v>
      </c>
      <c r="G2468" s="303" t="str">
        <f t="shared" si="271"/>
        <v>0</v>
      </c>
      <c r="H2468" s="303">
        <f>IF(R2468="",0,COUNTIF($R$7:R2468,R2468))</f>
        <v>0</v>
      </c>
      <c r="I2468" s="303" t="str">
        <f t="shared" si="272"/>
        <v>0</v>
      </c>
      <c r="J2468" s="306">
        <f t="shared" si="273"/>
        <v>44216</v>
      </c>
      <c r="K2468" s="303" t="str">
        <f t="shared" si="274"/>
        <v>KK 097</v>
      </c>
      <c r="L2468" s="61"/>
      <c r="M2468" s="271"/>
      <c r="N2468" s="6"/>
      <c r="O2468" s="10"/>
      <c r="P2468" s="6"/>
      <c r="Q2468" s="77" t="str">
        <f t="shared" si="275"/>
        <v/>
      </c>
      <c r="R2468" s="333"/>
      <c r="S2468" s="23"/>
      <c r="T2468" s="271"/>
      <c r="U2468" s="5"/>
      <c r="V2468" s="5"/>
      <c r="W2468" s="61"/>
      <c r="X2468" s="61"/>
    </row>
    <row r="2469" spans="1:24" ht="18.75" customHeight="1" x14ac:dyDescent="0.25">
      <c r="A2469" s="61"/>
      <c r="B2469" s="303">
        <f>IF(P2469="",0,COUNTIF($P$7:P2469,P2469))</f>
        <v>0</v>
      </c>
      <c r="C2469" s="303" t="str">
        <f t="shared" si="269"/>
        <v>0</v>
      </c>
      <c r="D2469" s="303">
        <f>IF(S2469="",0,COUNTIF($S$7:S2469,S2469))</f>
        <v>0</v>
      </c>
      <c r="E2469" s="303" t="str">
        <f t="shared" si="270"/>
        <v>0</v>
      </c>
      <c r="F2469" s="303">
        <f>IF(T2469="",0,COUNTIF($T$7:T2469,T2469))</f>
        <v>0</v>
      </c>
      <c r="G2469" s="303" t="str">
        <f t="shared" si="271"/>
        <v>0</v>
      </c>
      <c r="H2469" s="303">
        <f>IF(R2469="",0,COUNTIF($R$7:R2469,R2469))</f>
        <v>0</v>
      </c>
      <c r="I2469" s="303" t="str">
        <f t="shared" si="272"/>
        <v>0</v>
      </c>
      <c r="J2469" s="306">
        <f t="shared" si="273"/>
        <v>44216</v>
      </c>
      <c r="K2469" s="303" t="str">
        <f t="shared" si="274"/>
        <v>KK 097</v>
      </c>
      <c r="L2469" s="61"/>
      <c r="M2469" s="271"/>
      <c r="N2469" s="6"/>
      <c r="O2469" s="10"/>
      <c r="P2469" s="6"/>
      <c r="Q2469" s="77" t="str">
        <f t="shared" si="275"/>
        <v/>
      </c>
      <c r="R2469" s="333"/>
      <c r="S2469" s="23"/>
      <c r="T2469" s="271"/>
      <c r="U2469" s="5"/>
      <c r="V2469" s="5"/>
      <c r="W2469" s="61"/>
      <c r="X2469" s="61"/>
    </row>
    <row r="2470" spans="1:24" ht="18.75" customHeight="1" x14ac:dyDescent="0.25">
      <c r="A2470" s="61"/>
      <c r="B2470" s="303">
        <f>IF(P2470="",0,COUNTIF($P$7:P2470,P2470))</f>
        <v>0</v>
      </c>
      <c r="C2470" s="303" t="str">
        <f t="shared" si="269"/>
        <v>0</v>
      </c>
      <c r="D2470" s="303">
        <f>IF(S2470="",0,COUNTIF($S$7:S2470,S2470))</f>
        <v>0</v>
      </c>
      <c r="E2470" s="303" t="str">
        <f t="shared" si="270"/>
        <v>0</v>
      </c>
      <c r="F2470" s="303">
        <f>IF(T2470="",0,COUNTIF($T$7:T2470,T2470))</f>
        <v>0</v>
      </c>
      <c r="G2470" s="303" t="str">
        <f t="shared" si="271"/>
        <v>0</v>
      </c>
      <c r="H2470" s="303">
        <f>IF(R2470="",0,COUNTIF($R$7:R2470,R2470))</f>
        <v>0</v>
      </c>
      <c r="I2470" s="303" t="str">
        <f t="shared" si="272"/>
        <v>0</v>
      </c>
      <c r="J2470" s="306">
        <f t="shared" si="273"/>
        <v>44216</v>
      </c>
      <c r="K2470" s="303" t="str">
        <f t="shared" si="274"/>
        <v>KK 097</v>
      </c>
      <c r="L2470" s="61"/>
      <c r="M2470" s="271"/>
      <c r="N2470" s="6"/>
      <c r="O2470" s="10"/>
      <c r="P2470" s="6"/>
      <c r="Q2470" s="77" t="str">
        <f t="shared" si="275"/>
        <v/>
      </c>
      <c r="R2470" s="333"/>
      <c r="S2470" s="23"/>
      <c r="T2470" s="271"/>
      <c r="U2470" s="5"/>
      <c r="V2470" s="5"/>
      <c r="W2470" s="61"/>
      <c r="X2470" s="61"/>
    </row>
    <row r="2471" spans="1:24" ht="18.75" customHeight="1" x14ac:dyDescent="0.25">
      <c r="A2471" s="61"/>
      <c r="B2471" s="303">
        <f>IF(P2471="",0,COUNTIF($P$7:P2471,P2471))</f>
        <v>0</v>
      </c>
      <c r="C2471" s="303" t="str">
        <f t="shared" si="269"/>
        <v>0</v>
      </c>
      <c r="D2471" s="303">
        <f>IF(S2471="",0,COUNTIF($S$7:S2471,S2471))</f>
        <v>0</v>
      </c>
      <c r="E2471" s="303" t="str">
        <f t="shared" si="270"/>
        <v>0</v>
      </c>
      <c r="F2471" s="303">
        <f>IF(T2471="",0,COUNTIF($T$7:T2471,T2471))</f>
        <v>0</v>
      </c>
      <c r="G2471" s="303" t="str">
        <f t="shared" si="271"/>
        <v>0</v>
      </c>
      <c r="H2471" s="303">
        <f>IF(R2471="",0,COUNTIF($R$7:R2471,R2471))</f>
        <v>0</v>
      </c>
      <c r="I2471" s="303" t="str">
        <f t="shared" si="272"/>
        <v>0</v>
      </c>
      <c r="J2471" s="306">
        <f t="shared" si="273"/>
        <v>44216</v>
      </c>
      <c r="K2471" s="303" t="str">
        <f t="shared" si="274"/>
        <v>KK 097</v>
      </c>
      <c r="L2471" s="61"/>
      <c r="M2471" s="271"/>
      <c r="N2471" s="6"/>
      <c r="O2471" s="10"/>
      <c r="P2471" s="6"/>
      <c r="Q2471" s="77" t="str">
        <f t="shared" si="275"/>
        <v/>
      </c>
      <c r="R2471" s="333"/>
      <c r="S2471" s="23"/>
      <c r="T2471" s="271"/>
      <c r="U2471" s="5"/>
      <c r="V2471" s="5"/>
      <c r="W2471" s="61"/>
      <c r="X2471" s="61"/>
    </row>
    <row r="2472" spans="1:24" ht="18.75" customHeight="1" x14ac:dyDescent="0.25">
      <c r="A2472" s="61"/>
      <c r="B2472" s="303">
        <f>IF(P2472="",0,COUNTIF($P$7:P2472,P2472))</f>
        <v>0</v>
      </c>
      <c r="C2472" s="303" t="str">
        <f t="shared" si="269"/>
        <v>0</v>
      </c>
      <c r="D2472" s="303">
        <f>IF(S2472="",0,COUNTIF($S$7:S2472,S2472))</f>
        <v>0</v>
      </c>
      <c r="E2472" s="303" t="str">
        <f t="shared" si="270"/>
        <v>0</v>
      </c>
      <c r="F2472" s="303">
        <f>IF(T2472="",0,COUNTIF($T$7:T2472,T2472))</f>
        <v>0</v>
      </c>
      <c r="G2472" s="303" t="str">
        <f t="shared" si="271"/>
        <v>0</v>
      </c>
      <c r="H2472" s="303">
        <f>IF(R2472="",0,COUNTIF($R$7:R2472,R2472))</f>
        <v>0</v>
      </c>
      <c r="I2472" s="303" t="str">
        <f t="shared" si="272"/>
        <v>0</v>
      </c>
      <c r="J2472" s="306">
        <f t="shared" si="273"/>
        <v>44216</v>
      </c>
      <c r="K2472" s="303" t="str">
        <f t="shared" si="274"/>
        <v>KK 097</v>
      </c>
      <c r="L2472" s="61"/>
      <c r="M2472" s="271"/>
      <c r="N2472" s="6"/>
      <c r="O2472" s="10"/>
      <c r="P2472" s="6"/>
      <c r="Q2472" s="77" t="str">
        <f t="shared" si="275"/>
        <v/>
      </c>
      <c r="R2472" s="333"/>
      <c r="S2472" s="23"/>
      <c r="T2472" s="271"/>
      <c r="U2472" s="5"/>
      <c r="V2472" s="5"/>
      <c r="W2472" s="61"/>
      <c r="X2472" s="61"/>
    </row>
    <row r="2473" spans="1:24" ht="18.75" customHeight="1" x14ac:dyDescent="0.25">
      <c r="A2473" s="61"/>
      <c r="B2473" s="303">
        <f>IF(P2473="",0,COUNTIF($P$7:P2473,P2473))</f>
        <v>0</v>
      </c>
      <c r="C2473" s="303" t="str">
        <f t="shared" si="269"/>
        <v>0</v>
      </c>
      <c r="D2473" s="303">
        <f>IF(S2473="",0,COUNTIF($S$7:S2473,S2473))</f>
        <v>0</v>
      </c>
      <c r="E2473" s="303" t="str">
        <f t="shared" si="270"/>
        <v>0</v>
      </c>
      <c r="F2473" s="303">
        <f>IF(T2473="",0,COUNTIF($T$7:T2473,T2473))</f>
        <v>0</v>
      </c>
      <c r="G2473" s="303" t="str">
        <f t="shared" si="271"/>
        <v>0</v>
      </c>
      <c r="H2473" s="303">
        <f>IF(R2473="",0,COUNTIF($R$7:R2473,R2473))</f>
        <v>0</v>
      </c>
      <c r="I2473" s="303" t="str">
        <f t="shared" si="272"/>
        <v>0</v>
      </c>
      <c r="J2473" s="306">
        <f t="shared" si="273"/>
        <v>44216</v>
      </c>
      <c r="K2473" s="303" t="str">
        <f t="shared" si="274"/>
        <v>KK 097</v>
      </c>
      <c r="L2473" s="61"/>
      <c r="M2473" s="271"/>
      <c r="N2473" s="6"/>
      <c r="O2473" s="10"/>
      <c r="P2473" s="6"/>
      <c r="Q2473" s="77" t="str">
        <f t="shared" si="275"/>
        <v/>
      </c>
      <c r="R2473" s="333"/>
      <c r="S2473" s="23"/>
      <c r="T2473" s="271"/>
      <c r="U2473" s="5"/>
      <c r="V2473" s="5"/>
      <c r="W2473" s="61"/>
      <c r="X2473" s="61"/>
    </row>
    <row r="2474" spans="1:24" ht="18.75" customHeight="1" x14ac:dyDescent="0.25">
      <c r="A2474" s="61"/>
      <c r="B2474" s="303">
        <f>IF(P2474="",0,COUNTIF($P$7:P2474,P2474))</f>
        <v>0</v>
      </c>
      <c r="C2474" s="303" t="str">
        <f t="shared" si="269"/>
        <v>0</v>
      </c>
      <c r="D2474" s="303">
        <f>IF(S2474="",0,COUNTIF($S$7:S2474,S2474))</f>
        <v>0</v>
      </c>
      <c r="E2474" s="303" t="str">
        <f t="shared" si="270"/>
        <v>0</v>
      </c>
      <c r="F2474" s="303">
        <f>IF(T2474="",0,COUNTIF($T$7:T2474,T2474))</f>
        <v>0</v>
      </c>
      <c r="G2474" s="303" t="str">
        <f t="shared" si="271"/>
        <v>0</v>
      </c>
      <c r="H2474" s="303">
        <f>IF(R2474="",0,COUNTIF($R$7:R2474,R2474))</f>
        <v>0</v>
      </c>
      <c r="I2474" s="303" t="str">
        <f t="shared" si="272"/>
        <v>0</v>
      </c>
      <c r="J2474" s="306">
        <f t="shared" si="273"/>
        <v>44216</v>
      </c>
      <c r="K2474" s="303" t="str">
        <f t="shared" si="274"/>
        <v>KK 097</v>
      </c>
      <c r="L2474" s="61"/>
      <c r="M2474" s="271"/>
      <c r="N2474" s="6"/>
      <c r="O2474" s="10"/>
      <c r="P2474" s="6"/>
      <c r="Q2474" s="77" t="str">
        <f t="shared" si="275"/>
        <v/>
      </c>
      <c r="R2474" s="333"/>
      <c r="S2474" s="23"/>
      <c r="T2474" s="271"/>
      <c r="U2474" s="5"/>
      <c r="V2474" s="5"/>
      <c r="W2474" s="61"/>
      <c r="X2474" s="61"/>
    </row>
    <row r="2475" spans="1:24" ht="18.75" customHeight="1" x14ac:dyDescent="0.25">
      <c r="A2475" s="61"/>
      <c r="B2475" s="303">
        <f>IF(P2475="",0,COUNTIF($P$7:P2475,P2475))</f>
        <v>0</v>
      </c>
      <c r="C2475" s="303" t="str">
        <f t="shared" si="269"/>
        <v>0</v>
      </c>
      <c r="D2475" s="303">
        <f>IF(S2475="",0,COUNTIF($S$7:S2475,S2475))</f>
        <v>0</v>
      </c>
      <c r="E2475" s="303" t="str">
        <f t="shared" si="270"/>
        <v>0</v>
      </c>
      <c r="F2475" s="303">
        <f>IF(T2475="",0,COUNTIF($T$7:T2475,T2475))</f>
        <v>0</v>
      </c>
      <c r="G2475" s="303" t="str">
        <f t="shared" si="271"/>
        <v>0</v>
      </c>
      <c r="H2475" s="303">
        <f>IF(R2475="",0,COUNTIF($R$7:R2475,R2475))</f>
        <v>0</v>
      </c>
      <c r="I2475" s="303" t="str">
        <f t="shared" si="272"/>
        <v>0</v>
      </c>
      <c r="J2475" s="306">
        <f t="shared" si="273"/>
        <v>44216</v>
      </c>
      <c r="K2475" s="303" t="str">
        <f t="shared" si="274"/>
        <v>KK 097</v>
      </c>
      <c r="L2475" s="61"/>
      <c r="M2475" s="271"/>
      <c r="N2475" s="6"/>
      <c r="O2475" s="10"/>
      <c r="P2475" s="6"/>
      <c r="Q2475" s="77" t="str">
        <f t="shared" si="275"/>
        <v/>
      </c>
      <c r="R2475" s="333"/>
      <c r="S2475" s="23"/>
      <c r="T2475" s="271"/>
      <c r="U2475" s="5"/>
      <c r="V2475" s="5"/>
      <c r="W2475" s="61"/>
      <c r="X2475" s="61"/>
    </row>
    <row r="2476" spans="1:24" ht="18.75" customHeight="1" x14ac:dyDescent="0.25">
      <c r="A2476" s="61"/>
      <c r="B2476" s="303">
        <f>IF(P2476="",0,COUNTIF($P$7:P2476,P2476))</f>
        <v>0</v>
      </c>
      <c r="C2476" s="303" t="str">
        <f t="shared" si="269"/>
        <v>0</v>
      </c>
      <c r="D2476" s="303">
        <f>IF(S2476="",0,COUNTIF($S$7:S2476,S2476))</f>
        <v>0</v>
      </c>
      <c r="E2476" s="303" t="str">
        <f t="shared" si="270"/>
        <v>0</v>
      </c>
      <c r="F2476" s="303">
        <f>IF(T2476="",0,COUNTIF($T$7:T2476,T2476))</f>
        <v>0</v>
      </c>
      <c r="G2476" s="303" t="str">
        <f t="shared" si="271"/>
        <v>0</v>
      </c>
      <c r="H2476" s="303">
        <f>IF(R2476="",0,COUNTIF($R$7:R2476,R2476))</f>
        <v>0</v>
      </c>
      <c r="I2476" s="303" t="str">
        <f t="shared" si="272"/>
        <v>0</v>
      </c>
      <c r="J2476" s="306">
        <f t="shared" si="273"/>
        <v>44216</v>
      </c>
      <c r="K2476" s="303" t="str">
        <f t="shared" si="274"/>
        <v>KK 097</v>
      </c>
      <c r="L2476" s="61"/>
      <c r="M2476" s="271"/>
      <c r="N2476" s="6"/>
      <c r="O2476" s="10"/>
      <c r="P2476" s="6"/>
      <c r="Q2476" s="77" t="str">
        <f t="shared" si="275"/>
        <v/>
      </c>
      <c r="R2476" s="333"/>
      <c r="S2476" s="23"/>
      <c r="T2476" s="271"/>
      <c r="U2476" s="5"/>
      <c r="V2476" s="5"/>
      <c r="W2476" s="61"/>
      <c r="X2476" s="61"/>
    </row>
    <row r="2477" spans="1:24" ht="18.75" customHeight="1" x14ac:dyDescent="0.25">
      <c r="A2477" s="61"/>
      <c r="B2477" s="303">
        <f>IF(P2477="",0,COUNTIF($P$7:P2477,P2477))</f>
        <v>0</v>
      </c>
      <c r="C2477" s="303" t="str">
        <f t="shared" si="269"/>
        <v>0</v>
      </c>
      <c r="D2477" s="303">
        <f>IF(S2477="",0,COUNTIF($S$7:S2477,S2477))</f>
        <v>0</v>
      </c>
      <c r="E2477" s="303" t="str">
        <f t="shared" si="270"/>
        <v>0</v>
      </c>
      <c r="F2477" s="303">
        <f>IF(T2477="",0,COUNTIF($T$7:T2477,T2477))</f>
        <v>0</v>
      </c>
      <c r="G2477" s="303" t="str">
        <f t="shared" si="271"/>
        <v>0</v>
      </c>
      <c r="H2477" s="303">
        <f>IF(R2477="",0,COUNTIF($R$7:R2477,R2477))</f>
        <v>0</v>
      </c>
      <c r="I2477" s="303" t="str">
        <f t="shared" si="272"/>
        <v>0</v>
      </c>
      <c r="J2477" s="306">
        <f t="shared" si="273"/>
        <v>44216</v>
      </c>
      <c r="K2477" s="303" t="str">
        <f t="shared" si="274"/>
        <v>KK 097</v>
      </c>
      <c r="L2477" s="61"/>
      <c r="M2477" s="271"/>
      <c r="N2477" s="6"/>
      <c r="O2477" s="10"/>
      <c r="P2477" s="6"/>
      <c r="Q2477" s="77" t="str">
        <f t="shared" si="275"/>
        <v/>
      </c>
      <c r="R2477" s="333"/>
      <c r="S2477" s="23"/>
      <c r="T2477" s="271"/>
      <c r="U2477" s="5"/>
      <c r="V2477" s="5"/>
      <c r="W2477" s="61"/>
      <c r="X2477" s="61"/>
    </row>
    <row r="2478" spans="1:24" ht="18.75" customHeight="1" x14ac:dyDescent="0.25">
      <c r="A2478" s="61"/>
      <c r="B2478" s="303">
        <f>IF(P2478="",0,COUNTIF($P$7:P2478,P2478))</f>
        <v>0</v>
      </c>
      <c r="C2478" s="303" t="str">
        <f t="shared" si="269"/>
        <v>0</v>
      </c>
      <c r="D2478" s="303">
        <f>IF(S2478="",0,COUNTIF($S$7:S2478,S2478))</f>
        <v>0</v>
      </c>
      <c r="E2478" s="303" t="str">
        <f t="shared" si="270"/>
        <v>0</v>
      </c>
      <c r="F2478" s="303">
        <f>IF(T2478="",0,COUNTIF($T$7:T2478,T2478))</f>
        <v>0</v>
      </c>
      <c r="G2478" s="303" t="str">
        <f t="shared" si="271"/>
        <v>0</v>
      </c>
      <c r="H2478" s="303">
        <f>IF(R2478="",0,COUNTIF($R$7:R2478,R2478))</f>
        <v>0</v>
      </c>
      <c r="I2478" s="303" t="str">
        <f t="shared" si="272"/>
        <v>0</v>
      </c>
      <c r="J2478" s="306">
        <f t="shared" si="273"/>
        <v>44216</v>
      </c>
      <c r="K2478" s="303" t="str">
        <f t="shared" si="274"/>
        <v>KK 097</v>
      </c>
      <c r="L2478" s="61"/>
      <c r="M2478" s="271"/>
      <c r="N2478" s="6"/>
      <c r="O2478" s="10"/>
      <c r="P2478" s="6"/>
      <c r="Q2478" s="77" t="str">
        <f t="shared" si="275"/>
        <v/>
      </c>
      <c r="R2478" s="333"/>
      <c r="S2478" s="23"/>
      <c r="T2478" s="271"/>
      <c r="U2478" s="5"/>
      <c r="V2478" s="5"/>
      <c r="W2478" s="61"/>
      <c r="X2478" s="61"/>
    </row>
    <row r="2479" spans="1:24" ht="18.75" customHeight="1" x14ac:dyDescent="0.25">
      <c r="A2479" s="61"/>
      <c r="B2479" s="303">
        <f>IF(P2479="",0,COUNTIF($P$7:P2479,P2479))</f>
        <v>0</v>
      </c>
      <c r="C2479" s="303" t="str">
        <f t="shared" si="269"/>
        <v>0</v>
      </c>
      <c r="D2479" s="303">
        <f>IF(S2479="",0,COUNTIF($S$7:S2479,S2479))</f>
        <v>0</v>
      </c>
      <c r="E2479" s="303" t="str">
        <f t="shared" si="270"/>
        <v>0</v>
      </c>
      <c r="F2479" s="303">
        <f>IF(T2479="",0,COUNTIF($T$7:T2479,T2479))</f>
        <v>0</v>
      </c>
      <c r="G2479" s="303" t="str">
        <f t="shared" si="271"/>
        <v>0</v>
      </c>
      <c r="H2479" s="303">
        <f>IF(R2479="",0,COUNTIF($R$7:R2479,R2479))</f>
        <v>0</v>
      </c>
      <c r="I2479" s="303" t="str">
        <f t="shared" si="272"/>
        <v>0</v>
      </c>
      <c r="J2479" s="306">
        <f t="shared" si="273"/>
        <v>44216</v>
      </c>
      <c r="K2479" s="303" t="str">
        <f t="shared" si="274"/>
        <v>KK 097</v>
      </c>
      <c r="L2479" s="61"/>
      <c r="M2479" s="271"/>
      <c r="N2479" s="6"/>
      <c r="O2479" s="10"/>
      <c r="P2479" s="6"/>
      <c r="Q2479" s="77" t="str">
        <f t="shared" si="275"/>
        <v/>
      </c>
      <c r="R2479" s="333"/>
      <c r="S2479" s="23"/>
      <c r="T2479" s="271"/>
      <c r="U2479" s="5"/>
      <c r="V2479" s="5"/>
      <c r="W2479" s="61"/>
      <c r="X2479" s="61"/>
    </row>
    <row r="2480" spans="1:24" ht="18.75" customHeight="1" x14ac:dyDescent="0.25">
      <c r="A2480" s="61"/>
      <c r="B2480" s="303">
        <f>IF(P2480="",0,COUNTIF($P$7:P2480,P2480))</f>
        <v>0</v>
      </c>
      <c r="C2480" s="303" t="str">
        <f t="shared" si="269"/>
        <v>0</v>
      </c>
      <c r="D2480" s="303">
        <f>IF(S2480="",0,COUNTIF($S$7:S2480,S2480))</f>
        <v>0</v>
      </c>
      <c r="E2480" s="303" t="str">
        <f t="shared" si="270"/>
        <v>0</v>
      </c>
      <c r="F2480" s="303">
        <f>IF(T2480="",0,COUNTIF($T$7:T2480,T2480))</f>
        <v>0</v>
      </c>
      <c r="G2480" s="303" t="str">
        <f t="shared" si="271"/>
        <v>0</v>
      </c>
      <c r="H2480" s="303">
        <f>IF(R2480="",0,COUNTIF($R$7:R2480,R2480))</f>
        <v>0</v>
      </c>
      <c r="I2480" s="303" t="str">
        <f t="shared" si="272"/>
        <v>0</v>
      </c>
      <c r="J2480" s="306">
        <f t="shared" si="273"/>
        <v>44216</v>
      </c>
      <c r="K2480" s="303" t="str">
        <f t="shared" si="274"/>
        <v>KK 097</v>
      </c>
      <c r="L2480" s="61"/>
      <c r="M2480" s="271"/>
      <c r="N2480" s="6"/>
      <c r="O2480" s="10"/>
      <c r="P2480" s="6"/>
      <c r="Q2480" s="77" t="str">
        <f t="shared" si="275"/>
        <v/>
      </c>
      <c r="R2480" s="333"/>
      <c r="S2480" s="23"/>
      <c r="T2480" s="271"/>
      <c r="U2480" s="5"/>
      <c r="V2480" s="5"/>
      <c r="W2480" s="61"/>
      <c r="X2480" s="61"/>
    </row>
    <row r="2481" spans="1:24" ht="18.75" customHeight="1" x14ac:dyDescent="0.25">
      <c r="A2481" s="61"/>
      <c r="B2481" s="303">
        <f>IF(P2481="",0,COUNTIF($P$7:P2481,P2481))</f>
        <v>0</v>
      </c>
      <c r="C2481" s="303" t="str">
        <f t="shared" ref="C2481:C2544" si="276">B2481&amp;P2481</f>
        <v>0</v>
      </c>
      <c r="D2481" s="303">
        <f>IF(S2481="",0,COUNTIF($S$7:S2481,S2481))</f>
        <v>0</v>
      </c>
      <c r="E2481" s="303" t="str">
        <f t="shared" ref="E2481:E2544" si="277">D2481&amp;S2481</f>
        <v>0</v>
      </c>
      <c r="F2481" s="303">
        <f>IF(T2481="",0,COUNTIF($T$7:T2481,T2481))</f>
        <v>0</v>
      </c>
      <c r="G2481" s="303" t="str">
        <f t="shared" ref="G2481:G2544" si="278">F2481&amp;T2481</f>
        <v>0</v>
      </c>
      <c r="H2481" s="303">
        <f>IF(R2481="",0,COUNTIF($R$7:R2481,R2481))</f>
        <v>0</v>
      </c>
      <c r="I2481" s="303" t="str">
        <f t="shared" ref="I2481:I2544" si="279">H2481&amp;R2481</f>
        <v>0</v>
      </c>
      <c r="J2481" s="306">
        <f t="shared" ref="J2481:J2544" si="280">IF(M2481&lt;&gt;"",M2481,J2480)</f>
        <v>44216</v>
      </c>
      <c r="K2481" s="303" t="str">
        <f t="shared" ref="K2481:K2544" si="281">IF(N2481&lt;&gt;"",N2481,K2480)</f>
        <v>KK 097</v>
      </c>
      <c r="L2481" s="61"/>
      <c r="M2481" s="271"/>
      <c r="N2481" s="6"/>
      <c r="O2481" s="10"/>
      <c r="P2481" s="6"/>
      <c r="Q2481" s="77" t="str">
        <f t="shared" ref="Q2481:Q2544" si="282">IF(P2481&lt;&gt;"",VLOOKUP(P2481,DA,2,FALSE),"")</f>
        <v/>
      </c>
      <c r="R2481" s="333"/>
      <c r="S2481" s="23"/>
      <c r="T2481" s="271"/>
      <c r="U2481" s="5"/>
      <c r="V2481" s="5"/>
      <c r="W2481" s="61"/>
      <c r="X2481" s="61"/>
    </row>
    <row r="2482" spans="1:24" ht="18.75" customHeight="1" x14ac:dyDescent="0.25">
      <c r="A2482" s="61"/>
      <c r="B2482" s="303">
        <f>IF(P2482="",0,COUNTIF($P$7:P2482,P2482))</f>
        <v>0</v>
      </c>
      <c r="C2482" s="303" t="str">
        <f t="shared" si="276"/>
        <v>0</v>
      </c>
      <c r="D2482" s="303">
        <f>IF(S2482="",0,COUNTIF($S$7:S2482,S2482))</f>
        <v>0</v>
      </c>
      <c r="E2482" s="303" t="str">
        <f t="shared" si="277"/>
        <v>0</v>
      </c>
      <c r="F2482" s="303">
        <f>IF(T2482="",0,COUNTIF($T$7:T2482,T2482))</f>
        <v>0</v>
      </c>
      <c r="G2482" s="303" t="str">
        <f t="shared" si="278"/>
        <v>0</v>
      </c>
      <c r="H2482" s="303">
        <f>IF(R2482="",0,COUNTIF($R$7:R2482,R2482))</f>
        <v>0</v>
      </c>
      <c r="I2482" s="303" t="str">
        <f t="shared" si="279"/>
        <v>0</v>
      </c>
      <c r="J2482" s="306">
        <f t="shared" si="280"/>
        <v>44216</v>
      </c>
      <c r="K2482" s="303" t="str">
        <f t="shared" si="281"/>
        <v>KK 097</v>
      </c>
      <c r="L2482" s="61"/>
      <c r="M2482" s="271"/>
      <c r="N2482" s="6"/>
      <c r="O2482" s="10"/>
      <c r="P2482" s="6"/>
      <c r="Q2482" s="77" t="str">
        <f t="shared" si="282"/>
        <v/>
      </c>
      <c r="R2482" s="333"/>
      <c r="S2482" s="23"/>
      <c r="T2482" s="271"/>
      <c r="U2482" s="5"/>
      <c r="V2482" s="5"/>
      <c r="W2482" s="61"/>
      <c r="X2482" s="61"/>
    </row>
    <row r="2483" spans="1:24" ht="18.75" customHeight="1" x14ac:dyDescent="0.25">
      <c r="A2483" s="61"/>
      <c r="B2483" s="303">
        <f>IF(P2483="",0,COUNTIF($P$7:P2483,P2483))</f>
        <v>0</v>
      </c>
      <c r="C2483" s="303" t="str">
        <f t="shared" si="276"/>
        <v>0</v>
      </c>
      <c r="D2483" s="303">
        <f>IF(S2483="",0,COUNTIF($S$7:S2483,S2483))</f>
        <v>0</v>
      </c>
      <c r="E2483" s="303" t="str">
        <f t="shared" si="277"/>
        <v>0</v>
      </c>
      <c r="F2483" s="303">
        <f>IF(T2483="",0,COUNTIF($T$7:T2483,T2483))</f>
        <v>0</v>
      </c>
      <c r="G2483" s="303" t="str">
        <f t="shared" si="278"/>
        <v>0</v>
      </c>
      <c r="H2483" s="303">
        <f>IF(R2483="",0,COUNTIF($R$7:R2483,R2483))</f>
        <v>0</v>
      </c>
      <c r="I2483" s="303" t="str">
        <f t="shared" si="279"/>
        <v>0</v>
      </c>
      <c r="J2483" s="306">
        <f t="shared" si="280"/>
        <v>44216</v>
      </c>
      <c r="K2483" s="303" t="str">
        <f t="shared" si="281"/>
        <v>KK 097</v>
      </c>
      <c r="L2483" s="61"/>
      <c r="M2483" s="271"/>
      <c r="N2483" s="6"/>
      <c r="O2483" s="10"/>
      <c r="P2483" s="6"/>
      <c r="Q2483" s="77" t="str">
        <f t="shared" si="282"/>
        <v/>
      </c>
      <c r="R2483" s="333"/>
      <c r="S2483" s="23"/>
      <c r="T2483" s="271"/>
      <c r="U2483" s="5"/>
      <c r="V2483" s="5"/>
      <c r="W2483" s="61"/>
      <c r="X2483" s="61"/>
    </row>
    <row r="2484" spans="1:24" ht="18.75" customHeight="1" x14ac:dyDescent="0.25">
      <c r="A2484" s="61"/>
      <c r="B2484" s="303">
        <f>IF(P2484="",0,COUNTIF($P$7:P2484,P2484))</f>
        <v>0</v>
      </c>
      <c r="C2484" s="303" t="str">
        <f t="shared" si="276"/>
        <v>0</v>
      </c>
      <c r="D2484" s="303">
        <f>IF(S2484="",0,COUNTIF($S$7:S2484,S2484))</f>
        <v>0</v>
      </c>
      <c r="E2484" s="303" t="str">
        <f t="shared" si="277"/>
        <v>0</v>
      </c>
      <c r="F2484" s="303">
        <f>IF(T2484="",0,COUNTIF($T$7:T2484,T2484))</f>
        <v>0</v>
      </c>
      <c r="G2484" s="303" t="str">
        <f t="shared" si="278"/>
        <v>0</v>
      </c>
      <c r="H2484" s="303">
        <f>IF(R2484="",0,COUNTIF($R$7:R2484,R2484))</f>
        <v>0</v>
      </c>
      <c r="I2484" s="303" t="str">
        <f t="shared" si="279"/>
        <v>0</v>
      </c>
      <c r="J2484" s="306">
        <f t="shared" si="280"/>
        <v>44216</v>
      </c>
      <c r="K2484" s="303" t="str">
        <f t="shared" si="281"/>
        <v>KK 097</v>
      </c>
      <c r="L2484" s="61"/>
      <c r="M2484" s="271"/>
      <c r="N2484" s="6"/>
      <c r="O2484" s="10"/>
      <c r="P2484" s="6"/>
      <c r="Q2484" s="77" t="str">
        <f t="shared" si="282"/>
        <v/>
      </c>
      <c r="R2484" s="333"/>
      <c r="S2484" s="23"/>
      <c r="T2484" s="271"/>
      <c r="U2484" s="5"/>
      <c r="V2484" s="5"/>
      <c r="W2484" s="61"/>
      <c r="X2484" s="61"/>
    </row>
    <row r="2485" spans="1:24" ht="18.75" customHeight="1" x14ac:dyDescent="0.25">
      <c r="A2485" s="61"/>
      <c r="B2485" s="303">
        <f>IF(P2485="",0,COUNTIF($P$7:P2485,P2485))</f>
        <v>0</v>
      </c>
      <c r="C2485" s="303" t="str">
        <f t="shared" si="276"/>
        <v>0</v>
      </c>
      <c r="D2485" s="303">
        <f>IF(S2485="",0,COUNTIF($S$7:S2485,S2485))</f>
        <v>0</v>
      </c>
      <c r="E2485" s="303" t="str">
        <f t="shared" si="277"/>
        <v>0</v>
      </c>
      <c r="F2485" s="303">
        <f>IF(T2485="",0,COUNTIF($T$7:T2485,T2485))</f>
        <v>0</v>
      </c>
      <c r="G2485" s="303" t="str">
        <f t="shared" si="278"/>
        <v>0</v>
      </c>
      <c r="H2485" s="303">
        <f>IF(R2485="",0,COUNTIF($R$7:R2485,R2485))</f>
        <v>0</v>
      </c>
      <c r="I2485" s="303" t="str">
        <f t="shared" si="279"/>
        <v>0</v>
      </c>
      <c r="J2485" s="306">
        <f t="shared" si="280"/>
        <v>44216</v>
      </c>
      <c r="K2485" s="303" t="str">
        <f t="shared" si="281"/>
        <v>KK 097</v>
      </c>
      <c r="L2485" s="61"/>
      <c r="M2485" s="271"/>
      <c r="N2485" s="6"/>
      <c r="O2485" s="10"/>
      <c r="P2485" s="6"/>
      <c r="Q2485" s="77" t="str">
        <f t="shared" si="282"/>
        <v/>
      </c>
      <c r="R2485" s="333"/>
      <c r="S2485" s="23"/>
      <c r="T2485" s="271"/>
      <c r="U2485" s="5"/>
      <c r="V2485" s="5"/>
      <c r="W2485" s="61"/>
      <c r="X2485" s="61"/>
    </row>
    <row r="2486" spans="1:24" ht="18.75" customHeight="1" x14ac:dyDescent="0.25">
      <c r="A2486" s="61"/>
      <c r="B2486" s="303">
        <f>IF(P2486="",0,COUNTIF($P$7:P2486,P2486))</f>
        <v>0</v>
      </c>
      <c r="C2486" s="303" t="str">
        <f t="shared" si="276"/>
        <v>0</v>
      </c>
      <c r="D2486" s="303">
        <f>IF(S2486="",0,COUNTIF($S$7:S2486,S2486))</f>
        <v>0</v>
      </c>
      <c r="E2486" s="303" t="str">
        <f t="shared" si="277"/>
        <v>0</v>
      </c>
      <c r="F2486" s="303">
        <f>IF(T2486="",0,COUNTIF($T$7:T2486,T2486))</f>
        <v>0</v>
      </c>
      <c r="G2486" s="303" t="str">
        <f t="shared" si="278"/>
        <v>0</v>
      </c>
      <c r="H2486" s="303">
        <f>IF(R2486="",0,COUNTIF($R$7:R2486,R2486))</f>
        <v>0</v>
      </c>
      <c r="I2486" s="303" t="str">
        <f t="shared" si="279"/>
        <v>0</v>
      </c>
      <c r="J2486" s="306">
        <f t="shared" si="280"/>
        <v>44216</v>
      </c>
      <c r="K2486" s="303" t="str">
        <f t="shared" si="281"/>
        <v>KK 097</v>
      </c>
      <c r="L2486" s="61"/>
      <c r="M2486" s="271"/>
      <c r="N2486" s="6"/>
      <c r="O2486" s="10"/>
      <c r="P2486" s="6"/>
      <c r="Q2486" s="77" t="str">
        <f t="shared" si="282"/>
        <v/>
      </c>
      <c r="R2486" s="333"/>
      <c r="S2486" s="23"/>
      <c r="T2486" s="271"/>
      <c r="U2486" s="5"/>
      <c r="V2486" s="5"/>
      <c r="W2486" s="61"/>
      <c r="X2486" s="61"/>
    </row>
    <row r="2487" spans="1:24" ht="18.75" customHeight="1" x14ac:dyDescent="0.25">
      <c r="A2487" s="61"/>
      <c r="B2487" s="303">
        <f>IF(P2487="",0,COUNTIF($P$7:P2487,P2487))</f>
        <v>0</v>
      </c>
      <c r="C2487" s="303" t="str">
        <f t="shared" si="276"/>
        <v>0</v>
      </c>
      <c r="D2487" s="303">
        <f>IF(S2487="",0,COUNTIF($S$7:S2487,S2487))</f>
        <v>0</v>
      </c>
      <c r="E2487" s="303" t="str">
        <f t="shared" si="277"/>
        <v>0</v>
      </c>
      <c r="F2487" s="303">
        <f>IF(T2487="",0,COUNTIF($T$7:T2487,T2487))</f>
        <v>0</v>
      </c>
      <c r="G2487" s="303" t="str">
        <f t="shared" si="278"/>
        <v>0</v>
      </c>
      <c r="H2487" s="303">
        <f>IF(R2487="",0,COUNTIF($R$7:R2487,R2487))</f>
        <v>0</v>
      </c>
      <c r="I2487" s="303" t="str">
        <f t="shared" si="279"/>
        <v>0</v>
      </c>
      <c r="J2487" s="306">
        <f t="shared" si="280"/>
        <v>44216</v>
      </c>
      <c r="K2487" s="303" t="str">
        <f t="shared" si="281"/>
        <v>KK 097</v>
      </c>
      <c r="L2487" s="61"/>
      <c r="M2487" s="271"/>
      <c r="N2487" s="6"/>
      <c r="O2487" s="10"/>
      <c r="P2487" s="6"/>
      <c r="Q2487" s="77" t="str">
        <f t="shared" si="282"/>
        <v/>
      </c>
      <c r="R2487" s="333"/>
      <c r="S2487" s="23"/>
      <c r="T2487" s="271"/>
      <c r="U2487" s="5"/>
      <c r="V2487" s="5"/>
      <c r="W2487" s="61"/>
      <c r="X2487" s="61"/>
    </row>
    <row r="2488" spans="1:24" ht="18.75" customHeight="1" x14ac:dyDescent="0.25">
      <c r="A2488" s="61"/>
      <c r="B2488" s="303">
        <f>IF(P2488="",0,COUNTIF($P$7:P2488,P2488))</f>
        <v>0</v>
      </c>
      <c r="C2488" s="303" t="str">
        <f t="shared" si="276"/>
        <v>0</v>
      </c>
      <c r="D2488" s="303">
        <f>IF(S2488="",0,COUNTIF($S$7:S2488,S2488))</f>
        <v>0</v>
      </c>
      <c r="E2488" s="303" t="str">
        <f t="shared" si="277"/>
        <v>0</v>
      </c>
      <c r="F2488" s="303">
        <f>IF(T2488="",0,COUNTIF($T$7:T2488,T2488))</f>
        <v>0</v>
      </c>
      <c r="G2488" s="303" t="str">
        <f t="shared" si="278"/>
        <v>0</v>
      </c>
      <c r="H2488" s="303">
        <f>IF(R2488="",0,COUNTIF($R$7:R2488,R2488))</f>
        <v>0</v>
      </c>
      <c r="I2488" s="303" t="str">
        <f t="shared" si="279"/>
        <v>0</v>
      </c>
      <c r="J2488" s="306">
        <f t="shared" si="280"/>
        <v>44216</v>
      </c>
      <c r="K2488" s="303" t="str">
        <f t="shared" si="281"/>
        <v>KK 097</v>
      </c>
      <c r="L2488" s="61"/>
      <c r="M2488" s="271"/>
      <c r="N2488" s="6"/>
      <c r="O2488" s="10"/>
      <c r="P2488" s="6"/>
      <c r="Q2488" s="77" t="str">
        <f t="shared" si="282"/>
        <v/>
      </c>
      <c r="R2488" s="333"/>
      <c r="S2488" s="23"/>
      <c r="T2488" s="271"/>
      <c r="U2488" s="5"/>
      <c r="V2488" s="5"/>
      <c r="W2488" s="61"/>
      <c r="X2488" s="61"/>
    </row>
    <row r="2489" spans="1:24" ht="18.75" customHeight="1" x14ac:dyDescent="0.25">
      <c r="A2489" s="61"/>
      <c r="B2489" s="303">
        <f>IF(P2489="",0,COUNTIF($P$7:P2489,P2489))</f>
        <v>0</v>
      </c>
      <c r="C2489" s="303" t="str">
        <f t="shared" si="276"/>
        <v>0</v>
      </c>
      <c r="D2489" s="303">
        <f>IF(S2489="",0,COUNTIF($S$7:S2489,S2489))</f>
        <v>0</v>
      </c>
      <c r="E2489" s="303" t="str">
        <f t="shared" si="277"/>
        <v>0</v>
      </c>
      <c r="F2489" s="303">
        <f>IF(T2489="",0,COUNTIF($T$7:T2489,T2489))</f>
        <v>0</v>
      </c>
      <c r="G2489" s="303" t="str">
        <f t="shared" si="278"/>
        <v>0</v>
      </c>
      <c r="H2489" s="303">
        <f>IF(R2489="",0,COUNTIF($R$7:R2489,R2489))</f>
        <v>0</v>
      </c>
      <c r="I2489" s="303" t="str">
        <f t="shared" si="279"/>
        <v>0</v>
      </c>
      <c r="J2489" s="306">
        <f t="shared" si="280"/>
        <v>44216</v>
      </c>
      <c r="K2489" s="303" t="str">
        <f t="shared" si="281"/>
        <v>KK 097</v>
      </c>
      <c r="L2489" s="61"/>
      <c r="M2489" s="271"/>
      <c r="N2489" s="6"/>
      <c r="O2489" s="10"/>
      <c r="P2489" s="6"/>
      <c r="Q2489" s="77" t="str">
        <f t="shared" si="282"/>
        <v/>
      </c>
      <c r="R2489" s="333"/>
      <c r="S2489" s="23"/>
      <c r="T2489" s="271"/>
      <c r="U2489" s="5"/>
      <c r="V2489" s="5"/>
      <c r="W2489" s="61"/>
      <c r="X2489" s="61"/>
    </row>
    <row r="2490" spans="1:24" ht="18.75" customHeight="1" x14ac:dyDescent="0.25">
      <c r="A2490" s="61"/>
      <c r="B2490" s="303">
        <f>IF(P2490="",0,COUNTIF($P$7:P2490,P2490))</f>
        <v>0</v>
      </c>
      <c r="C2490" s="303" t="str">
        <f t="shared" si="276"/>
        <v>0</v>
      </c>
      <c r="D2490" s="303">
        <f>IF(S2490="",0,COUNTIF($S$7:S2490,S2490))</f>
        <v>0</v>
      </c>
      <c r="E2490" s="303" t="str">
        <f t="shared" si="277"/>
        <v>0</v>
      </c>
      <c r="F2490" s="303">
        <f>IF(T2490="",0,COUNTIF($T$7:T2490,T2490))</f>
        <v>0</v>
      </c>
      <c r="G2490" s="303" t="str">
        <f t="shared" si="278"/>
        <v>0</v>
      </c>
      <c r="H2490" s="303">
        <f>IF(R2490="",0,COUNTIF($R$7:R2490,R2490))</f>
        <v>0</v>
      </c>
      <c r="I2490" s="303" t="str">
        <f t="shared" si="279"/>
        <v>0</v>
      </c>
      <c r="J2490" s="306">
        <f t="shared" si="280"/>
        <v>44216</v>
      </c>
      <c r="K2490" s="303" t="str">
        <f t="shared" si="281"/>
        <v>KK 097</v>
      </c>
      <c r="L2490" s="61"/>
      <c r="M2490" s="271"/>
      <c r="N2490" s="6"/>
      <c r="O2490" s="10"/>
      <c r="P2490" s="6"/>
      <c r="Q2490" s="77" t="str">
        <f t="shared" si="282"/>
        <v/>
      </c>
      <c r="R2490" s="333"/>
      <c r="S2490" s="23"/>
      <c r="T2490" s="271"/>
      <c r="U2490" s="5"/>
      <c r="V2490" s="5"/>
      <c r="W2490" s="61"/>
      <c r="X2490" s="61"/>
    </row>
    <row r="2491" spans="1:24" ht="18.75" customHeight="1" x14ac:dyDescent="0.25">
      <c r="A2491" s="61"/>
      <c r="B2491" s="303">
        <f>IF(P2491="",0,COUNTIF($P$7:P2491,P2491))</f>
        <v>0</v>
      </c>
      <c r="C2491" s="303" t="str">
        <f t="shared" si="276"/>
        <v>0</v>
      </c>
      <c r="D2491" s="303">
        <f>IF(S2491="",0,COUNTIF($S$7:S2491,S2491))</f>
        <v>0</v>
      </c>
      <c r="E2491" s="303" t="str">
        <f t="shared" si="277"/>
        <v>0</v>
      </c>
      <c r="F2491" s="303">
        <f>IF(T2491="",0,COUNTIF($T$7:T2491,T2491))</f>
        <v>0</v>
      </c>
      <c r="G2491" s="303" t="str">
        <f t="shared" si="278"/>
        <v>0</v>
      </c>
      <c r="H2491" s="303">
        <f>IF(R2491="",0,COUNTIF($R$7:R2491,R2491))</f>
        <v>0</v>
      </c>
      <c r="I2491" s="303" t="str">
        <f t="shared" si="279"/>
        <v>0</v>
      </c>
      <c r="J2491" s="306">
        <f t="shared" si="280"/>
        <v>44216</v>
      </c>
      <c r="K2491" s="303" t="str">
        <f t="shared" si="281"/>
        <v>KK 097</v>
      </c>
      <c r="L2491" s="61"/>
      <c r="M2491" s="271"/>
      <c r="N2491" s="6"/>
      <c r="O2491" s="10"/>
      <c r="P2491" s="6"/>
      <c r="Q2491" s="77" t="str">
        <f t="shared" si="282"/>
        <v/>
      </c>
      <c r="R2491" s="333"/>
      <c r="S2491" s="23"/>
      <c r="T2491" s="271"/>
      <c r="U2491" s="5"/>
      <c r="V2491" s="5"/>
      <c r="W2491" s="61"/>
      <c r="X2491" s="61"/>
    </row>
    <row r="2492" spans="1:24" ht="18.75" customHeight="1" x14ac:dyDescent="0.25">
      <c r="A2492" s="61"/>
      <c r="B2492" s="303">
        <f>IF(P2492="",0,COUNTIF($P$7:P2492,P2492))</f>
        <v>0</v>
      </c>
      <c r="C2492" s="303" t="str">
        <f t="shared" si="276"/>
        <v>0</v>
      </c>
      <c r="D2492" s="303">
        <f>IF(S2492="",0,COUNTIF($S$7:S2492,S2492))</f>
        <v>0</v>
      </c>
      <c r="E2492" s="303" t="str">
        <f t="shared" si="277"/>
        <v>0</v>
      </c>
      <c r="F2492" s="303">
        <f>IF(T2492="",0,COUNTIF($T$7:T2492,T2492))</f>
        <v>0</v>
      </c>
      <c r="G2492" s="303" t="str">
        <f t="shared" si="278"/>
        <v>0</v>
      </c>
      <c r="H2492" s="303">
        <f>IF(R2492="",0,COUNTIF($R$7:R2492,R2492))</f>
        <v>0</v>
      </c>
      <c r="I2492" s="303" t="str">
        <f t="shared" si="279"/>
        <v>0</v>
      </c>
      <c r="J2492" s="306">
        <f t="shared" si="280"/>
        <v>44216</v>
      </c>
      <c r="K2492" s="303" t="str">
        <f t="shared" si="281"/>
        <v>KK 097</v>
      </c>
      <c r="L2492" s="61"/>
      <c r="M2492" s="271"/>
      <c r="N2492" s="6"/>
      <c r="O2492" s="10"/>
      <c r="P2492" s="6"/>
      <c r="Q2492" s="77" t="str">
        <f t="shared" si="282"/>
        <v/>
      </c>
      <c r="R2492" s="333"/>
      <c r="S2492" s="23"/>
      <c r="T2492" s="271"/>
      <c r="U2492" s="5"/>
      <c r="V2492" s="5"/>
      <c r="W2492" s="61"/>
      <c r="X2492" s="61"/>
    </row>
    <row r="2493" spans="1:24" ht="18.75" customHeight="1" x14ac:dyDescent="0.25">
      <c r="A2493" s="61"/>
      <c r="B2493" s="303">
        <f>IF(P2493="",0,COUNTIF($P$7:P2493,P2493))</f>
        <v>0</v>
      </c>
      <c r="C2493" s="303" t="str">
        <f t="shared" si="276"/>
        <v>0</v>
      </c>
      <c r="D2493" s="303">
        <f>IF(S2493="",0,COUNTIF($S$7:S2493,S2493))</f>
        <v>0</v>
      </c>
      <c r="E2493" s="303" t="str">
        <f t="shared" si="277"/>
        <v>0</v>
      </c>
      <c r="F2493" s="303">
        <f>IF(T2493="",0,COUNTIF($T$7:T2493,T2493))</f>
        <v>0</v>
      </c>
      <c r="G2493" s="303" t="str">
        <f t="shared" si="278"/>
        <v>0</v>
      </c>
      <c r="H2493" s="303">
        <f>IF(R2493="",0,COUNTIF($R$7:R2493,R2493))</f>
        <v>0</v>
      </c>
      <c r="I2493" s="303" t="str">
        <f t="shared" si="279"/>
        <v>0</v>
      </c>
      <c r="J2493" s="306">
        <f t="shared" si="280"/>
        <v>44216</v>
      </c>
      <c r="K2493" s="303" t="str">
        <f t="shared" si="281"/>
        <v>KK 097</v>
      </c>
      <c r="L2493" s="61"/>
      <c r="M2493" s="271"/>
      <c r="N2493" s="6"/>
      <c r="O2493" s="10"/>
      <c r="P2493" s="6"/>
      <c r="Q2493" s="77" t="str">
        <f t="shared" si="282"/>
        <v/>
      </c>
      <c r="R2493" s="333"/>
      <c r="S2493" s="23"/>
      <c r="T2493" s="271"/>
      <c r="U2493" s="5"/>
      <c r="V2493" s="5"/>
      <c r="W2493" s="61"/>
      <c r="X2493" s="61"/>
    </row>
    <row r="2494" spans="1:24" ht="18.75" customHeight="1" x14ac:dyDescent="0.25">
      <c r="A2494" s="61"/>
      <c r="B2494" s="303">
        <f>IF(P2494="",0,COUNTIF($P$7:P2494,P2494))</f>
        <v>0</v>
      </c>
      <c r="C2494" s="303" t="str">
        <f t="shared" si="276"/>
        <v>0</v>
      </c>
      <c r="D2494" s="303">
        <f>IF(S2494="",0,COUNTIF($S$7:S2494,S2494))</f>
        <v>0</v>
      </c>
      <c r="E2494" s="303" t="str">
        <f t="shared" si="277"/>
        <v>0</v>
      </c>
      <c r="F2494" s="303">
        <f>IF(T2494="",0,COUNTIF($T$7:T2494,T2494))</f>
        <v>0</v>
      </c>
      <c r="G2494" s="303" t="str">
        <f t="shared" si="278"/>
        <v>0</v>
      </c>
      <c r="H2494" s="303">
        <f>IF(R2494="",0,COUNTIF($R$7:R2494,R2494))</f>
        <v>0</v>
      </c>
      <c r="I2494" s="303" t="str">
        <f t="shared" si="279"/>
        <v>0</v>
      </c>
      <c r="J2494" s="306">
        <f t="shared" si="280"/>
        <v>44216</v>
      </c>
      <c r="K2494" s="303" t="str">
        <f t="shared" si="281"/>
        <v>KK 097</v>
      </c>
      <c r="L2494" s="61"/>
      <c r="M2494" s="271"/>
      <c r="N2494" s="6"/>
      <c r="O2494" s="10"/>
      <c r="P2494" s="6"/>
      <c r="Q2494" s="77" t="str">
        <f t="shared" si="282"/>
        <v/>
      </c>
      <c r="R2494" s="333"/>
      <c r="S2494" s="23"/>
      <c r="T2494" s="271"/>
      <c r="U2494" s="5"/>
      <c r="V2494" s="5"/>
      <c r="W2494" s="61"/>
      <c r="X2494" s="61"/>
    </row>
    <row r="2495" spans="1:24" ht="18.75" customHeight="1" x14ac:dyDescent="0.25">
      <c r="A2495" s="61"/>
      <c r="B2495" s="303">
        <f>IF(P2495="",0,COUNTIF($P$7:P2495,P2495))</f>
        <v>0</v>
      </c>
      <c r="C2495" s="303" t="str">
        <f t="shared" si="276"/>
        <v>0</v>
      </c>
      <c r="D2495" s="303">
        <f>IF(S2495="",0,COUNTIF($S$7:S2495,S2495))</f>
        <v>0</v>
      </c>
      <c r="E2495" s="303" t="str">
        <f t="shared" si="277"/>
        <v>0</v>
      </c>
      <c r="F2495" s="303">
        <f>IF(T2495="",0,COUNTIF($T$7:T2495,T2495))</f>
        <v>0</v>
      </c>
      <c r="G2495" s="303" t="str">
        <f t="shared" si="278"/>
        <v>0</v>
      </c>
      <c r="H2495" s="303">
        <f>IF(R2495="",0,COUNTIF($R$7:R2495,R2495))</f>
        <v>0</v>
      </c>
      <c r="I2495" s="303" t="str">
        <f t="shared" si="279"/>
        <v>0</v>
      </c>
      <c r="J2495" s="306">
        <f t="shared" si="280"/>
        <v>44216</v>
      </c>
      <c r="K2495" s="303" t="str">
        <f t="shared" si="281"/>
        <v>KK 097</v>
      </c>
      <c r="L2495" s="61"/>
      <c r="M2495" s="271"/>
      <c r="N2495" s="6"/>
      <c r="O2495" s="10"/>
      <c r="P2495" s="6"/>
      <c r="Q2495" s="77" t="str">
        <f t="shared" si="282"/>
        <v/>
      </c>
      <c r="R2495" s="333"/>
      <c r="S2495" s="23"/>
      <c r="T2495" s="271"/>
      <c r="U2495" s="5"/>
      <c r="V2495" s="5"/>
      <c r="W2495" s="61"/>
      <c r="X2495" s="61"/>
    </row>
    <row r="2496" spans="1:24" ht="18.75" customHeight="1" x14ac:dyDescent="0.25">
      <c r="A2496" s="61"/>
      <c r="B2496" s="303">
        <f>IF(P2496="",0,COUNTIF($P$7:P2496,P2496))</f>
        <v>0</v>
      </c>
      <c r="C2496" s="303" t="str">
        <f t="shared" si="276"/>
        <v>0</v>
      </c>
      <c r="D2496" s="303">
        <f>IF(S2496="",0,COUNTIF($S$7:S2496,S2496))</f>
        <v>0</v>
      </c>
      <c r="E2496" s="303" t="str">
        <f t="shared" si="277"/>
        <v>0</v>
      </c>
      <c r="F2496" s="303">
        <f>IF(T2496="",0,COUNTIF($T$7:T2496,T2496))</f>
        <v>0</v>
      </c>
      <c r="G2496" s="303" t="str">
        <f t="shared" si="278"/>
        <v>0</v>
      </c>
      <c r="H2496" s="303">
        <f>IF(R2496="",0,COUNTIF($R$7:R2496,R2496))</f>
        <v>0</v>
      </c>
      <c r="I2496" s="303" t="str">
        <f t="shared" si="279"/>
        <v>0</v>
      </c>
      <c r="J2496" s="306">
        <f t="shared" si="280"/>
        <v>44216</v>
      </c>
      <c r="K2496" s="303" t="str">
        <f t="shared" si="281"/>
        <v>KK 097</v>
      </c>
      <c r="L2496" s="61"/>
      <c r="M2496" s="271"/>
      <c r="N2496" s="6"/>
      <c r="O2496" s="10"/>
      <c r="P2496" s="6"/>
      <c r="Q2496" s="77" t="str">
        <f t="shared" si="282"/>
        <v/>
      </c>
      <c r="R2496" s="333"/>
      <c r="S2496" s="23"/>
      <c r="T2496" s="271"/>
      <c r="U2496" s="5"/>
      <c r="V2496" s="5"/>
      <c r="W2496" s="61"/>
      <c r="X2496" s="61"/>
    </row>
    <row r="2497" spans="1:24" ht="18.75" customHeight="1" x14ac:dyDescent="0.25">
      <c r="A2497" s="61"/>
      <c r="B2497" s="303">
        <f>IF(P2497="",0,COUNTIF($P$7:P2497,P2497))</f>
        <v>0</v>
      </c>
      <c r="C2497" s="303" t="str">
        <f t="shared" si="276"/>
        <v>0</v>
      </c>
      <c r="D2497" s="303">
        <f>IF(S2497="",0,COUNTIF($S$7:S2497,S2497))</f>
        <v>0</v>
      </c>
      <c r="E2497" s="303" t="str">
        <f t="shared" si="277"/>
        <v>0</v>
      </c>
      <c r="F2497" s="303">
        <f>IF(T2497="",0,COUNTIF($T$7:T2497,T2497))</f>
        <v>0</v>
      </c>
      <c r="G2497" s="303" t="str">
        <f t="shared" si="278"/>
        <v>0</v>
      </c>
      <c r="H2497" s="303">
        <f>IF(R2497="",0,COUNTIF($R$7:R2497,R2497))</f>
        <v>0</v>
      </c>
      <c r="I2497" s="303" t="str">
        <f t="shared" si="279"/>
        <v>0</v>
      </c>
      <c r="J2497" s="306">
        <f t="shared" si="280"/>
        <v>44216</v>
      </c>
      <c r="K2497" s="303" t="str">
        <f t="shared" si="281"/>
        <v>KK 097</v>
      </c>
      <c r="L2497" s="61"/>
      <c r="M2497" s="271"/>
      <c r="N2497" s="6"/>
      <c r="O2497" s="10"/>
      <c r="P2497" s="6"/>
      <c r="Q2497" s="77" t="str">
        <f t="shared" si="282"/>
        <v/>
      </c>
      <c r="R2497" s="333"/>
      <c r="S2497" s="23"/>
      <c r="T2497" s="271"/>
      <c r="U2497" s="5"/>
      <c r="V2497" s="5"/>
      <c r="W2497" s="61"/>
      <c r="X2497" s="61"/>
    </row>
    <row r="2498" spans="1:24" ht="18.75" customHeight="1" x14ac:dyDescent="0.25">
      <c r="A2498" s="61"/>
      <c r="B2498" s="303">
        <f>IF(P2498="",0,COUNTIF($P$7:P2498,P2498))</f>
        <v>0</v>
      </c>
      <c r="C2498" s="303" t="str">
        <f t="shared" si="276"/>
        <v>0</v>
      </c>
      <c r="D2498" s="303">
        <f>IF(S2498="",0,COUNTIF($S$7:S2498,S2498))</f>
        <v>0</v>
      </c>
      <c r="E2498" s="303" t="str">
        <f t="shared" si="277"/>
        <v>0</v>
      </c>
      <c r="F2498" s="303">
        <f>IF(T2498="",0,COUNTIF($T$7:T2498,T2498))</f>
        <v>0</v>
      </c>
      <c r="G2498" s="303" t="str">
        <f t="shared" si="278"/>
        <v>0</v>
      </c>
      <c r="H2498" s="303">
        <f>IF(R2498="",0,COUNTIF($R$7:R2498,R2498))</f>
        <v>0</v>
      </c>
      <c r="I2498" s="303" t="str">
        <f t="shared" si="279"/>
        <v>0</v>
      </c>
      <c r="J2498" s="306">
        <f t="shared" si="280"/>
        <v>44216</v>
      </c>
      <c r="K2498" s="303" t="str">
        <f t="shared" si="281"/>
        <v>KK 097</v>
      </c>
      <c r="L2498" s="61"/>
      <c r="M2498" s="271"/>
      <c r="N2498" s="6"/>
      <c r="O2498" s="10"/>
      <c r="P2498" s="6"/>
      <c r="Q2498" s="77" t="str">
        <f t="shared" si="282"/>
        <v/>
      </c>
      <c r="R2498" s="333"/>
      <c r="S2498" s="23"/>
      <c r="T2498" s="271"/>
      <c r="U2498" s="5"/>
      <c r="V2498" s="5"/>
      <c r="W2498" s="61"/>
      <c r="X2498" s="61"/>
    </row>
    <row r="2499" spans="1:24" ht="18.75" customHeight="1" x14ac:dyDescent="0.25">
      <c r="A2499" s="61"/>
      <c r="B2499" s="303">
        <f>IF(P2499="",0,COUNTIF($P$7:P2499,P2499))</f>
        <v>0</v>
      </c>
      <c r="C2499" s="303" t="str">
        <f t="shared" si="276"/>
        <v>0</v>
      </c>
      <c r="D2499" s="303">
        <f>IF(S2499="",0,COUNTIF($S$7:S2499,S2499))</f>
        <v>0</v>
      </c>
      <c r="E2499" s="303" t="str">
        <f t="shared" si="277"/>
        <v>0</v>
      </c>
      <c r="F2499" s="303">
        <f>IF(T2499="",0,COUNTIF($T$7:T2499,T2499))</f>
        <v>0</v>
      </c>
      <c r="G2499" s="303" t="str">
        <f t="shared" si="278"/>
        <v>0</v>
      </c>
      <c r="H2499" s="303">
        <f>IF(R2499="",0,COUNTIF($R$7:R2499,R2499))</f>
        <v>0</v>
      </c>
      <c r="I2499" s="303" t="str">
        <f t="shared" si="279"/>
        <v>0</v>
      </c>
      <c r="J2499" s="306">
        <f t="shared" si="280"/>
        <v>44216</v>
      </c>
      <c r="K2499" s="303" t="str">
        <f t="shared" si="281"/>
        <v>KK 097</v>
      </c>
      <c r="L2499" s="61"/>
      <c r="M2499" s="271"/>
      <c r="N2499" s="6"/>
      <c r="O2499" s="10"/>
      <c r="P2499" s="6"/>
      <c r="Q2499" s="77" t="str">
        <f t="shared" si="282"/>
        <v/>
      </c>
      <c r="R2499" s="333"/>
      <c r="S2499" s="23"/>
      <c r="T2499" s="271"/>
      <c r="U2499" s="5"/>
      <c r="V2499" s="5"/>
      <c r="W2499" s="61"/>
      <c r="X2499" s="61"/>
    </row>
    <row r="2500" spans="1:24" ht="18.75" customHeight="1" x14ac:dyDescent="0.25">
      <c r="A2500" s="61"/>
      <c r="B2500" s="303">
        <f>IF(P2500="",0,COUNTIF($P$7:P2500,P2500))</f>
        <v>0</v>
      </c>
      <c r="C2500" s="303" t="str">
        <f t="shared" si="276"/>
        <v>0</v>
      </c>
      <c r="D2500" s="303">
        <f>IF(S2500="",0,COUNTIF($S$7:S2500,S2500))</f>
        <v>0</v>
      </c>
      <c r="E2500" s="303" t="str">
        <f t="shared" si="277"/>
        <v>0</v>
      </c>
      <c r="F2500" s="303">
        <f>IF(T2500="",0,COUNTIF($T$7:T2500,T2500))</f>
        <v>0</v>
      </c>
      <c r="G2500" s="303" t="str">
        <f t="shared" si="278"/>
        <v>0</v>
      </c>
      <c r="H2500" s="303">
        <f>IF(R2500="",0,COUNTIF($R$7:R2500,R2500))</f>
        <v>0</v>
      </c>
      <c r="I2500" s="303" t="str">
        <f t="shared" si="279"/>
        <v>0</v>
      </c>
      <c r="J2500" s="306">
        <f t="shared" si="280"/>
        <v>44216</v>
      </c>
      <c r="K2500" s="303" t="str">
        <f t="shared" si="281"/>
        <v>KK 097</v>
      </c>
      <c r="L2500" s="61"/>
      <c r="M2500" s="271"/>
      <c r="N2500" s="6"/>
      <c r="O2500" s="10"/>
      <c r="P2500" s="6"/>
      <c r="Q2500" s="77" t="str">
        <f t="shared" si="282"/>
        <v/>
      </c>
      <c r="R2500" s="333"/>
      <c r="S2500" s="23"/>
      <c r="T2500" s="271"/>
      <c r="U2500" s="5"/>
      <c r="V2500" s="5"/>
      <c r="W2500" s="61"/>
      <c r="X2500" s="61"/>
    </row>
    <row r="2501" spans="1:24" ht="18.75" customHeight="1" x14ac:dyDescent="0.25">
      <c r="A2501" s="61"/>
      <c r="B2501" s="303">
        <f>IF(P2501="",0,COUNTIF($P$7:P2501,P2501))</f>
        <v>0</v>
      </c>
      <c r="C2501" s="303" t="str">
        <f t="shared" si="276"/>
        <v>0</v>
      </c>
      <c r="D2501" s="303">
        <f>IF(S2501="",0,COUNTIF($S$7:S2501,S2501))</f>
        <v>0</v>
      </c>
      <c r="E2501" s="303" t="str">
        <f t="shared" si="277"/>
        <v>0</v>
      </c>
      <c r="F2501" s="303">
        <f>IF(T2501="",0,COUNTIF($T$7:T2501,T2501))</f>
        <v>0</v>
      </c>
      <c r="G2501" s="303" t="str">
        <f t="shared" si="278"/>
        <v>0</v>
      </c>
      <c r="H2501" s="303">
        <f>IF(R2501="",0,COUNTIF($R$7:R2501,R2501))</f>
        <v>0</v>
      </c>
      <c r="I2501" s="303" t="str">
        <f t="shared" si="279"/>
        <v>0</v>
      </c>
      <c r="J2501" s="306">
        <f t="shared" si="280"/>
        <v>44216</v>
      </c>
      <c r="K2501" s="303" t="str">
        <f t="shared" si="281"/>
        <v>KK 097</v>
      </c>
      <c r="L2501" s="61"/>
      <c r="M2501" s="271"/>
      <c r="N2501" s="6"/>
      <c r="O2501" s="10"/>
      <c r="P2501" s="6"/>
      <c r="Q2501" s="77" t="str">
        <f t="shared" si="282"/>
        <v/>
      </c>
      <c r="R2501" s="333"/>
      <c r="S2501" s="23"/>
      <c r="T2501" s="271"/>
      <c r="U2501" s="5"/>
      <c r="V2501" s="5"/>
      <c r="W2501" s="61"/>
      <c r="X2501" s="61"/>
    </row>
    <row r="2502" spans="1:24" ht="18.75" customHeight="1" x14ac:dyDescent="0.25">
      <c r="A2502" s="61"/>
      <c r="B2502" s="303">
        <f>IF(P2502="",0,COUNTIF($P$7:P2502,P2502))</f>
        <v>0</v>
      </c>
      <c r="C2502" s="303" t="str">
        <f t="shared" si="276"/>
        <v>0</v>
      </c>
      <c r="D2502" s="303">
        <f>IF(S2502="",0,COUNTIF($S$7:S2502,S2502))</f>
        <v>0</v>
      </c>
      <c r="E2502" s="303" t="str">
        <f t="shared" si="277"/>
        <v>0</v>
      </c>
      <c r="F2502" s="303">
        <f>IF(T2502="",0,COUNTIF($T$7:T2502,T2502))</f>
        <v>0</v>
      </c>
      <c r="G2502" s="303" t="str">
        <f t="shared" si="278"/>
        <v>0</v>
      </c>
      <c r="H2502" s="303">
        <f>IF(R2502="",0,COUNTIF($R$7:R2502,R2502))</f>
        <v>0</v>
      </c>
      <c r="I2502" s="303" t="str">
        <f t="shared" si="279"/>
        <v>0</v>
      </c>
      <c r="J2502" s="306">
        <f t="shared" si="280"/>
        <v>44216</v>
      </c>
      <c r="K2502" s="303" t="str">
        <f t="shared" si="281"/>
        <v>KK 097</v>
      </c>
      <c r="L2502" s="61"/>
      <c r="M2502" s="271"/>
      <c r="N2502" s="6"/>
      <c r="O2502" s="10"/>
      <c r="P2502" s="6"/>
      <c r="Q2502" s="77" t="str">
        <f t="shared" si="282"/>
        <v/>
      </c>
      <c r="R2502" s="333"/>
      <c r="S2502" s="23"/>
      <c r="T2502" s="271"/>
      <c r="U2502" s="5"/>
      <c r="V2502" s="5"/>
      <c r="W2502" s="61"/>
      <c r="X2502" s="61"/>
    </row>
    <row r="2503" spans="1:24" ht="18.75" customHeight="1" x14ac:dyDescent="0.25">
      <c r="A2503" s="61"/>
      <c r="B2503" s="303">
        <f>IF(P2503="",0,COUNTIF($P$7:P2503,P2503))</f>
        <v>0</v>
      </c>
      <c r="C2503" s="303" t="str">
        <f t="shared" si="276"/>
        <v>0</v>
      </c>
      <c r="D2503" s="303">
        <f>IF(S2503="",0,COUNTIF($S$7:S2503,S2503))</f>
        <v>0</v>
      </c>
      <c r="E2503" s="303" t="str">
        <f t="shared" si="277"/>
        <v>0</v>
      </c>
      <c r="F2503" s="303">
        <f>IF(T2503="",0,COUNTIF($T$7:T2503,T2503))</f>
        <v>0</v>
      </c>
      <c r="G2503" s="303" t="str">
        <f t="shared" si="278"/>
        <v>0</v>
      </c>
      <c r="H2503" s="303">
        <f>IF(R2503="",0,COUNTIF($R$7:R2503,R2503))</f>
        <v>0</v>
      </c>
      <c r="I2503" s="303" t="str">
        <f t="shared" si="279"/>
        <v>0</v>
      </c>
      <c r="J2503" s="306">
        <f t="shared" si="280"/>
        <v>44216</v>
      </c>
      <c r="K2503" s="303" t="str">
        <f t="shared" si="281"/>
        <v>KK 097</v>
      </c>
      <c r="L2503" s="61"/>
      <c r="M2503" s="271"/>
      <c r="N2503" s="6"/>
      <c r="O2503" s="10"/>
      <c r="P2503" s="6"/>
      <c r="Q2503" s="77" t="str">
        <f t="shared" si="282"/>
        <v/>
      </c>
      <c r="R2503" s="333"/>
      <c r="S2503" s="23"/>
      <c r="T2503" s="271"/>
      <c r="U2503" s="5"/>
      <c r="V2503" s="5"/>
      <c r="W2503" s="61"/>
      <c r="X2503" s="61"/>
    </row>
    <row r="2504" spans="1:24" ht="18.75" customHeight="1" x14ac:dyDescent="0.25">
      <c r="A2504" s="61"/>
      <c r="B2504" s="303">
        <f>IF(P2504="",0,COUNTIF($P$7:P2504,P2504))</f>
        <v>0</v>
      </c>
      <c r="C2504" s="303" t="str">
        <f t="shared" si="276"/>
        <v>0</v>
      </c>
      <c r="D2504" s="303">
        <f>IF(S2504="",0,COUNTIF($S$7:S2504,S2504))</f>
        <v>0</v>
      </c>
      <c r="E2504" s="303" t="str">
        <f t="shared" si="277"/>
        <v>0</v>
      </c>
      <c r="F2504" s="303">
        <f>IF(T2504="",0,COUNTIF($T$7:T2504,T2504))</f>
        <v>0</v>
      </c>
      <c r="G2504" s="303" t="str">
        <f t="shared" si="278"/>
        <v>0</v>
      </c>
      <c r="H2504" s="303">
        <f>IF(R2504="",0,COUNTIF($R$7:R2504,R2504))</f>
        <v>0</v>
      </c>
      <c r="I2504" s="303" t="str">
        <f t="shared" si="279"/>
        <v>0</v>
      </c>
      <c r="J2504" s="306">
        <f t="shared" si="280"/>
        <v>44216</v>
      </c>
      <c r="K2504" s="303" t="str">
        <f t="shared" si="281"/>
        <v>KK 097</v>
      </c>
      <c r="L2504" s="61"/>
      <c r="M2504" s="271"/>
      <c r="N2504" s="6"/>
      <c r="O2504" s="10"/>
      <c r="P2504" s="6"/>
      <c r="Q2504" s="77" t="str">
        <f t="shared" si="282"/>
        <v/>
      </c>
      <c r="R2504" s="333"/>
      <c r="S2504" s="23"/>
      <c r="T2504" s="271"/>
      <c r="U2504" s="5"/>
      <c r="V2504" s="5"/>
      <c r="W2504" s="61"/>
      <c r="X2504" s="61"/>
    </row>
    <row r="2505" spans="1:24" ht="18.75" customHeight="1" x14ac:dyDescent="0.25">
      <c r="A2505" s="61"/>
      <c r="B2505" s="303">
        <f>IF(P2505="",0,COUNTIF($P$7:P2505,P2505))</f>
        <v>0</v>
      </c>
      <c r="C2505" s="303" t="str">
        <f t="shared" si="276"/>
        <v>0</v>
      </c>
      <c r="D2505" s="303">
        <f>IF(S2505="",0,COUNTIF($S$7:S2505,S2505))</f>
        <v>0</v>
      </c>
      <c r="E2505" s="303" t="str">
        <f t="shared" si="277"/>
        <v>0</v>
      </c>
      <c r="F2505" s="303">
        <f>IF(T2505="",0,COUNTIF($T$7:T2505,T2505))</f>
        <v>0</v>
      </c>
      <c r="G2505" s="303" t="str">
        <f t="shared" si="278"/>
        <v>0</v>
      </c>
      <c r="H2505" s="303">
        <f>IF(R2505="",0,COUNTIF($R$7:R2505,R2505))</f>
        <v>0</v>
      </c>
      <c r="I2505" s="303" t="str">
        <f t="shared" si="279"/>
        <v>0</v>
      </c>
      <c r="J2505" s="306">
        <f t="shared" si="280"/>
        <v>44216</v>
      </c>
      <c r="K2505" s="303" t="str">
        <f t="shared" si="281"/>
        <v>KK 097</v>
      </c>
      <c r="L2505" s="61"/>
      <c r="M2505" s="271"/>
      <c r="N2505" s="6"/>
      <c r="O2505" s="10"/>
      <c r="P2505" s="6"/>
      <c r="Q2505" s="77" t="str">
        <f t="shared" si="282"/>
        <v/>
      </c>
      <c r="R2505" s="333"/>
      <c r="S2505" s="23"/>
      <c r="T2505" s="271"/>
      <c r="U2505" s="5"/>
      <c r="V2505" s="5"/>
      <c r="W2505" s="61"/>
      <c r="X2505" s="61"/>
    </row>
    <row r="2506" spans="1:24" ht="18.75" customHeight="1" x14ac:dyDescent="0.25">
      <c r="A2506" s="61"/>
      <c r="B2506" s="303">
        <f>IF(P2506="",0,COUNTIF($P$7:P2506,P2506))</f>
        <v>0</v>
      </c>
      <c r="C2506" s="303" t="str">
        <f t="shared" si="276"/>
        <v>0</v>
      </c>
      <c r="D2506" s="303">
        <f>IF(S2506="",0,COUNTIF($S$7:S2506,S2506))</f>
        <v>0</v>
      </c>
      <c r="E2506" s="303" t="str">
        <f t="shared" si="277"/>
        <v>0</v>
      </c>
      <c r="F2506" s="303">
        <f>IF(T2506="",0,COUNTIF($T$7:T2506,T2506))</f>
        <v>0</v>
      </c>
      <c r="G2506" s="303" t="str">
        <f t="shared" si="278"/>
        <v>0</v>
      </c>
      <c r="H2506" s="303">
        <f>IF(R2506="",0,COUNTIF($R$7:R2506,R2506))</f>
        <v>0</v>
      </c>
      <c r="I2506" s="303" t="str">
        <f t="shared" si="279"/>
        <v>0</v>
      </c>
      <c r="J2506" s="306">
        <f t="shared" si="280"/>
        <v>44216</v>
      </c>
      <c r="K2506" s="303" t="str">
        <f t="shared" si="281"/>
        <v>KK 097</v>
      </c>
      <c r="L2506" s="61"/>
      <c r="M2506" s="271"/>
      <c r="N2506" s="6"/>
      <c r="O2506" s="10"/>
      <c r="P2506" s="6"/>
      <c r="Q2506" s="77" t="str">
        <f t="shared" si="282"/>
        <v/>
      </c>
      <c r="R2506" s="333"/>
      <c r="S2506" s="23"/>
      <c r="T2506" s="271"/>
      <c r="U2506" s="5"/>
      <c r="V2506" s="5"/>
      <c r="W2506" s="61"/>
      <c r="X2506" s="61"/>
    </row>
    <row r="2507" spans="1:24" ht="18.75" customHeight="1" x14ac:dyDescent="0.25">
      <c r="A2507" s="61"/>
      <c r="B2507" s="303">
        <f>IF(P2507="",0,COUNTIF($P$7:P2507,P2507))</f>
        <v>0</v>
      </c>
      <c r="C2507" s="303" t="str">
        <f t="shared" si="276"/>
        <v>0</v>
      </c>
      <c r="D2507" s="303">
        <f>IF(S2507="",0,COUNTIF($S$7:S2507,S2507))</f>
        <v>0</v>
      </c>
      <c r="E2507" s="303" t="str">
        <f t="shared" si="277"/>
        <v>0</v>
      </c>
      <c r="F2507" s="303">
        <f>IF(T2507="",0,COUNTIF($T$7:T2507,T2507))</f>
        <v>0</v>
      </c>
      <c r="G2507" s="303" t="str">
        <f t="shared" si="278"/>
        <v>0</v>
      </c>
      <c r="H2507" s="303">
        <f>IF(R2507="",0,COUNTIF($R$7:R2507,R2507))</f>
        <v>0</v>
      </c>
      <c r="I2507" s="303" t="str">
        <f t="shared" si="279"/>
        <v>0</v>
      </c>
      <c r="J2507" s="306">
        <f t="shared" si="280"/>
        <v>44216</v>
      </c>
      <c r="K2507" s="303" t="str">
        <f t="shared" si="281"/>
        <v>KK 097</v>
      </c>
      <c r="L2507" s="61"/>
      <c r="M2507" s="271"/>
      <c r="N2507" s="6"/>
      <c r="O2507" s="10"/>
      <c r="P2507" s="6"/>
      <c r="Q2507" s="77" t="str">
        <f t="shared" si="282"/>
        <v/>
      </c>
      <c r="R2507" s="333"/>
      <c r="S2507" s="23"/>
      <c r="T2507" s="271"/>
      <c r="U2507" s="5"/>
      <c r="V2507" s="5"/>
      <c r="W2507" s="61"/>
      <c r="X2507" s="61"/>
    </row>
    <row r="2508" spans="1:24" ht="18.75" customHeight="1" x14ac:dyDescent="0.25">
      <c r="A2508" s="61"/>
      <c r="B2508" s="303">
        <f>IF(P2508="",0,COUNTIF($P$7:P2508,P2508))</f>
        <v>0</v>
      </c>
      <c r="C2508" s="303" t="str">
        <f t="shared" si="276"/>
        <v>0</v>
      </c>
      <c r="D2508" s="303">
        <f>IF(S2508="",0,COUNTIF($S$7:S2508,S2508))</f>
        <v>0</v>
      </c>
      <c r="E2508" s="303" t="str">
        <f t="shared" si="277"/>
        <v>0</v>
      </c>
      <c r="F2508" s="303">
        <f>IF(T2508="",0,COUNTIF($T$7:T2508,T2508))</f>
        <v>0</v>
      </c>
      <c r="G2508" s="303" t="str">
        <f t="shared" si="278"/>
        <v>0</v>
      </c>
      <c r="H2508" s="303">
        <f>IF(R2508="",0,COUNTIF($R$7:R2508,R2508))</f>
        <v>0</v>
      </c>
      <c r="I2508" s="303" t="str">
        <f t="shared" si="279"/>
        <v>0</v>
      </c>
      <c r="J2508" s="306">
        <f t="shared" si="280"/>
        <v>44216</v>
      </c>
      <c r="K2508" s="303" t="str">
        <f t="shared" si="281"/>
        <v>KK 097</v>
      </c>
      <c r="L2508" s="61"/>
      <c r="M2508" s="271"/>
      <c r="N2508" s="6"/>
      <c r="O2508" s="10"/>
      <c r="P2508" s="6"/>
      <c r="Q2508" s="77" t="str">
        <f t="shared" si="282"/>
        <v/>
      </c>
      <c r="R2508" s="333"/>
      <c r="S2508" s="23"/>
      <c r="T2508" s="271"/>
      <c r="U2508" s="5"/>
      <c r="V2508" s="5"/>
      <c r="W2508" s="61"/>
      <c r="X2508" s="61"/>
    </row>
    <row r="2509" spans="1:24" ht="18.75" customHeight="1" x14ac:dyDescent="0.25">
      <c r="A2509" s="61"/>
      <c r="B2509" s="303">
        <f>IF(P2509="",0,COUNTIF($P$7:P2509,P2509))</f>
        <v>0</v>
      </c>
      <c r="C2509" s="303" t="str">
        <f t="shared" si="276"/>
        <v>0</v>
      </c>
      <c r="D2509" s="303">
        <f>IF(S2509="",0,COUNTIF($S$7:S2509,S2509))</f>
        <v>0</v>
      </c>
      <c r="E2509" s="303" t="str">
        <f t="shared" si="277"/>
        <v>0</v>
      </c>
      <c r="F2509" s="303">
        <f>IF(T2509="",0,COUNTIF($T$7:T2509,T2509))</f>
        <v>0</v>
      </c>
      <c r="G2509" s="303" t="str">
        <f t="shared" si="278"/>
        <v>0</v>
      </c>
      <c r="H2509" s="303">
        <f>IF(R2509="",0,COUNTIF($R$7:R2509,R2509))</f>
        <v>0</v>
      </c>
      <c r="I2509" s="303" t="str">
        <f t="shared" si="279"/>
        <v>0</v>
      </c>
      <c r="J2509" s="306">
        <f t="shared" si="280"/>
        <v>44216</v>
      </c>
      <c r="K2509" s="303" t="str">
        <f t="shared" si="281"/>
        <v>KK 097</v>
      </c>
      <c r="L2509" s="61"/>
      <c r="M2509" s="271"/>
      <c r="N2509" s="6"/>
      <c r="O2509" s="10"/>
      <c r="P2509" s="6"/>
      <c r="Q2509" s="77" t="str">
        <f t="shared" si="282"/>
        <v/>
      </c>
      <c r="R2509" s="333"/>
      <c r="S2509" s="23"/>
      <c r="T2509" s="271"/>
      <c r="U2509" s="5"/>
      <c r="V2509" s="5"/>
      <c r="W2509" s="61"/>
      <c r="X2509" s="61"/>
    </row>
    <row r="2510" spans="1:24" ht="18.75" customHeight="1" x14ac:dyDescent="0.25">
      <c r="A2510" s="61"/>
      <c r="B2510" s="303">
        <f>IF(P2510="",0,COUNTIF($P$7:P2510,P2510))</f>
        <v>0</v>
      </c>
      <c r="C2510" s="303" t="str">
        <f t="shared" si="276"/>
        <v>0</v>
      </c>
      <c r="D2510" s="303">
        <f>IF(S2510="",0,COUNTIF($S$7:S2510,S2510))</f>
        <v>0</v>
      </c>
      <c r="E2510" s="303" t="str">
        <f t="shared" si="277"/>
        <v>0</v>
      </c>
      <c r="F2510" s="303">
        <f>IF(T2510="",0,COUNTIF($T$7:T2510,T2510))</f>
        <v>0</v>
      </c>
      <c r="G2510" s="303" t="str">
        <f t="shared" si="278"/>
        <v>0</v>
      </c>
      <c r="H2510" s="303">
        <f>IF(R2510="",0,COUNTIF($R$7:R2510,R2510))</f>
        <v>0</v>
      </c>
      <c r="I2510" s="303" t="str">
        <f t="shared" si="279"/>
        <v>0</v>
      </c>
      <c r="J2510" s="306">
        <f t="shared" si="280"/>
        <v>44216</v>
      </c>
      <c r="K2510" s="303" t="str">
        <f t="shared" si="281"/>
        <v>KK 097</v>
      </c>
      <c r="L2510" s="61"/>
      <c r="M2510" s="271"/>
      <c r="N2510" s="6"/>
      <c r="O2510" s="10"/>
      <c r="P2510" s="6"/>
      <c r="Q2510" s="77" t="str">
        <f t="shared" si="282"/>
        <v/>
      </c>
      <c r="R2510" s="333"/>
      <c r="S2510" s="23"/>
      <c r="T2510" s="271"/>
      <c r="U2510" s="5"/>
      <c r="V2510" s="5"/>
      <c r="W2510" s="61"/>
      <c r="X2510" s="61"/>
    </row>
    <row r="2511" spans="1:24" ht="18.75" customHeight="1" x14ac:dyDescent="0.25">
      <c r="A2511" s="61"/>
      <c r="B2511" s="303">
        <f>IF(P2511="",0,COUNTIF($P$7:P2511,P2511))</f>
        <v>0</v>
      </c>
      <c r="C2511" s="303" t="str">
        <f t="shared" si="276"/>
        <v>0</v>
      </c>
      <c r="D2511" s="303">
        <f>IF(S2511="",0,COUNTIF($S$7:S2511,S2511))</f>
        <v>0</v>
      </c>
      <c r="E2511" s="303" t="str">
        <f t="shared" si="277"/>
        <v>0</v>
      </c>
      <c r="F2511" s="303">
        <f>IF(T2511="",0,COUNTIF($T$7:T2511,T2511))</f>
        <v>0</v>
      </c>
      <c r="G2511" s="303" t="str">
        <f t="shared" si="278"/>
        <v>0</v>
      </c>
      <c r="H2511" s="303">
        <f>IF(R2511="",0,COUNTIF($R$7:R2511,R2511))</f>
        <v>0</v>
      </c>
      <c r="I2511" s="303" t="str">
        <f t="shared" si="279"/>
        <v>0</v>
      </c>
      <c r="J2511" s="306">
        <f t="shared" si="280"/>
        <v>44216</v>
      </c>
      <c r="K2511" s="303" t="str">
        <f t="shared" si="281"/>
        <v>KK 097</v>
      </c>
      <c r="L2511" s="61"/>
      <c r="M2511" s="271"/>
      <c r="N2511" s="6"/>
      <c r="O2511" s="10"/>
      <c r="P2511" s="6"/>
      <c r="Q2511" s="77" t="str">
        <f t="shared" si="282"/>
        <v/>
      </c>
      <c r="R2511" s="333"/>
      <c r="S2511" s="23"/>
      <c r="T2511" s="271"/>
      <c r="U2511" s="5"/>
      <c r="V2511" s="5"/>
      <c r="W2511" s="61"/>
      <c r="X2511" s="61"/>
    </row>
    <row r="2512" spans="1:24" ht="18.75" customHeight="1" x14ac:dyDescent="0.25">
      <c r="A2512" s="61"/>
      <c r="B2512" s="303">
        <f>IF(P2512="",0,COUNTIF($P$7:P2512,P2512))</f>
        <v>0</v>
      </c>
      <c r="C2512" s="303" t="str">
        <f t="shared" si="276"/>
        <v>0</v>
      </c>
      <c r="D2512" s="303">
        <f>IF(S2512="",0,COUNTIF($S$7:S2512,S2512))</f>
        <v>0</v>
      </c>
      <c r="E2512" s="303" t="str">
        <f t="shared" si="277"/>
        <v>0</v>
      </c>
      <c r="F2512" s="303">
        <f>IF(T2512="",0,COUNTIF($T$7:T2512,T2512))</f>
        <v>0</v>
      </c>
      <c r="G2512" s="303" t="str">
        <f t="shared" si="278"/>
        <v>0</v>
      </c>
      <c r="H2512" s="303">
        <f>IF(R2512="",0,COUNTIF($R$7:R2512,R2512))</f>
        <v>0</v>
      </c>
      <c r="I2512" s="303" t="str">
        <f t="shared" si="279"/>
        <v>0</v>
      </c>
      <c r="J2512" s="306">
        <f t="shared" si="280"/>
        <v>44216</v>
      </c>
      <c r="K2512" s="303" t="str">
        <f t="shared" si="281"/>
        <v>KK 097</v>
      </c>
      <c r="L2512" s="61"/>
      <c r="M2512" s="271"/>
      <c r="N2512" s="6"/>
      <c r="O2512" s="10"/>
      <c r="P2512" s="6"/>
      <c r="Q2512" s="77" t="str">
        <f t="shared" si="282"/>
        <v/>
      </c>
      <c r="R2512" s="333"/>
      <c r="S2512" s="23"/>
      <c r="T2512" s="271"/>
      <c r="U2512" s="5"/>
      <c r="V2512" s="5"/>
      <c r="W2512" s="61"/>
      <c r="X2512" s="61"/>
    </row>
    <row r="2513" spans="1:24" ht="18.75" customHeight="1" x14ac:dyDescent="0.25">
      <c r="A2513" s="61"/>
      <c r="B2513" s="303">
        <f>IF(P2513="",0,COUNTIF($P$7:P2513,P2513))</f>
        <v>0</v>
      </c>
      <c r="C2513" s="303" t="str">
        <f t="shared" si="276"/>
        <v>0</v>
      </c>
      <c r="D2513" s="303">
        <f>IF(S2513="",0,COUNTIF($S$7:S2513,S2513))</f>
        <v>0</v>
      </c>
      <c r="E2513" s="303" t="str">
        <f t="shared" si="277"/>
        <v>0</v>
      </c>
      <c r="F2513" s="303">
        <f>IF(T2513="",0,COUNTIF($T$7:T2513,T2513))</f>
        <v>0</v>
      </c>
      <c r="G2513" s="303" t="str">
        <f t="shared" si="278"/>
        <v>0</v>
      </c>
      <c r="H2513" s="303">
        <f>IF(R2513="",0,COUNTIF($R$7:R2513,R2513))</f>
        <v>0</v>
      </c>
      <c r="I2513" s="303" t="str">
        <f t="shared" si="279"/>
        <v>0</v>
      </c>
      <c r="J2513" s="306">
        <f t="shared" si="280"/>
        <v>44216</v>
      </c>
      <c r="K2513" s="303" t="str">
        <f t="shared" si="281"/>
        <v>KK 097</v>
      </c>
      <c r="L2513" s="61"/>
      <c r="M2513" s="271"/>
      <c r="N2513" s="6"/>
      <c r="O2513" s="10"/>
      <c r="P2513" s="6"/>
      <c r="Q2513" s="77" t="str">
        <f t="shared" si="282"/>
        <v/>
      </c>
      <c r="R2513" s="333"/>
      <c r="S2513" s="23"/>
      <c r="T2513" s="271"/>
      <c r="U2513" s="5"/>
      <c r="V2513" s="5"/>
      <c r="W2513" s="61"/>
      <c r="X2513" s="61"/>
    </row>
    <row r="2514" spans="1:24" ht="18.75" customHeight="1" x14ac:dyDescent="0.25">
      <c r="A2514" s="61"/>
      <c r="B2514" s="303">
        <f>IF(P2514="",0,COUNTIF($P$7:P2514,P2514))</f>
        <v>0</v>
      </c>
      <c r="C2514" s="303" t="str">
        <f t="shared" si="276"/>
        <v>0</v>
      </c>
      <c r="D2514" s="303">
        <f>IF(S2514="",0,COUNTIF($S$7:S2514,S2514))</f>
        <v>0</v>
      </c>
      <c r="E2514" s="303" t="str">
        <f t="shared" si="277"/>
        <v>0</v>
      </c>
      <c r="F2514" s="303">
        <f>IF(T2514="",0,COUNTIF($T$7:T2514,T2514))</f>
        <v>0</v>
      </c>
      <c r="G2514" s="303" t="str">
        <f t="shared" si="278"/>
        <v>0</v>
      </c>
      <c r="H2514" s="303">
        <f>IF(R2514="",0,COUNTIF($R$7:R2514,R2514))</f>
        <v>0</v>
      </c>
      <c r="I2514" s="303" t="str">
        <f t="shared" si="279"/>
        <v>0</v>
      </c>
      <c r="J2514" s="306">
        <f t="shared" si="280"/>
        <v>44216</v>
      </c>
      <c r="K2514" s="303" t="str">
        <f t="shared" si="281"/>
        <v>KK 097</v>
      </c>
      <c r="L2514" s="61"/>
      <c r="M2514" s="271"/>
      <c r="N2514" s="6"/>
      <c r="O2514" s="10"/>
      <c r="P2514" s="6"/>
      <c r="Q2514" s="77" t="str">
        <f t="shared" si="282"/>
        <v/>
      </c>
      <c r="R2514" s="333"/>
      <c r="S2514" s="23"/>
      <c r="T2514" s="271"/>
      <c r="U2514" s="5"/>
      <c r="V2514" s="5"/>
      <c r="W2514" s="61"/>
      <c r="X2514" s="61"/>
    </row>
    <row r="2515" spans="1:24" ht="18.75" customHeight="1" x14ac:dyDescent="0.25">
      <c r="A2515" s="61"/>
      <c r="B2515" s="303">
        <f>IF(P2515="",0,COUNTIF($P$7:P2515,P2515))</f>
        <v>0</v>
      </c>
      <c r="C2515" s="303" t="str">
        <f t="shared" si="276"/>
        <v>0</v>
      </c>
      <c r="D2515" s="303">
        <f>IF(S2515="",0,COUNTIF($S$7:S2515,S2515))</f>
        <v>0</v>
      </c>
      <c r="E2515" s="303" t="str">
        <f t="shared" si="277"/>
        <v>0</v>
      </c>
      <c r="F2515" s="303">
        <f>IF(T2515="",0,COUNTIF($T$7:T2515,T2515))</f>
        <v>0</v>
      </c>
      <c r="G2515" s="303" t="str">
        <f t="shared" si="278"/>
        <v>0</v>
      </c>
      <c r="H2515" s="303">
        <f>IF(R2515="",0,COUNTIF($R$7:R2515,R2515))</f>
        <v>0</v>
      </c>
      <c r="I2515" s="303" t="str">
        <f t="shared" si="279"/>
        <v>0</v>
      </c>
      <c r="J2515" s="306">
        <f t="shared" si="280"/>
        <v>44216</v>
      </c>
      <c r="K2515" s="303" t="str">
        <f t="shared" si="281"/>
        <v>KK 097</v>
      </c>
      <c r="L2515" s="61"/>
      <c r="M2515" s="271"/>
      <c r="N2515" s="6"/>
      <c r="O2515" s="10"/>
      <c r="P2515" s="6"/>
      <c r="Q2515" s="77" t="str">
        <f t="shared" si="282"/>
        <v/>
      </c>
      <c r="R2515" s="333"/>
      <c r="S2515" s="23"/>
      <c r="T2515" s="271"/>
      <c r="U2515" s="5"/>
      <c r="V2515" s="5"/>
      <c r="W2515" s="61"/>
      <c r="X2515" s="61"/>
    </row>
    <row r="2516" spans="1:24" ht="18.75" customHeight="1" x14ac:dyDescent="0.25">
      <c r="A2516" s="61"/>
      <c r="B2516" s="303">
        <f>IF(P2516="",0,COUNTIF($P$7:P2516,P2516))</f>
        <v>0</v>
      </c>
      <c r="C2516" s="303" t="str">
        <f t="shared" si="276"/>
        <v>0</v>
      </c>
      <c r="D2516" s="303">
        <f>IF(S2516="",0,COUNTIF($S$7:S2516,S2516))</f>
        <v>0</v>
      </c>
      <c r="E2516" s="303" t="str">
        <f t="shared" si="277"/>
        <v>0</v>
      </c>
      <c r="F2516" s="303">
        <f>IF(T2516="",0,COUNTIF($T$7:T2516,T2516))</f>
        <v>0</v>
      </c>
      <c r="G2516" s="303" t="str">
        <f t="shared" si="278"/>
        <v>0</v>
      </c>
      <c r="H2516" s="303">
        <f>IF(R2516="",0,COUNTIF($R$7:R2516,R2516))</f>
        <v>0</v>
      </c>
      <c r="I2516" s="303" t="str">
        <f t="shared" si="279"/>
        <v>0</v>
      </c>
      <c r="J2516" s="306">
        <f t="shared" si="280"/>
        <v>44216</v>
      </c>
      <c r="K2516" s="303" t="str">
        <f t="shared" si="281"/>
        <v>KK 097</v>
      </c>
      <c r="L2516" s="61"/>
      <c r="M2516" s="271"/>
      <c r="N2516" s="6"/>
      <c r="O2516" s="10"/>
      <c r="P2516" s="6"/>
      <c r="Q2516" s="77" t="str">
        <f t="shared" si="282"/>
        <v/>
      </c>
      <c r="R2516" s="333"/>
      <c r="S2516" s="23"/>
      <c r="T2516" s="271"/>
      <c r="U2516" s="5"/>
      <c r="V2516" s="5"/>
      <c r="W2516" s="61"/>
      <c r="X2516" s="61"/>
    </row>
    <row r="2517" spans="1:24" ht="18.75" customHeight="1" x14ac:dyDescent="0.25">
      <c r="A2517" s="61"/>
      <c r="B2517" s="303">
        <f>IF(P2517="",0,COUNTIF($P$7:P2517,P2517))</f>
        <v>0</v>
      </c>
      <c r="C2517" s="303" t="str">
        <f t="shared" si="276"/>
        <v>0</v>
      </c>
      <c r="D2517" s="303">
        <f>IF(S2517="",0,COUNTIF($S$7:S2517,S2517))</f>
        <v>0</v>
      </c>
      <c r="E2517" s="303" t="str">
        <f t="shared" si="277"/>
        <v>0</v>
      </c>
      <c r="F2517" s="303">
        <f>IF(T2517="",0,COUNTIF($T$7:T2517,T2517))</f>
        <v>0</v>
      </c>
      <c r="G2517" s="303" t="str">
        <f t="shared" si="278"/>
        <v>0</v>
      </c>
      <c r="H2517" s="303">
        <f>IF(R2517="",0,COUNTIF($R$7:R2517,R2517))</f>
        <v>0</v>
      </c>
      <c r="I2517" s="303" t="str">
        <f t="shared" si="279"/>
        <v>0</v>
      </c>
      <c r="J2517" s="306">
        <f t="shared" si="280"/>
        <v>44216</v>
      </c>
      <c r="K2517" s="303" t="str">
        <f t="shared" si="281"/>
        <v>KK 097</v>
      </c>
      <c r="L2517" s="61"/>
      <c r="M2517" s="271"/>
      <c r="N2517" s="6"/>
      <c r="O2517" s="10"/>
      <c r="P2517" s="6"/>
      <c r="Q2517" s="77" t="str">
        <f t="shared" si="282"/>
        <v/>
      </c>
      <c r="R2517" s="333"/>
      <c r="S2517" s="23"/>
      <c r="T2517" s="271"/>
      <c r="U2517" s="5"/>
      <c r="V2517" s="5"/>
      <c r="W2517" s="61"/>
      <c r="X2517" s="61"/>
    </row>
    <row r="2518" spans="1:24" ht="18.75" customHeight="1" x14ac:dyDescent="0.25">
      <c r="A2518" s="61"/>
      <c r="B2518" s="303">
        <f>IF(P2518="",0,COUNTIF($P$7:P2518,P2518))</f>
        <v>0</v>
      </c>
      <c r="C2518" s="303" t="str">
        <f t="shared" si="276"/>
        <v>0</v>
      </c>
      <c r="D2518" s="303">
        <f>IF(S2518="",0,COUNTIF($S$7:S2518,S2518))</f>
        <v>0</v>
      </c>
      <c r="E2518" s="303" t="str">
        <f t="shared" si="277"/>
        <v>0</v>
      </c>
      <c r="F2518" s="303">
        <f>IF(T2518="",0,COUNTIF($T$7:T2518,T2518))</f>
        <v>0</v>
      </c>
      <c r="G2518" s="303" t="str">
        <f t="shared" si="278"/>
        <v>0</v>
      </c>
      <c r="H2518" s="303">
        <f>IF(R2518="",0,COUNTIF($R$7:R2518,R2518))</f>
        <v>0</v>
      </c>
      <c r="I2518" s="303" t="str">
        <f t="shared" si="279"/>
        <v>0</v>
      </c>
      <c r="J2518" s="306">
        <f t="shared" si="280"/>
        <v>44216</v>
      </c>
      <c r="K2518" s="303" t="str">
        <f t="shared" si="281"/>
        <v>KK 097</v>
      </c>
      <c r="L2518" s="61"/>
      <c r="M2518" s="271"/>
      <c r="N2518" s="6"/>
      <c r="O2518" s="10"/>
      <c r="P2518" s="6"/>
      <c r="Q2518" s="77" t="str">
        <f t="shared" si="282"/>
        <v/>
      </c>
      <c r="R2518" s="333"/>
      <c r="S2518" s="23"/>
      <c r="T2518" s="271"/>
      <c r="U2518" s="5"/>
      <c r="V2518" s="5"/>
      <c r="W2518" s="61"/>
      <c r="X2518" s="61"/>
    </row>
    <row r="2519" spans="1:24" ht="18.75" customHeight="1" x14ac:dyDescent="0.25">
      <c r="A2519" s="61"/>
      <c r="B2519" s="303">
        <f>IF(P2519="",0,COUNTIF($P$7:P2519,P2519))</f>
        <v>0</v>
      </c>
      <c r="C2519" s="303" t="str">
        <f t="shared" si="276"/>
        <v>0</v>
      </c>
      <c r="D2519" s="303">
        <f>IF(S2519="",0,COUNTIF($S$7:S2519,S2519))</f>
        <v>0</v>
      </c>
      <c r="E2519" s="303" t="str">
        <f t="shared" si="277"/>
        <v>0</v>
      </c>
      <c r="F2519" s="303">
        <f>IF(T2519="",0,COUNTIF($T$7:T2519,T2519))</f>
        <v>0</v>
      </c>
      <c r="G2519" s="303" t="str">
        <f t="shared" si="278"/>
        <v>0</v>
      </c>
      <c r="H2519" s="303">
        <f>IF(R2519="",0,COUNTIF($R$7:R2519,R2519))</f>
        <v>0</v>
      </c>
      <c r="I2519" s="303" t="str">
        <f t="shared" si="279"/>
        <v>0</v>
      </c>
      <c r="J2519" s="306">
        <f t="shared" si="280"/>
        <v>44216</v>
      </c>
      <c r="K2519" s="303" t="str">
        <f t="shared" si="281"/>
        <v>KK 097</v>
      </c>
      <c r="L2519" s="61"/>
      <c r="M2519" s="271"/>
      <c r="N2519" s="6"/>
      <c r="O2519" s="10"/>
      <c r="P2519" s="6"/>
      <c r="Q2519" s="77" t="str">
        <f t="shared" si="282"/>
        <v/>
      </c>
      <c r="R2519" s="333"/>
      <c r="S2519" s="23"/>
      <c r="T2519" s="271"/>
      <c r="U2519" s="5"/>
      <c r="V2519" s="5"/>
      <c r="W2519" s="61"/>
      <c r="X2519" s="61"/>
    </row>
    <row r="2520" spans="1:24" ht="18.75" customHeight="1" x14ac:dyDescent="0.25">
      <c r="A2520" s="61"/>
      <c r="B2520" s="303">
        <f>IF(P2520="",0,COUNTIF($P$7:P2520,P2520))</f>
        <v>0</v>
      </c>
      <c r="C2520" s="303" t="str">
        <f t="shared" si="276"/>
        <v>0</v>
      </c>
      <c r="D2520" s="303">
        <f>IF(S2520="",0,COUNTIF($S$7:S2520,S2520))</f>
        <v>0</v>
      </c>
      <c r="E2520" s="303" t="str">
        <f t="shared" si="277"/>
        <v>0</v>
      </c>
      <c r="F2520" s="303">
        <f>IF(T2520="",0,COUNTIF($T$7:T2520,T2520))</f>
        <v>0</v>
      </c>
      <c r="G2520" s="303" t="str">
        <f t="shared" si="278"/>
        <v>0</v>
      </c>
      <c r="H2520" s="303">
        <f>IF(R2520="",0,COUNTIF($R$7:R2520,R2520))</f>
        <v>0</v>
      </c>
      <c r="I2520" s="303" t="str">
        <f t="shared" si="279"/>
        <v>0</v>
      </c>
      <c r="J2520" s="306">
        <f t="shared" si="280"/>
        <v>44216</v>
      </c>
      <c r="K2520" s="303" t="str">
        <f t="shared" si="281"/>
        <v>KK 097</v>
      </c>
      <c r="L2520" s="61"/>
      <c r="M2520" s="271"/>
      <c r="N2520" s="6"/>
      <c r="O2520" s="10"/>
      <c r="P2520" s="6"/>
      <c r="Q2520" s="77" t="str">
        <f t="shared" si="282"/>
        <v/>
      </c>
      <c r="R2520" s="333"/>
      <c r="S2520" s="23"/>
      <c r="T2520" s="271"/>
      <c r="U2520" s="5"/>
      <c r="V2520" s="5"/>
      <c r="W2520" s="61"/>
      <c r="X2520" s="61"/>
    </row>
    <row r="2521" spans="1:24" ht="18.75" customHeight="1" x14ac:dyDescent="0.25">
      <c r="A2521" s="61"/>
      <c r="B2521" s="303">
        <f>IF(P2521="",0,COUNTIF($P$7:P2521,P2521))</f>
        <v>0</v>
      </c>
      <c r="C2521" s="303" t="str">
        <f t="shared" si="276"/>
        <v>0</v>
      </c>
      <c r="D2521" s="303">
        <f>IF(S2521="",0,COUNTIF($S$7:S2521,S2521))</f>
        <v>0</v>
      </c>
      <c r="E2521" s="303" t="str">
        <f t="shared" si="277"/>
        <v>0</v>
      </c>
      <c r="F2521" s="303">
        <f>IF(T2521="",0,COUNTIF($T$7:T2521,T2521))</f>
        <v>0</v>
      </c>
      <c r="G2521" s="303" t="str">
        <f t="shared" si="278"/>
        <v>0</v>
      </c>
      <c r="H2521" s="303">
        <f>IF(R2521="",0,COUNTIF($R$7:R2521,R2521))</f>
        <v>0</v>
      </c>
      <c r="I2521" s="303" t="str">
        <f t="shared" si="279"/>
        <v>0</v>
      </c>
      <c r="J2521" s="306">
        <f t="shared" si="280"/>
        <v>44216</v>
      </c>
      <c r="K2521" s="303" t="str">
        <f t="shared" si="281"/>
        <v>KK 097</v>
      </c>
      <c r="L2521" s="61"/>
      <c r="M2521" s="271"/>
      <c r="N2521" s="6"/>
      <c r="O2521" s="10"/>
      <c r="P2521" s="6"/>
      <c r="Q2521" s="77" t="str">
        <f t="shared" si="282"/>
        <v/>
      </c>
      <c r="R2521" s="333"/>
      <c r="S2521" s="23"/>
      <c r="T2521" s="271"/>
      <c r="U2521" s="5"/>
      <c r="V2521" s="5"/>
      <c r="W2521" s="61"/>
      <c r="X2521" s="61"/>
    </row>
    <row r="2522" spans="1:24" ht="18.75" customHeight="1" x14ac:dyDescent="0.25">
      <c r="A2522" s="61"/>
      <c r="B2522" s="303">
        <f>IF(P2522="",0,COUNTIF($P$7:P2522,P2522))</f>
        <v>0</v>
      </c>
      <c r="C2522" s="303" t="str">
        <f t="shared" si="276"/>
        <v>0</v>
      </c>
      <c r="D2522" s="303">
        <f>IF(S2522="",0,COUNTIF($S$7:S2522,S2522))</f>
        <v>0</v>
      </c>
      <c r="E2522" s="303" t="str">
        <f t="shared" si="277"/>
        <v>0</v>
      </c>
      <c r="F2522" s="303">
        <f>IF(T2522="",0,COUNTIF($T$7:T2522,T2522))</f>
        <v>0</v>
      </c>
      <c r="G2522" s="303" t="str">
        <f t="shared" si="278"/>
        <v>0</v>
      </c>
      <c r="H2522" s="303">
        <f>IF(R2522="",0,COUNTIF($R$7:R2522,R2522))</f>
        <v>0</v>
      </c>
      <c r="I2522" s="303" t="str">
        <f t="shared" si="279"/>
        <v>0</v>
      </c>
      <c r="J2522" s="306">
        <f t="shared" si="280"/>
        <v>44216</v>
      </c>
      <c r="K2522" s="303" t="str">
        <f t="shared" si="281"/>
        <v>KK 097</v>
      </c>
      <c r="L2522" s="61"/>
      <c r="M2522" s="271"/>
      <c r="N2522" s="6"/>
      <c r="O2522" s="10"/>
      <c r="P2522" s="6"/>
      <c r="Q2522" s="77" t="str">
        <f t="shared" si="282"/>
        <v/>
      </c>
      <c r="R2522" s="333"/>
      <c r="S2522" s="23"/>
      <c r="T2522" s="271"/>
      <c r="U2522" s="5"/>
      <c r="V2522" s="5"/>
      <c r="W2522" s="61"/>
      <c r="X2522" s="61"/>
    </row>
    <row r="2523" spans="1:24" ht="18.75" customHeight="1" x14ac:dyDescent="0.25">
      <c r="A2523" s="61"/>
      <c r="B2523" s="303">
        <f>IF(P2523="",0,COUNTIF($P$7:P2523,P2523))</f>
        <v>0</v>
      </c>
      <c r="C2523" s="303" t="str">
        <f t="shared" si="276"/>
        <v>0</v>
      </c>
      <c r="D2523" s="303">
        <f>IF(S2523="",0,COUNTIF($S$7:S2523,S2523))</f>
        <v>0</v>
      </c>
      <c r="E2523" s="303" t="str">
        <f t="shared" si="277"/>
        <v>0</v>
      </c>
      <c r="F2523" s="303">
        <f>IF(T2523="",0,COUNTIF($T$7:T2523,T2523))</f>
        <v>0</v>
      </c>
      <c r="G2523" s="303" t="str">
        <f t="shared" si="278"/>
        <v>0</v>
      </c>
      <c r="H2523" s="303">
        <f>IF(R2523="",0,COUNTIF($R$7:R2523,R2523))</f>
        <v>0</v>
      </c>
      <c r="I2523" s="303" t="str">
        <f t="shared" si="279"/>
        <v>0</v>
      </c>
      <c r="J2523" s="306">
        <f t="shared" si="280"/>
        <v>44216</v>
      </c>
      <c r="K2523" s="303" t="str">
        <f t="shared" si="281"/>
        <v>KK 097</v>
      </c>
      <c r="L2523" s="61"/>
      <c r="M2523" s="271"/>
      <c r="N2523" s="6"/>
      <c r="O2523" s="10"/>
      <c r="P2523" s="6"/>
      <c r="Q2523" s="77" t="str">
        <f t="shared" si="282"/>
        <v/>
      </c>
      <c r="R2523" s="333"/>
      <c r="S2523" s="23"/>
      <c r="T2523" s="271"/>
      <c r="U2523" s="5"/>
      <c r="V2523" s="5"/>
      <c r="W2523" s="61"/>
      <c r="X2523" s="61"/>
    </row>
    <row r="2524" spans="1:24" ht="18.75" customHeight="1" x14ac:dyDescent="0.25">
      <c r="A2524" s="61"/>
      <c r="B2524" s="303">
        <f>IF(P2524="",0,COUNTIF($P$7:P2524,P2524))</f>
        <v>0</v>
      </c>
      <c r="C2524" s="303" t="str">
        <f t="shared" si="276"/>
        <v>0</v>
      </c>
      <c r="D2524" s="303">
        <f>IF(S2524="",0,COUNTIF($S$7:S2524,S2524))</f>
        <v>0</v>
      </c>
      <c r="E2524" s="303" t="str">
        <f t="shared" si="277"/>
        <v>0</v>
      </c>
      <c r="F2524" s="303">
        <f>IF(T2524="",0,COUNTIF($T$7:T2524,T2524))</f>
        <v>0</v>
      </c>
      <c r="G2524" s="303" t="str">
        <f t="shared" si="278"/>
        <v>0</v>
      </c>
      <c r="H2524" s="303">
        <f>IF(R2524="",0,COUNTIF($R$7:R2524,R2524))</f>
        <v>0</v>
      </c>
      <c r="I2524" s="303" t="str">
        <f t="shared" si="279"/>
        <v>0</v>
      </c>
      <c r="J2524" s="306">
        <f t="shared" si="280"/>
        <v>44216</v>
      </c>
      <c r="K2524" s="303" t="str">
        <f t="shared" si="281"/>
        <v>KK 097</v>
      </c>
      <c r="L2524" s="61"/>
      <c r="M2524" s="271"/>
      <c r="N2524" s="6"/>
      <c r="O2524" s="10"/>
      <c r="P2524" s="6"/>
      <c r="Q2524" s="77" t="str">
        <f t="shared" si="282"/>
        <v/>
      </c>
      <c r="R2524" s="333"/>
      <c r="S2524" s="23"/>
      <c r="T2524" s="271"/>
      <c r="U2524" s="5"/>
      <c r="V2524" s="5"/>
      <c r="W2524" s="61"/>
      <c r="X2524" s="61"/>
    </row>
    <row r="2525" spans="1:24" ht="18.75" customHeight="1" x14ac:dyDescent="0.25">
      <c r="A2525" s="61"/>
      <c r="B2525" s="303">
        <f>IF(P2525="",0,COUNTIF($P$7:P2525,P2525))</f>
        <v>0</v>
      </c>
      <c r="C2525" s="303" t="str">
        <f t="shared" si="276"/>
        <v>0</v>
      </c>
      <c r="D2525" s="303">
        <f>IF(S2525="",0,COUNTIF($S$7:S2525,S2525))</f>
        <v>0</v>
      </c>
      <c r="E2525" s="303" t="str">
        <f t="shared" si="277"/>
        <v>0</v>
      </c>
      <c r="F2525" s="303">
        <f>IF(T2525="",0,COUNTIF($T$7:T2525,T2525))</f>
        <v>0</v>
      </c>
      <c r="G2525" s="303" t="str">
        <f t="shared" si="278"/>
        <v>0</v>
      </c>
      <c r="H2525" s="303">
        <f>IF(R2525="",0,COUNTIF($R$7:R2525,R2525))</f>
        <v>0</v>
      </c>
      <c r="I2525" s="303" t="str">
        <f t="shared" si="279"/>
        <v>0</v>
      </c>
      <c r="J2525" s="306">
        <f t="shared" si="280"/>
        <v>44216</v>
      </c>
      <c r="K2525" s="303" t="str">
        <f t="shared" si="281"/>
        <v>KK 097</v>
      </c>
      <c r="L2525" s="61"/>
      <c r="M2525" s="271"/>
      <c r="N2525" s="6"/>
      <c r="O2525" s="10"/>
      <c r="P2525" s="6"/>
      <c r="Q2525" s="77" t="str">
        <f t="shared" si="282"/>
        <v/>
      </c>
      <c r="R2525" s="333"/>
      <c r="S2525" s="23"/>
      <c r="T2525" s="271"/>
      <c r="U2525" s="5"/>
      <c r="V2525" s="5"/>
      <c r="W2525" s="61"/>
      <c r="X2525" s="61"/>
    </row>
    <row r="2526" spans="1:24" ht="18.75" customHeight="1" x14ac:dyDescent="0.25">
      <c r="A2526" s="61"/>
      <c r="B2526" s="303">
        <f>IF(P2526="",0,COUNTIF($P$7:P2526,P2526))</f>
        <v>0</v>
      </c>
      <c r="C2526" s="303" t="str">
        <f t="shared" si="276"/>
        <v>0</v>
      </c>
      <c r="D2526" s="303">
        <f>IF(S2526="",0,COUNTIF($S$7:S2526,S2526))</f>
        <v>0</v>
      </c>
      <c r="E2526" s="303" t="str">
        <f t="shared" si="277"/>
        <v>0</v>
      </c>
      <c r="F2526" s="303">
        <f>IF(T2526="",0,COUNTIF($T$7:T2526,T2526))</f>
        <v>0</v>
      </c>
      <c r="G2526" s="303" t="str">
        <f t="shared" si="278"/>
        <v>0</v>
      </c>
      <c r="H2526" s="303">
        <f>IF(R2526="",0,COUNTIF($R$7:R2526,R2526))</f>
        <v>0</v>
      </c>
      <c r="I2526" s="303" t="str">
        <f t="shared" si="279"/>
        <v>0</v>
      </c>
      <c r="J2526" s="306">
        <f t="shared" si="280"/>
        <v>44216</v>
      </c>
      <c r="K2526" s="303" t="str">
        <f t="shared" si="281"/>
        <v>KK 097</v>
      </c>
      <c r="L2526" s="61"/>
      <c r="M2526" s="271"/>
      <c r="N2526" s="6"/>
      <c r="O2526" s="10"/>
      <c r="P2526" s="6"/>
      <c r="Q2526" s="77" t="str">
        <f t="shared" si="282"/>
        <v/>
      </c>
      <c r="R2526" s="333"/>
      <c r="S2526" s="23"/>
      <c r="T2526" s="271"/>
      <c r="U2526" s="5"/>
      <c r="V2526" s="5"/>
      <c r="W2526" s="61"/>
      <c r="X2526" s="61"/>
    </row>
    <row r="2527" spans="1:24" ht="18.75" customHeight="1" x14ac:dyDescent="0.25">
      <c r="A2527" s="61"/>
      <c r="B2527" s="303">
        <f>IF(P2527="",0,COUNTIF($P$7:P2527,P2527))</f>
        <v>0</v>
      </c>
      <c r="C2527" s="303" t="str">
        <f t="shared" si="276"/>
        <v>0</v>
      </c>
      <c r="D2527" s="303">
        <f>IF(S2527="",0,COUNTIF($S$7:S2527,S2527))</f>
        <v>0</v>
      </c>
      <c r="E2527" s="303" t="str">
        <f t="shared" si="277"/>
        <v>0</v>
      </c>
      <c r="F2527" s="303">
        <f>IF(T2527="",0,COUNTIF($T$7:T2527,T2527))</f>
        <v>0</v>
      </c>
      <c r="G2527" s="303" t="str">
        <f t="shared" si="278"/>
        <v>0</v>
      </c>
      <c r="H2527" s="303">
        <f>IF(R2527="",0,COUNTIF($R$7:R2527,R2527))</f>
        <v>0</v>
      </c>
      <c r="I2527" s="303" t="str">
        <f t="shared" si="279"/>
        <v>0</v>
      </c>
      <c r="J2527" s="306">
        <f t="shared" si="280"/>
        <v>44216</v>
      </c>
      <c r="K2527" s="303" t="str">
        <f t="shared" si="281"/>
        <v>KK 097</v>
      </c>
      <c r="L2527" s="61"/>
      <c r="M2527" s="271"/>
      <c r="N2527" s="6"/>
      <c r="O2527" s="10"/>
      <c r="P2527" s="6"/>
      <c r="Q2527" s="77" t="str">
        <f t="shared" si="282"/>
        <v/>
      </c>
      <c r="R2527" s="333"/>
      <c r="S2527" s="23"/>
      <c r="T2527" s="271"/>
      <c r="U2527" s="5"/>
      <c r="V2527" s="5"/>
      <c r="W2527" s="61"/>
      <c r="X2527" s="61"/>
    </row>
    <row r="2528" spans="1:24" ht="18.75" customHeight="1" x14ac:dyDescent="0.25">
      <c r="A2528" s="61"/>
      <c r="B2528" s="303">
        <f>IF(P2528="",0,COUNTIF($P$7:P2528,P2528))</f>
        <v>0</v>
      </c>
      <c r="C2528" s="303" t="str">
        <f t="shared" si="276"/>
        <v>0</v>
      </c>
      <c r="D2528" s="303">
        <f>IF(S2528="",0,COUNTIF($S$7:S2528,S2528))</f>
        <v>0</v>
      </c>
      <c r="E2528" s="303" t="str">
        <f t="shared" si="277"/>
        <v>0</v>
      </c>
      <c r="F2528" s="303">
        <f>IF(T2528="",0,COUNTIF($T$7:T2528,T2528))</f>
        <v>0</v>
      </c>
      <c r="G2528" s="303" t="str">
        <f t="shared" si="278"/>
        <v>0</v>
      </c>
      <c r="H2528" s="303">
        <f>IF(R2528="",0,COUNTIF($R$7:R2528,R2528))</f>
        <v>0</v>
      </c>
      <c r="I2528" s="303" t="str">
        <f t="shared" si="279"/>
        <v>0</v>
      </c>
      <c r="J2528" s="306">
        <f t="shared" si="280"/>
        <v>44216</v>
      </c>
      <c r="K2528" s="303" t="str">
        <f t="shared" si="281"/>
        <v>KK 097</v>
      </c>
      <c r="L2528" s="61"/>
      <c r="M2528" s="271"/>
      <c r="N2528" s="6"/>
      <c r="O2528" s="10"/>
      <c r="P2528" s="6"/>
      <c r="Q2528" s="77" t="str">
        <f t="shared" si="282"/>
        <v/>
      </c>
      <c r="R2528" s="333"/>
      <c r="S2528" s="23"/>
      <c r="T2528" s="271"/>
      <c r="U2528" s="5"/>
      <c r="V2528" s="5"/>
      <c r="W2528" s="61"/>
      <c r="X2528" s="61"/>
    </row>
    <row r="2529" spans="1:24" ht="18.75" customHeight="1" x14ac:dyDescent="0.25">
      <c r="A2529" s="61"/>
      <c r="B2529" s="303">
        <f>IF(P2529="",0,COUNTIF($P$7:P2529,P2529))</f>
        <v>0</v>
      </c>
      <c r="C2529" s="303" t="str">
        <f t="shared" si="276"/>
        <v>0</v>
      </c>
      <c r="D2529" s="303">
        <f>IF(S2529="",0,COUNTIF($S$7:S2529,S2529))</f>
        <v>0</v>
      </c>
      <c r="E2529" s="303" t="str">
        <f t="shared" si="277"/>
        <v>0</v>
      </c>
      <c r="F2529" s="303">
        <f>IF(T2529="",0,COUNTIF($T$7:T2529,T2529))</f>
        <v>0</v>
      </c>
      <c r="G2529" s="303" t="str">
        <f t="shared" si="278"/>
        <v>0</v>
      </c>
      <c r="H2529" s="303">
        <f>IF(R2529="",0,COUNTIF($R$7:R2529,R2529))</f>
        <v>0</v>
      </c>
      <c r="I2529" s="303" t="str">
        <f t="shared" si="279"/>
        <v>0</v>
      </c>
      <c r="J2529" s="306">
        <f t="shared" si="280"/>
        <v>44216</v>
      </c>
      <c r="K2529" s="303" t="str">
        <f t="shared" si="281"/>
        <v>KK 097</v>
      </c>
      <c r="L2529" s="61"/>
      <c r="M2529" s="271"/>
      <c r="N2529" s="6"/>
      <c r="O2529" s="10"/>
      <c r="P2529" s="6"/>
      <c r="Q2529" s="77" t="str">
        <f t="shared" si="282"/>
        <v/>
      </c>
      <c r="R2529" s="333"/>
      <c r="S2529" s="23"/>
      <c r="T2529" s="271"/>
      <c r="U2529" s="5"/>
      <c r="V2529" s="5"/>
      <c r="W2529" s="61"/>
      <c r="X2529" s="61"/>
    </row>
    <row r="2530" spans="1:24" ht="18.75" customHeight="1" x14ac:dyDescent="0.25">
      <c r="A2530" s="61"/>
      <c r="B2530" s="303">
        <f>IF(P2530="",0,COUNTIF($P$7:P2530,P2530))</f>
        <v>0</v>
      </c>
      <c r="C2530" s="303" t="str">
        <f t="shared" si="276"/>
        <v>0</v>
      </c>
      <c r="D2530" s="303">
        <f>IF(S2530="",0,COUNTIF($S$7:S2530,S2530))</f>
        <v>0</v>
      </c>
      <c r="E2530" s="303" t="str">
        <f t="shared" si="277"/>
        <v>0</v>
      </c>
      <c r="F2530" s="303">
        <f>IF(T2530="",0,COUNTIF($T$7:T2530,T2530))</f>
        <v>0</v>
      </c>
      <c r="G2530" s="303" t="str">
        <f t="shared" si="278"/>
        <v>0</v>
      </c>
      <c r="H2530" s="303">
        <f>IF(R2530="",0,COUNTIF($R$7:R2530,R2530))</f>
        <v>0</v>
      </c>
      <c r="I2530" s="303" t="str">
        <f t="shared" si="279"/>
        <v>0</v>
      </c>
      <c r="J2530" s="306">
        <f t="shared" si="280"/>
        <v>44216</v>
      </c>
      <c r="K2530" s="303" t="str">
        <f t="shared" si="281"/>
        <v>KK 097</v>
      </c>
      <c r="L2530" s="61"/>
      <c r="M2530" s="271"/>
      <c r="N2530" s="6"/>
      <c r="O2530" s="10"/>
      <c r="P2530" s="6"/>
      <c r="Q2530" s="77" t="str">
        <f t="shared" si="282"/>
        <v/>
      </c>
      <c r="R2530" s="333"/>
      <c r="S2530" s="23"/>
      <c r="T2530" s="271"/>
      <c r="U2530" s="5"/>
      <c r="V2530" s="5"/>
      <c r="W2530" s="61"/>
      <c r="X2530" s="61"/>
    </row>
    <row r="2531" spans="1:24" ht="18.75" customHeight="1" x14ac:dyDescent="0.25">
      <c r="A2531" s="61"/>
      <c r="B2531" s="303">
        <f>IF(P2531="",0,COUNTIF($P$7:P2531,P2531))</f>
        <v>0</v>
      </c>
      <c r="C2531" s="303" t="str">
        <f t="shared" si="276"/>
        <v>0</v>
      </c>
      <c r="D2531" s="303">
        <f>IF(S2531="",0,COUNTIF($S$7:S2531,S2531))</f>
        <v>0</v>
      </c>
      <c r="E2531" s="303" t="str">
        <f t="shared" si="277"/>
        <v>0</v>
      </c>
      <c r="F2531" s="303">
        <f>IF(T2531="",0,COUNTIF($T$7:T2531,T2531))</f>
        <v>0</v>
      </c>
      <c r="G2531" s="303" t="str">
        <f t="shared" si="278"/>
        <v>0</v>
      </c>
      <c r="H2531" s="303">
        <f>IF(R2531="",0,COUNTIF($R$7:R2531,R2531))</f>
        <v>0</v>
      </c>
      <c r="I2531" s="303" t="str">
        <f t="shared" si="279"/>
        <v>0</v>
      </c>
      <c r="J2531" s="306">
        <f t="shared" si="280"/>
        <v>44216</v>
      </c>
      <c r="K2531" s="303" t="str">
        <f t="shared" si="281"/>
        <v>KK 097</v>
      </c>
      <c r="L2531" s="61"/>
      <c r="M2531" s="271"/>
      <c r="N2531" s="6"/>
      <c r="O2531" s="10"/>
      <c r="P2531" s="6"/>
      <c r="Q2531" s="77" t="str">
        <f t="shared" si="282"/>
        <v/>
      </c>
      <c r="R2531" s="333"/>
      <c r="S2531" s="23"/>
      <c r="T2531" s="271"/>
      <c r="U2531" s="5"/>
      <c r="V2531" s="5"/>
      <c r="W2531" s="61"/>
      <c r="X2531" s="61"/>
    </row>
    <row r="2532" spans="1:24" ht="18.75" customHeight="1" x14ac:dyDescent="0.25">
      <c r="A2532" s="61"/>
      <c r="B2532" s="303">
        <f>IF(P2532="",0,COUNTIF($P$7:P2532,P2532))</f>
        <v>0</v>
      </c>
      <c r="C2532" s="303" t="str">
        <f t="shared" si="276"/>
        <v>0</v>
      </c>
      <c r="D2532" s="303">
        <f>IF(S2532="",0,COUNTIF($S$7:S2532,S2532))</f>
        <v>0</v>
      </c>
      <c r="E2532" s="303" t="str">
        <f t="shared" si="277"/>
        <v>0</v>
      </c>
      <c r="F2532" s="303">
        <f>IF(T2532="",0,COUNTIF($T$7:T2532,T2532))</f>
        <v>0</v>
      </c>
      <c r="G2532" s="303" t="str">
        <f t="shared" si="278"/>
        <v>0</v>
      </c>
      <c r="H2532" s="303">
        <f>IF(R2532="",0,COUNTIF($R$7:R2532,R2532))</f>
        <v>0</v>
      </c>
      <c r="I2532" s="303" t="str">
        <f t="shared" si="279"/>
        <v>0</v>
      </c>
      <c r="J2532" s="306">
        <f t="shared" si="280"/>
        <v>44216</v>
      </c>
      <c r="K2532" s="303" t="str">
        <f t="shared" si="281"/>
        <v>KK 097</v>
      </c>
      <c r="L2532" s="61"/>
      <c r="M2532" s="271"/>
      <c r="N2532" s="6"/>
      <c r="O2532" s="10"/>
      <c r="P2532" s="6"/>
      <c r="Q2532" s="77" t="str">
        <f t="shared" si="282"/>
        <v/>
      </c>
      <c r="R2532" s="333"/>
      <c r="S2532" s="23"/>
      <c r="T2532" s="271"/>
      <c r="U2532" s="5"/>
      <c r="V2532" s="5"/>
      <c r="W2532" s="61"/>
      <c r="X2532" s="61"/>
    </row>
    <row r="2533" spans="1:24" ht="18.75" customHeight="1" x14ac:dyDescent="0.25">
      <c r="A2533" s="61"/>
      <c r="B2533" s="303">
        <f>IF(P2533="",0,COUNTIF($P$7:P2533,P2533))</f>
        <v>0</v>
      </c>
      <c r="C2533" s="303" t="str">
        <f t="shared" si="276"/>
        <v>0</v>
      </c>
      <c r="D2533" s="303">
        <f>IF(S2533="",0,COUNTIF($S$7:S2533,S2533))</f>
        <v>0</v>
      </c>
      <c r="E2533" s="303" t="str">
        <f t="shared" si="277"/>
        <v>0</v>
      </c>
      <c r="F2533" s="303">
        <f>IF(T2533="",0,COUNTIF($T$7:T2533,T2533))</f>
        <v>0</v>
      </c>
      <c r="G2533" s="303" t="str">
        <f t="shared" si="278"/>
        <v>0</v>
      </c>
      <c r="H2533" s="303">
        <f>IF(R2533="",0,COUNTIF($R$7:R2533,R2533))</f>
        <v>0</v>
      </c>
      <c r="I2533" s="303" t="str">
        <f t="shared" si="279"/>
        <v>0</v>
      </c>
      <c r="J2533" s="306">
        <f t="shared" si="280"/>
        <v>44216</v>
      </c>
      <c r="K2533" s="303" t="str">
        <f t="shared" si="281"/>
        <v>KK 097</v>
      </c>
      <c r="L2533" s="61"/>
      <c r="M2533" s="271"/>
      <c r="N2533" s="6"/>
      <c r="O2533" s="10"/>
      <c r="P2533" s="6"/>
      <c r="Q2533" s="77" t="str">
        <f t="shared" si="282"/>
        <v/>
      </c>
      <c r="R2533" s="333"/>
      <c r="S2533" s="23"/>
      <c r="T2533" s="271"/>
      <c r="U2533" s="5"/>
      <c r="V2533" s="5"/>
      <c r="W2533" s="61"/>
      <c r="X2533" s="61"/>
    </row>
    <row r="2534" spans="1:24" ht="18.75" customHeight="1" x14ac:dyDescent="0.25">
      <c r="A2534" s="61"/>
      <c r="B2534" s="303">
        <f>IF(P2534="",0,COUNTIF($P$7:P2534,P2534))</f>
        <v>0</v>
      </c>
      <c r="C2534" s="303" t="str">
        <f t="shared" si="276"/>
        <v>0</v>
      </c>
      <c r="D2534" s="303">
        <f>IF(S2534="",0,COUNTIF($S$7:S2534,S2534))</f>
        <v>0</v>
      </c>
      <c r="E2534" s="303" t="str">
        <f t="shared" si="277"/>
        <v>0</v>
      </c>
      <c r="F2534" s="303">
        <f>IF(T2534="",0,COUNTIF($T$7:T2534,T2534))</f>
        <v>0</v>
      </c>
      <c r="G2534" s="303" t="str">
        <f t="shared" si="278"/>
        <v>0</v>
      </c>
      <c r="H2534" s="303">
        <f>IF(R2534="",0,COUNTIF($R$7:R2534,R2534))</f>
        <v>0</v>
      </c>
      <c r="I2534" s="303" t="str">
        <f t="shared" si="279"/>
        <v>0</v>
      </c>
      <c r="J2534" s="306">
        <f t="shared" si="280"/>
        <v>44216</v>
      </c>
      <c r="K2534" s="303" t="str">
        <f t="shared" si="281"/>
        <v>KK 097</v>
      </c>
      <c r="L2534" s="61"/>
      <c r="M2534" s="271"/>
      <c r="N2534" s="6"/>
      <c r="O2534" s="10"/>
      <c r="P2534" s="6"/>
      <c r="Q2534" s="77" t="str">
        <f t="shared" si="282"/>
        <v/>
      </c>
      <c r="R2534" s="333"/>
      <c r="S2534" s="23"/>
      <c r="T2534" s="271"/>
      <c r="U2534" s="5"/>
      <c r="V2534" s="5"/>
      <c r="W2534" s="61"/>
      <c r="X2534" s="61"/>
    </row>
    <row r="2535" spans="1:24" ht="18.75" customHeight="1" x14ac:dyDescent="0.25">
      <c r="A2535" s="61"/>
      <c r="B2535" s="303">
        <f>IF(P2535="",0,COUNTIF($P$7:P2535,P2535))</f>
        <v>0</v>
      </c>
      <c r="C2535" s="303" t="str">
        <f t="shared" si="276"/>
        <v>0</v>
      </c>
      <c r="D2535" s="303">
        <f>IF(S2535="",0,COUNTIF($S$7:S2535,S2535))</f>
        <v>0</v>
      </c>
      <c r="E2535" s="303" t="str">
        <f t="shared" si="277"/>
        <v>0</v>
      </c>
      <c r="F2535" s="303">
        <f>IF(T2535="",0,COUNTIF($T$7:T2535,T2535))</f>
        <v>0</v>
      </c>
      <c r="G2535" s="303" t="str">
        <f t="shared" si="278"/>
        <v>0</v>
      </c>
      <c r="H2535" s="303">
        <f>IF(R2535="",0,COUNTIF($R$7:R2535,R2535))</f>
        <v>0</v>
      </c>
      <c r="I2535" s="303" t="str">
        <f t="shared" si="279"/>
        <v>0</v>
      </c>
      <c r="J2535" s="306">
        <f t="shared" si="280"/>
        <v>44216</v>
      </c>
      <c r="K2535" s="303" t="str">
        <f t="shared" si="281"/>
        <v>KK 097</v>
      </c>
      <c r="L2535" s="61"/>
      <c r="M2535" s="271"/>
      <c r="N2535" s="6"/>
      <c r="O2535" s="10"/>
      <c r="P2535" s="6"/>
      <c r="Q2535" s="77" t="str">
        <f t="shared" si="282"/>
        <v/>
      </c>
      <c r="R2535" s="333"/>
      <c r="S2535" s="23"/>
      <c r="T2535" s="271"/>
      <c r="U2535" s="5"/>
      <c r="V2535" s="5"/>
      <c r="W2535" s="61"/>
      <c r="X2535" s="61"/>
    </row>
    <row r="2536" spans="1:24" ht="18.75" customHeight="1" x14ac:dyDescent="0.25">
      <c r="A2536" s="61"/>
      <c r="B2536" s="303">
        <f>IF(P2536="",0,COUNTIF($P$7:P2536,P2536))</f>
        <v>0</v>
      </c>
      <c r="C2536" s="303" t="str">
        <f t="shared" si="276"/>
        <v>0</v>
      </c>
      <c r="D2536" s="303">
        <f>IF(S2536="",0,COUNTIF($S$7:S2536,S2536))</f>
        <v>0</v>
      </c>
      <c r="E2536" s="303" t="str">
        <f t="shared" si="277"/>
        <v>0</v>
      </c>
      <c r="F2536" s="303">
        <f>IF(T2536="",0,COUNTIF($T$7:T2536,T2536))</f>
        <v>0</v>
      </c>
      <c r="G2536" s="303" t="str">
        <f t="shared" si="278"/>
        <v>0</v>
      </c>
      <c r="H2536" s="303">
        <f>IF(R2536="",0,COUNTIF($R$7:R2536,R2536))</f>
        <v>0</v>
      </c>
      <c r="I2536" s="303" t="str">
        <f t="shared" si="279"/>
        <v>0</v>
      </c>
      <c r="J2536" s="306">
        <f t="shared" si="280"/>
        <v>44216</v>
      </c>
      <c r="K2536" s="303" t="str">
        <f t="shared" si="281"/>
        <v>KK 097</v>
      </c>
      <c r="L2536" s="61"/>
      <c r="M2536" s="271"/>
      <c r="N2536" s="6"/>
      <c r="O2536" s="10"/>
      <c r="P2536" s="6"/>
      <c r="Q2536" s="77" t="str">
        <f t="shared" si="282"/>
        <v/>
      </c>
      <c r="R2536" s="333"/>
      <c r="S2536" s="23"/>
      <c r="T2536" s="271"/>
      <c r="U2536" s="5"/>
      <c r="V2536" s="5"/>
      <c r="W2536" s="61"/>
      <c r="X2536" s="61"/>
    </row>
    <row r="2537" spans="1:24" ht="18.75" customHeight="1" x14ac:dyDescent="0.25">
      <c r="A2537" s="61"/>
      <c r="B2537" s="303">
        <f>IF(P2537="",0,COUNTIF($P$7:P2537,P2537))</f>
        <v>0</v>
      </c>
      <c r="C2537" s="303" t="str">
        <f t="shared" si="276"/>
        <v>0</v>
      </c>
      <c r="D2537" s="303">
        <f>IF(S2537="",0,COUNTIF($S$7:S2537,S2537))</f>
        <v>0</v>
      </c>
      <c r="E2537" s="303" t="str">
        <f t="shared" si="277"/>
        <v>0</v>
      </c>
      <c r="F2537" s="303">
        <f>IF(T2537="",0,COUNTIF($T$7:T2537,T2537))</f>
        <v>0</v>
      </c>
      <c r="G2537" s="303" t="str">
        <f t="shared" si="278"/>
        <v>0</v>
      </c>
      <c r="H2537" s="303">
        <f>IF(R2537="",0,COUNTIF($R$7:R2537,R2537))</f>
        <v>0</v>
      </c>
      <c r="I2537" s="303" t="str">
        <f t="shared" si="279"/>
        <v>0</v>
      </c>
      <c r="J2537" s="306">
        <f t="shared" si="280"/>
        <v>44216</v>
      </c>
      <c r="K2537" s="303" t="str">
        <f t="shared" si="281"/>
        <v>KK 097</v>
      </c>
      <c r="L2537" s="61"/>
      <c r="M2537" s="271"/>
      <c r="N2537" s="6"/>
      <c r="O2537" s="10"/>
      <c r="P2537" s="6"/>
      <c r="Q2537" s="77" t="str">
        <f t="shared" si="282"/>
        <v/>
      </c>
      <c r="R2537" s="333"/>
      <c r="S2537" s="23"/>
      <c r="T2537" s="271"/>
      <c r="U2537" s="5"/>
      <c r="V2537" s="5"/>
      <c r="W2537" s="61"/>
      <c r="X2537" s="61"/>
    </row>
    <row r="2538" spans="1:24" ht="18.75" customHeight="1" x14ac:dyDescent="0.25">
      <c r="A2538" s="61"/>
      <c r="B2538" s="303">
        <f>IF(P2538="",0,COUNTIF($P$7:P2538,P2538))</f>
        <v>0</v>
      </c>
      <c r="C2538" s="303" t="str">
        <f t="shared" si="276"/>
        <v>0</v>
      </c>
      <c r="D2538" s="303">
        <f>IF(S2538="",0,COUNTIF($S$7:S2538,S2538))</f>
        <v>0</v>
      </c>
      <c r="E2538" s="303" t="str">
        <f t="shared" si="277"/>
        <v>0</v>
      </c>
      <c r="F2538" s="303">
        <f>IF(T2538="",0,COUNTIF($T$7:T2538,T2538))</f>
        <v>0</v>
      </c>
      <c r="G2538" s="303" t="str">
        <f t="shared" si="278"/>
        <v>0</v>
      </c>
      <c r="H2538" s="303">
        <f>IF(R2538="",0,COUNTIF($R$7:R2538,R2538))</f>
        <v>0</v>
      </c>
      <c r="I2538" s="303" t="str">
        <f t="shared" si="279"/>
        <v>0</v>
      </c>
      <c r="J2538" s="306">
        <f t="shared" si="280"/>
        <v>44216</v>
      </c>
      <c r="K2538" s="303" t="str">
        <f t="shared" si="281"/>
        <v>KK 097</v>
      </c>
      <c r="L2538" s="61"/>
      <c r="M2538" s="271"/>
      <c r="N2538" s="6"/>
      <c r="O2538" s="10"/>
      <c r="P2538" s="6"/>
      <c r="Q2538" s="77" t="str">
        <f t="shared" si="282"/>
        <v/>
      </c>
      <c r="R2538" s="333"/>
      <c r="S2538" s="23"/>
      <c r="T2538" s="271"/>
      <c r="U2538" s="5"/>
      <c r="V2538" s="5"/>
      <c r="W2538" s="61"/>
      <c r="X2538" s="61"/>
    </row>
    <row r="2539" spans="1:24" ht="18.75" customHeight="1" x14ac:dyDescent="0.25">
      <c r="A2539" s="61"/>
      <c r="B2539" s="303">
        <f>IF(P2539="",0,COUNTIF($P$7:P2539,P2539))</f>
        <v>0</v>
      </c>
      <c r="C2539" s="303" t="str">
        <f t="shared" si="276"/>
        <v>0</v>
      </c>
      <c r="D2539" s="303">
        <f>IF(S2539="",0,COUNTIF($S$7:S2539,S2539))</f>
        <v>0</v>
      </c>
      <c r="E2539" s="303" t="str">
        <f t="shared" si="277"/>
        <v>0</v>
      </c>
      <c r="F2539" s="303">
        <f>IF(T2539="",0,COUNTIF($T$7:T2539,T2539))</f>
        <v>0</v>
      </c>
      <c r="G2539" s="303" t="str">
        <f t="shared" si="278"/>
        <v>0</v>
      </c>
      <c r="H2539" s="303">
        <f>IF(R2539="",0,COUNTIF($R$7:R2539,R2539))</f>
        <v>0</v>
      </c>
      <c r="I2539" s="303" t="str">
        <f t="shared" si="279"/>
        <v>0</v>
      </c>
      <c r="J2539" s="306">
        <f t="shared" si="280"/>
        <v>44216</v>
      </c>
      <c r="K2539" s="303" t="str">
        <f t="shared" si="281"/>
        <v>KK 097</v>
      </c>
      <c r="L2539" s="61"/>
      <c r="M2539" s="271"/>
      <c r="N2539" s="6"/>
      <c r="O2539" s="10"/>
      <c r="P2539" s="6"/>
      <c r="Q2539" s="77" t="str">
        <f t="shared" si="282"/>
        <v/>
      </c>
      <c r="R2539" s="333"/>
      <c r="S2539" s="23"/>
      <c r="T2539" s="271"/>
      <c r="U2539" s="5"/>
      <c r="V2539" s="5"/>
      <c r="W2539" s="61"/>
      <c r="X2539" s="61"/>
    </row>
    <row r="2540" spans="1:24" ht="18.75" customHeight="1" x14ac:dyDescent="0.25">
      <c r="A2540" s="61"/>
      <c r="B2540" s="303">
        <f>IF(P2540="",0,COUNTIF($P$7:P2540,P2540))</f>
        <v>0</v>
      </c>
      <c r="C2540" s="303" t="str">
        <f t="shared" si="276"/>
        <v>0</v>
      </c>
      <c r="D2540" s="303">
        <f>IF(S2540="",0,COUNTIF($S$7:S2540,S2540))</f>
        <v>0</v>
      </c>
      <c r="E2540" s="303" t="str">
        <f t="shared" si="277"/>
        <v>0</v>
      </c>
      <c r="F2540" s="303">
        <f>IF(T2540="",0,COUNTIF($T$7:T2540,T2540))</f>
        <v>0</v>
      </c>
      <c r="G2540" s="303" t="str">
        <f t="shared" si="278"/>
        <v>0</v>
      </c>
      <c r="H2540" s="303">
        <f>IF(R2540="",0,COUNTIF($R$7:R2540,R2540))</f>
        <v>0</v>
      </c>
      <c r="I2540" s="303" t="str">
        <f t="shared" si="279"/>
        <v>0</v>
      </c>
      <c r="J2540" s="306">
        <f t="shared" si="280"/>
        <v>44216</v>
      </c>
      <c r="K2540" s="303" t="str">
        <f t="shared" si="281"/>
        <v>KK 097</v>
      </c>
      <c r="L2540" s="61"/>
      <c r="M2540" s="271"/>
      <c r="N2540" s="6"/>
      <c r="O2540" s="10"/>
      <c r="P2540" s="6"/>
      <c r="Q2540" s="77" t="str">
        <f t="shared" si="282"/>
        <v/>
      </c>
      <c r="R2540" s="333"/>
      <c r="S2540" s="23"/>
      <c r="T2540" s="271"/>
      <c r="U2540" s="5"/>
      <c r="V2540" s="5"/>
      <c r="W2540" s="61"/>
      <c r="X2540" s="61"/>
    </row>
    <row r="2541" spans="1:24" ht="18.75" customHeight="1" x14ac:dyDescent="0.25">
      <c r="A2541" s="61"/>
      <c r="B2541" s="303">
        <f>IF(P2541="",0,COUNTIF($P$7:P2541,P2541))</f>
        <v>0</v>
      </c>
      <c r="C2541" s="303" t="str">
        <f t="shared" si="276"/>
        <v>0</v>
      </c>
      <c r="D2541" s="303">
        <f>IF(S2541="",0,COUNTIF($S$7:S2541,S2541))</f>
        <v>0</v>
      </c>
      <c r="E2541" s="303" t="str">
        <f t="shared" si="277"/>
        <v>0</v>
      </c>
      <c r="F2541" s="303">
        <f>IF(T2541="",0,COUNTIF($T$7:T2541,T2541))</f>
        <v>0</v>
      </c>
      <c r="G2541" s="303" t="str">
        <f t="shared" si="278"/>
        <v>0</v>
      </c>
      <c r="H2541" s="303">
        <f>IF(R2541="",0,COUNTIF($R$7:R2541,R2541))</f>
        <v>0</v>
      </c>
      <c r="I2541" s="303" t="str">
        <f t="shared" si="279"/>
        <v>0</v>
      </c>
      <c r="J2541" s="306">
        <f t="shared" si="280"/>
        <v>44216</v>
      </c>
      <c r="K2541" s="303" t="str">
        <f t="shared" si="281"/>
        <v>KK 097</v>
      </c>
      <c r="L2541" s="61"/>
      <c r="M2541" s="271"/>
      <c r="N2541" s="6"/>
      <c r="O2541" s="10"/>
      <c r="P2541" s="6"/>
      <c r="Q2541" s="77" t="str">
        <f t="shared" si="282"/>
        <v/>
      </c>
      <c r="R2541" s="333"/>
      <c r="S2541" s="23"/>
      <c r="T2541" s="271"/>
      <c r="U2541" s="5"/>
      <c r="V2541" s="5"/>
      <c r="W2541" s="61"/>
      <c r="X2541" s="61"/>
    </row>
    <row r="2542" spans="1:24" ht="18.75" customHeight="1" x14ac:dyDescent="0.25">
      <c r="A2542" s="61"/>
      <c r="B2542" s="303">
        <f>IF(P2542="",0,COUNTIF($P$7:P2542,P2542))</f>
        <v>0</v>
      </c>
      <c r="C2542" s="303" t="str">
        <f t="shared" si="276"/>
        <v>0</v>
      </c>
      <c r="D2542" s="303">
        <f>IF(S2542="",0,COUNTIF($S$7:S2542,S2542))</f>
        <v>0</v>
      </c>
      <c r="E2542" s="303" t="str">
        <f t="shared" si="277"/>
        <v>0</v>
      </c>
      <c r="F2542" s="303">
        <f>IF(T2542="",0,COUNTIF($T$7:T2542,T2542))</f>
        <v>0</v>
      </c>
      <c r="G2542" s="303" t="str">
        <f t="shared" si="278"/>
        <v>0</v>
      </c>
      <c r="H2542" s="303">
        <f>IF(R2542="",0,COUNTIF($R$7:R2542,R2542))</f>
        <v>0</v>
      </c>
      <c r="I2542" s="303" t="str">
        <f t="shared" si="279"/>
        <v>0</v>
      </c>
      <c r="J2542" s="306">
        <f t="shared" si="280"/>
        <v>44216</v>
      </c>
      <c r="K2542" s="303" t="str">
        <f t="shared" si="281"/>
        <v>KK 097</v>
      </c>
      <c r="L2542" s="61"/>
      <c r="M2542" s="271"/>
      <c r="N2542" s="6"/>
      <c r="O2542" s="10"/>
      <c r="P2542" s="6"/>
      <c r="Q2542" s="77" t="str">
        <f t="shared" si="282"/>
        <v/>
      </c>
      <c r="R2542" s="333"/>
      <c r="S2542" s="23"/>
      <c r="T2542" s="271"/>
      <c r="U2542" s="5"/>
      <c r="V2542" s="5"/>
      <c r="W2542" s="61"/>
      <c r="X2542" s="61"/>
    </row>
    <row r="2543" spans="1:24" ht="18.75" customHeight="1" x14ac:dyDescent="0.25">
      <c r="A2543" s="61"/>
      <c r="B2543" s="303">
        <f>IF(P2543="",0,COUNTIF($P$7:P2543,P2543))</f>
        <v>0</v>
      </c>
      <c r="C2543" s="303" t="str">
        <f t="shared" si="276"/>
        <v>0</v>
      </c>
      <c r="D2543" s="303">
        <f>IF(S2543="",0,COUNTIF($S$7:S2543,S2543))</f>
        <v>0</v>
      </c>
      <c r="E2543" s="303" t="str">
        <f t="shared" si="277"/>
        <v>0</v>
      </c>
      <c r="F2543" s="303">
        <f>IF(T2543="",0,COUNTIF($T$7:T2543,T2543))</f>
        <v>0</v>
      </c>
      <c r="G2543" s="303" t="str">
        <f t="shared" si="278"/>
        <v>0</v>
      </c>
      <c r="H2543" s="303">
        <f>IF(R2543="",0,COUNTIF($R$7:R2543,R2543))</f>
        <v>0</v>
      </c>
      <c r="I2543" s="303" t="str">
        <f t="shared" si="279"/>
        <v>0</v>
      </c>
      <c r="J2543" s="306">
        <f t="shared" si="280"/>
        <v>44216</v>
      </c>
      <c r="K2543" s="303" t="str">
        <f t="shared" si="281"/>
        <v>KK 097</v>
      </c>
      <c r="L2543" s="61"/>
      <c r="M2543" s="271"/>
      <c r="N2543" s="6"/>
      <c r="O2543" s="10"/>
      <c r="P2543" s="6"/>
      <c r="Q2543" s="77" t="str">
        <f t="shared" si="282"/>
        <v/>
      </c>
      <c r="R2543" s="333"/>
      <c r="S2543" s="23"/>
      <c r="T2543" s="271"/>
      <c r="U2543" s="5"/>
      <c r="V2543" s="5"/>
      <c r="W2543" s="61"/>
      <c r="X2543" s="61"/>
    </row>
    <row r="2544" spans="1:24" ht="18.75" customHeight="1" x14ac:dyDescent="0.25">
      <c r="A2544" s="61"/>
      <c r="B2544" s="303">
        <f>IF(P2544="",0,COUNTIF($P$7:P2544,P2544))</f>
        <v>0</v>
      </c>
      <c r="C2544" s="303" t="str">
        <f t="shared" si="276"/>
        <v>0</v>
      </c>
      <c r="D2544" s="303">
        <f>IF(S2544="",0,COUNTIF($S$7:S2544,S2544))</f>
        <v>0</v>
      </c>
      <c r="E2544" s="303" t="str">
        <f t="shared" si="277"/>
        <v>0</v>
      </c>
      <c r="F2544" s="303">
        <f>IF(T2544="",0,COUNTIF($T$7:T2544,T2544))</f>
        <v>0</v>
      </c>
      <c r="G2544" s="303" t="str">
        <f t="shared" si="278"/>
        <v>0</v>
      </c>
      <c r="H2544" s="303">
        <f>IF(R2544="",0,COUNTIF($R$7:R2544,R2544))</f>
        <v>0</v>
      </c>
      <c r="I2544" s="303" t="str">
        <f t="shared" si="279"/>
        <v>0</v>
      </c>
      <c r="J2544" s="306">
        <f t="shared" si="280"/>
        <v>44216</v>
      </c>
      <c r="K2544" s="303" t="str">
        <f t="shared" si="281"/>
        <v>KK 097</v>
      </c>
      <c r="L2544" s="61"/>
      <c r="M2544" s="271"/>
      <c r="N2544" s="6"/>
      <c r="O2544" s="10"/>
      <c r="P2544" s="6"/>
      <c r="Q2544" s="77" t="str">
        <f t="shared" si="282"/>
        <v/>
      </c>
      <c r="R2544" s="333"/>
      <c r="S2544" s="23"/>
      <c r="T2544" s="271"/>
      <c r="U2544" s="5"/>
      <c r="V2544" s="5"/>
      <c r="W2544" s="61"/>
      <c r="X2544" s="61"/>
    </row>
    <row r="2545" spans="1:24" ht="18.75" customHeight="1" x14ac:dyDescent="0.25">
      <c r="A2545" s="61"/>
      <c r="B2545" s="303">
        <f>IF(P2545="",0,COUNTIF($P$7:P2545,P2545))</f>
        <v>0</v>
      </c>
      <c r="C2545" s="303" t="str">
        <f t="shared" ref="C2545:C2608" si="283">B2545&amp;P2545</f>
        <v>0</v>
      </c>
      <c r="D2545" s="303">
        <f>IF(S2545="",0,COUNTIF($S$7:S2545,S2545))</f>
        <v>0</v>
      </c>
      <c r="E2545" s="303" t="str">
        <f t="shared" ref="E2545:E2608" si="284">D2545&amp;S2545</f>
        <v>0</v>
      </c>
      <c r="F2545" s="303">
        <f>IF(T2545="",0,COUNTIF($T$7:T2545,T2545))</f>
        <v>0</v>
      </c>
      <c r="G2545" s="303" t="str">
        <f t="shared" ref="G2545:G2608" si="285">F2545&amp;T2545</f>
        <v>0</v>
      </c>
      <c r="H2545" s="303">
        <f>IF(R2545="",0,COUNTIF($R$7:R2545,R2545))</f>
        <v>0</v>
      </c>
      <c r="I2545" s="303" t="str">
        <f t="shared" ref="I2545:I2608" si="286">H2545&amp;R2545</f>
        <v>0</v>
      </c>
      <c r="J2545" s="306">
        <f t="shared" ref="J2545:J2608" si="287">IF(M2545&lt;&gt;"",M2545,J2544)</f>
        <v>44216</v>
      </c>
      <c r="K2545" s="303" t="str">
        <f t="shared" ref="K2545:K2608" si="288">IF(N2545&lt;&gt;"",N2545,K2544)</f>
        <v>KK 097</v>
      </c>
      <c r="L2545" s="61"/>
      <c r="M2545" s="271"/>
      <c r="N2545" s="6"/>
      <c r="O2545" s="10"/>
      <c r="P2545" s="6"/>
      <c r="Q2545" s="77" t="str">
        <f t="shared" ref="Q2545:Q2608" si="289">IF(P2545&lt;&gt;"",VLOOKUP(P2545,DA,2,FALSE),"")</f>
        <v/>
      </c>
      <c r="R2545" s="333"/>
      <c r="S2545" s="23"/>
      <c r="T2545" s="271"/>
      <c r="U2545" s="5"/>
      <c r="V2545" s="5"/>
      <c r="W2545" s="61"/>
      <c r="X2545" s="61"/>
    </row>
    <row r="2546" spans="1:24" ht="18.75" customHeight="1" x14ac:dyDescent="0.25">
      <c r="A2546" s="61"/>
      <c r="B2546" s="303">
        <f>IF(P2546="",0,COUNTIF($P$7:P2546,P2546))</f>
        <v>0</v>
      </c>
      <c r="C2546" s="303" t="str">
        <f t="shared" si="283"/>
        <v>0</v>
      </c>
      <c r="D2546" s="303">
        <f>IF(S2546="",0,COUNTIF($S$7:S2546,S2546))</f>
        <v>0</v>
      </c>
      <c r="E2546" s="303" t="str">
        <f t="shared" si="284"/>
        <v>0</v>
      </c>
      <c r="F2546" s="303">
        <f>IF(T2546="",0,COUNTIF($T$7:T2546,T2546))</f>
        <v>0</v>
      </c>
      <c r="G2546" s="303" t="str">
        <f t="shared" si="285"/>
        <v>0</v>
      </c>
      <c r="H2546" s="303">
        <f>IF(R2546="",0,COUNTIF($R$7:R2546,R2546))</f>
        <v>0</v>
      </c>
      <c r="I2546" s="303" t="str">
        <f t="shared" si="286"/>
        <v>0</v>
      </c>
      <c r="J2546" s="306">
        <f t="shared" si="287"/>
        <v>44216</v>
      </c>
      <c r="K2546" s="303" t="str">
        <f t="shared" si="288"/>
        <v>KK 097</v>
      </c>
      <c r="L2546" s="61"/>
      <c r="M2546" s="271"/>
      <c r="N2546" s="6"/>
      <c r="O2546" s="10"/>
      <c r="P2546" s="6"/>
      <c r="Q2546" s="77" t="str">
        <f t="shared" si="289"/>
        <v/>
      </c>
      <c r="R2546" s="333"/>
      <c r="S2546" s="23"/>
      <c r="T2546" s="271"/>
      <c r="U2546" s="5"/>
      <c r="V2546" s="5"/>
      <c r="W2546" s="61"/>
      <c r="X2546" s="61"/>
    </row>
    <row r="2547" spans="1:24" ht="18.75" customHeight="1" x14ac:dyDescent="0.25">
      <c r="A2547" s="61"/>
      <c r="B2547" s="303">
        <f>IF(P2547="",0,COUNTIF($P$7:P2547,P2547))</f>
        <v>0</v>
      </c>
      <c r="C2547" s="303" t="str">
        <f t="shared" si="283"/>
        <v>0</v>
      </c>
      <c r="D2547" s="303">
        <f>IF(S2547="",0,COUNTIF($S$7:S2547,S2547))</f>
        <v>0</v>
      </c>
      <c r="E2547" s="303" t="str">
        <f t="shared" si="284"/>
        <v>0</v>
      </c>
      <c r="F2547" s="303">
        <f>IF(T2547="",0,COUNTIF($T$7:T2547,T2547))</f>
        <v>0</v>
      </c>
      <c r="G2547" s="303" t="str">
        <f t="shared" si="285"/>
        <v>0</v>
      </c>
      <c r="H2547" s="303">
        <f>IF(R2547="",0,COUNTIF($R$7:R2547,R2547))</f>
        <v>0</v>
      </c>
      <c r="I2547" s="303" t="str">
        <f t="shared" si="286"/>
        <v>0</v>
      </c>
      <c r="J2547" s="306">
        <f t="shared" si="287"/>
        <v>44216</v>
      </c>
      <c r="K2547" s="303" t="str">
        <f t="shared" si="288"/>
        <v>KK 097</v>
      </c>
      <c r="L2547" s="61"/>
      <c r="M2547" s="271"/>
      <c r="N2547" s="6"/>
      <c r="O2547" s="10"/>
      <c r="P2547" s="6"/>
      <c r="Q2547" s="77" t="str">
        <f t="shared" si="289"/>
        <v/>
      </c>
      <c r="R2547" s="333"/>
      <c r="S2547" s="23"/>
      <c r="T2547" s="271"/>
      <c r="U2547" s="5"/>
      <c r="V2547" s="5"/>
      <c r="W2547" s="61"/>
      <c r="X2547" s="61"/>
    </row>
    <row r="2548" spans="1:24" ht="18.75" customHeight="1" x14ac:dyDescent="0.25">
      <c r="A2548" s="61"/>
      <c r="B2548" s="303">
        <f>IF(P2548="",0,COUNTIF($P$7:P2548,P2548))</f>
        <v>0</v>
      </c>
      <c r="C2548" s="303" t="str">
        <f t="shared" si="283"/>
        <v>0</v>
      </c>
      <c r="D2548" s="303">
        <f>IF(S2548="",0,COUNTIF($S$7:S2548,S2548))</f>
        <v>0</v>
      </c>
      <c r="E2548" s="303" t="str">
        <f t="shared" si="284"/>
        <v>0</v>
      </c>
      <c r="F2548" s="303">
        <f>IF(T2548="",0,COUNTIF($T$7:T2548,T2548))</f>
        <v>0</v>
      </c>
      <c r="G2548" s="303" t="str">
        <f t="shared" si="285"/>
        <v>0</v>
      </c>
      <c r="H2548" s="303">
        <f>IF(R2548="",0,COUNTIF($R$7:R2548,R2548))</f>
        <v>0</v>
      </c>
      <c r="I2548" s="303" t="str">
        <f t="shared" si="286"/>
        <v>0</v>
      </c>
      <c r="J2548" s="306">
        <f t="shared" si="287"/>
        <v>44216</v>
      </c>
      <c r="K2548" s="303" t="str">
        <f t="shared" si="288"/>
        <v>KK 097</v>
      </c>
      <c r="L2548" s="61"/>
      <c r="M2548" s="271"/>
      <c r="N2548" s="6"/>
      <c r="O2548" s="10"/>
      <c r="P2548" s="6"/>
      <c r="Q2548" s="77" t="str">
        <f t="shared" si="289"/>
        <v/>
      </c>
      <c r="R2548" s="333"/>
      <c r="S2548" s="23"/>
      <c r="T2548" s="271"/>
      <c r="U2548" s="5"/>
      <c r="V2548" s="5"/>
      <c r="W2548" s="61"/>
      <c r="X2548" s="61"/>
    </row>
    <row r="2549" spans="1:24" ht="18.75" customHeight="1" x14ac:dyDescent="0.25">
      <c r="A2549" s="61"/>
      <c r="B2549" s="303">
        <f>IF(P2549="",0,COUNTIF($P$7:P2549,P2549))</f>
        <v>0</v>
      </c>
      <c r="C2549" s="303" t="str">
        <f t="shared" si="283"/>
        <v>0</v>
      </c>
      <c r="D2549" s="303">
        <f>IF(S2549="",0,COUNTIF($S$7:S2549,S2549))</f>
        <v>0</v>
      </c>
      <c r="E2549" s="303" t="str">
        <f t="shared" si="284"/>
        <v>0</v>
      </c>
      <c r="F2549" s="303">
        <f>IF(T2549="",0,COUNTIF($T$7:T2549,T2549))</f>
        <v>0</v>
      </c>
      <c r="G2549" s="303" t="str">
        <f t="shared" si="285"/>
        <v>0</v>
      </c>
      <c r="H2549" s="303">
        <f>IF(R2549="",0,COUNTIF($R$7:R2549,R2549))</f>
        <v>0</v>
      </c>
      <c r="I2549" s="303" t="str">
        <f t="shared" si="286"/>
        <v>0</v>
      </c>
      <c r="J2549" s="306">
        <f t="shared" si="287"/>
        <v>44216</v>
      </c>
      <c r="K2549" s="303" t="str">
        <f t="shared" si="288"/>
        <v>KK 097</v>
      </c>
      <c r="L2549" s="61"/>
      <c r="M2549" s="271"/>
      <c r="N2549" s="6"/>
      <c r="O2549" s="10"/>
      <c r="P2549" s="6"/>
      <c r="Q2549" s="77" t="str">
        <f t="shared" si="289"/>
        <v/>
      </c>
      <c r="R2549" s="333"/>
      <c r="S2549" s="23"/>
      <c r="T2549" s="271"/>
      <c r="U2549" s="5"/>
      <c r="V2549" s="5"/>
      <c r="W2549" s="61"/>
      <c r="X2549" s="61"/>
    </row>
    <row r="2550" spans="1:24" ht="18.75" customHeight="1" x14ac:dyDescent="0.25">
      <c r="A2550" s="61"/>
      <c r="B2550" s="303">
        <f>IF(P2550="",0,COUNTIF($P$7:P2550,P2550))</f>
        <v>0</v>
      </c>
      <c r="C2550" s="303" t="str">
        <f t="shared" si="283"/>
        <v>0</v>
      </c>
      <c r="D2550" s="303">
        <f>IF(S2550="",0,COUNTIF($S$7:S2550,S2550))</f>
        <v>0</v>
      </c>
      <c r="E2550" s="303" t="str">
        <f t="shared" si="284"/>
        <v>0</v>
      </c>
      <c r="F2550" s="303">
        <f>IF(T2550="",0,COUNTIF($T$7:T2550,T2550))</f>
        <v>0</v>
      </c>
      <c r="G2550" s="303" t="str">
        <f t="shared" si="285"/>
        <v>0</v>
      </c>
      <c r="H2550" s="303">
        <f>IF(R2550="",0,COUNTIF($R$7:R2550,R2550))</f>
        <v>0</v>
      </c>
      <c r="I2550" s="303" t="str">
        <f t="shared" si="286"/>
        <v>0</v>
      </c>
      <c r="J2550" s="306">
        <f t="shared" si="287"/>
        <v>44216</v>
      </c>
      <c r="K2550" s="303" t="str">
        <f t="shared" si="288"/>
        <v>KK 097</v>
      </c>
      <c r="L2550" s="61"/>
      <c r="M2550" s="271"/>
      <c r="N2550" s="6"/>
      <c r="O2550" s="10"/>
      <c r="P2550" s="6"/>
      <c r="Q2550" s="77" t="str">
        <f t="shared" si="289"/>
        <v/>
      </c>
      <c r="R2550" s="333"/>
      <c r="S2550" s="23"/>
      <c r="T2550" s="271"/>
      <c r="U2550" s="5"/>
      <c r="V2550" s="5"/>
      <c r="W2550" s="61"/>
      <c r="X2550" s="61"/>
    </row>
    <row r="2551" spans="1:24" ht="18.75" customHeight="1" x14ac:dyDescent="0.25">
      <c r="A2551" s="61"/>
      <c r="B2551" s="303">
        <f>IF(P2551="",0,COUNTIF($P$7:P2551,P2551))</f>
        <v>0</v>
      </c>
      <c r="C2551" s="303" t="str">
        <f t="shared" si="283"/>
        <v>0</v>
      </c>
      <c r="D2551" s="303">
        <f>IF(S2551="",0,COUNTIF($S$7:S2551,S2551))</f>
        <v>0</v>
      </c>
      <c r="E2551" s="303" t="str">
        <f t="shared" si="284"/>
        <v>0</v>
      </c>
      <c r="F2551" s="303">
        <f>IF(T2551="",0,COUNTIF($T$7:T2551,T2551))</f>
        <v>0</v>
      </c>
      <c r="G2551" s="303" t="str">
        <f t="shared" si="285"/>
        <v>0</v>
      </c>
      <c r="H2551" s="303">
        <f>IF(R2551="",0,COUNTIF($R$7:R2551,R2551))</f>
        <v>0</v>
      </c>
      <c r="I2551" s="303" t="str">
        <f t="shared" si="286"/>
        <v>0</v>
      </c>
      <c r="J2551" s="306">
        <f t="shared" si="287"/>
        <v>44216</v>
      </c>
      <c r="K2551" s="303" t="str">
        <f t="shared" si="288"/>
        <v>KK 097</v>
      </c>
      <c r="L2551" s="61"/>
      <c r="M2551" s="271"/>
      <c r="N2551" s="6"/>
      <c r="O2551" s="10"/>
      <c r="P2551" s="6"/>
      <c r="Q2551" s="77" t="str">
        <f t="shared" si="289"/>
        <v/>
      </c>
      <c r="R2551" s="333"/>
      <c r="S2551" s="23"/>
      <c r="T2551" s="271"/>
      <c r="U2551" s="5"/>
      <c r="V2551" s="5"/>
      <c r="W2551" s="61"/>
      <c r="X2551" s="61"/>
    </row>
    <row r="2552" spans="1:24" ht="18.75" customHeight="1" x14ac:dyDescent="0.25">
      <c r="A2552" s="61"/>
      <c r="B2552" s="303">
        <f>IF(P2552="",0,COUNTIF($P$7:P2552,P2552))</f>
        <v>0</v>
      </c>
      <c r="C2552" s="303" t="str">
        <f t="shared" si="283"/>
        <v>0</v>
      </c>
      <c r="D2552" s="303">
        <f>IF(S2552="",0,COUNTIF($S$7:S2552,S2552))</f>
        <v>0</v>
      </c>
      <c r="E2552" s="303" t="str">
        <f t="shared" si="284"/>
        <v>0</v>
      </c>
      <c r="F2552" s="303">
        <f>IF(T2552="",0,COUNTIF($T$7:T2552,T2552))</f>
        <v>0</v>
      </c>
      <c r="G2552" s="303" t="str">
        <f t="shared" si="285"/>
        <v>0</v>
      </c>
      <c r="H2552" s="303">
        <f>IF(R2552="",0,COUNTIF($R$7:R2552,R2552))</f>
        <v>0</v>
      </c>
      <c r="I2552" s="303" t="str">
        <f t="shared" si="286"/>
        <v>0</v>
      </c>
      <c r="J2552" s="306">
        <f t="shared" si="287"/>
        <v>44216</v>
      </c>
      <c r="K2552" s="303" t="str">
        <f t="shared" si="288"/>
        <v>KK 097</v>
      </c>
      <c r="L2552" s="61"/>
      <c r="M2552" s="271"/>
      <c r="N2552" s="6"/>
      <c r="O2552" s="10"/>
      <c r="P2552" s="6"/>
      <c r="Q2552" s="77" t="str">
        <f t="shared" si="289"/>
        <v/>
      </c>
      <c r="R2552" s="333"/>
      <c r="S2552" s="23"/>
      <c r="T2552" s="271"/>
      <c r="U2552" s="5"/>
      <c r="V2552" s="5"/>
      <c r="W2552" s="61"/>
      <c r="X2552" s="61"/>
    </row>
    <row r="2553" spans="1:24" ht="18.75" customHeight="1" x14ac:dyDescent="0.25">
      <c r="A2553" s="61"/>
      <c r="B2553" s="303">
        <f>IF(P2553="",0,COUNTIF($P$7:P2553,P2553))</f>
        <v>0</v>
      </c>
      <c r="C2553" s="303" t="str">
        <f t="shared" si="283"/>
        <v>0</v>
      </c>
      <c r="D2553" s="303">
        <f>IF(S2553="",0,COUNTIF($S$7:S2553,S2553))</f>
        <v>0</v>
      </c>
      <c r="E2553" s="303" t="str">
        <f t="shared" si="284"/>
        <v>0</v>
      </c>
      <c r="F2553" s="303">
        <f>IF(T2553="",0,COUNTIF($T$7:T2553,T2553))</f>
        <v>0</v>
      </c>
      <c r="G2553" s="303" t="str">
        <f t="shared" si="285"/>
        <v>0</v>
      </c>
      <c r="H2553" s="303">
        <f>IF(R2553="",0,COUNTIF($R$7:R2553,R2553))</f>
        <v>0</v>
      </c>
      <c r="I2553" s="303" t="str">
        <f t="shared" si="286"/>
        <v>0</v>
      </c>
      <c r="J2553" s="306">
        <f t="shared" si="287"/>
        <v>44216</v>
      </c>
      <c r="K2553" s="303" t="str">
        <f t="shared" si="288"/>
        <v>KK 097</v>
      </c>
      <c r="L2553" s="61"/>
      <c r="M2553" s="271"/>
      <c r="N2553" s="6"/>
      <c r="O2553" s="10"/>
      <c r="P2553" s="6"/>
      <c r="Q2553" s="77" t="str">
        <f t="shared" si="289"/>
        <v/>
      </c>
      <c r="R2553" s="333"/>
      <c r="S2553" s="23"/>
      <c r="T2553" s="271"/>
      <c r="U2553" s="5"/>
      <c r="V2553" s="5"/>
      <c r="W2553" s="61"/>
      <c r="X2553" s="61"/>
    </row>
    <row r="2554" spans="1:24" ht="18.75" customHeight="1" x14ac:dyDescent="0.25">
      <c r="A2554" s="61"/>
      <c r="B2554" s="303">
        <f>IF(P2554="",0,COUNTIF($P$7:P2554,P2554))</f>
        <v>0</v>
      </c>
      <c r="C2554" s="303" t="str">
        <f t="shared" si="283"/>
        <v>0</v>
      </c>
      <c r="D2554" s="303">
        <f>IF(S2554="",0,COUNTIF($S$7:S2554,S2554))</f>
        <v>0</v>
      </c>
      <c r="E2554" s="303" t="str">
        <f t="shared" si="284"/>
        <v>0</v>
      </c>
      <c r="F2554" s="303">
        <f>IF(T2554="",0,COUNTIF($T$7:T2554,T2554))</f>
        <v>0</v>
      </c>
      <c r="G2554" s="303" t="str">
        <f t="shared" si="285"/>
        <v>0</v>
      </c>
      <c r="H2554" s="303">
        <f>IF(R2554="",0,COUNTIF($R$7:R2554,R2554))</f>
        <v>0</v>
      </c>
      <c r="I2554" s="303" t="str">
        <f t="shared" si="286"/>
        <v>0</v>
      </c>
      <c r="J2554" s="306">
        <f t="shared" si="287"/>
        <v>44216</v>
      </c>
      <c r="K2554" s="303" t="str">
        <f t="shared" si="288"/>
        <v>KK 097</v>
      </c>
      <c r="L2554" s="61"/>
      <c r="M2554" s="271"/>
      <c r="N2554" s="6"/>
      <c r="O2554" s="10"/>
      <c r="P2554" s="6"/>
      <c r="Q2554" s="77" t="str">
        <f t="shared" si="289"/>
        <v/>
      </c>
      <c r="R2554" s="333"/>
      <c r="S2554" s="23"/>
      <c r="T2554" s="271"/>
      <c r="U2554" s="5"/>
      <c r="V2554" s="5"/>
      <c r="W2554" s="61"/>
      <c r="X2554" s="61"/>
    </row>
    <row r="2555" spans="1:24" ht="18.75" customHeight="1" x14ac:dyDescent="0.25">
      <c r="A2555" s="61"/>
      <c r="B2555" s="303">
        <f>IF(P2555="",0,COUNTIF($P$7:P2555,P2555))</f>
        <v>0</v>
      </c>
      <c r="C2555" s="303" t="str">
        <f t="shared" si="283"/>
        <v>0</v>
      </c>
      <c r="D2555" s="303">
        <f>IF(S2555="",0,COUNTIF($S$7:S2555,S2555))</f>
        <v>0</v>
      </c>
      <c r="E2555" s="303" t="str">
        <f t="shared" si="284"/>
        <v>0</v>
      </c>
      <c r="F2555" s="303">
        <f>IF(T2555="",0,COUNTIF($T$7:T2555,T2555))</f>
        <v>0</v>
      </c>
      <c r="G2555" s="303" t="str">
        <f t="shared" si="285"/>
        <v>0</v>
      </c>
      <c r="H2555" s="303">
        <f>IF(R2555="",0,COUNTIF($R$7:R2555,R2555))</f>
        <v>0</v>
      </c>
      <c r="I2555" s="303" t="str">
        <f t="shared" si="286"/>
        <v>0</v>
      </c>
      <c r="J2555" s="306">
        <f t="shared" si="287"/>
        <v>44216</v>
      </c>
      <c r="K2555" s="303" t="str">
        <f t="shared" si="288"/>
        <v>KK 097</v>
      </c>
      <c r="L2555" s="61"/>
      <c r="M2555" s="271"/>
      <c r="N2555" s="6"/>
      <c r="O2555" s="10"/>
      <c r="P2555" s="6"/>
      <c r="Q2555" s="77" t="str">
        <f t="shared" si="289"/>
        <v/>
      </c>
      <c r="R2555" s="333"/>
      <c r="S2555" s="23"/>
      <c r="T2555" s="271"/>
      <c r="U2555" s="5"/>
      <c r="V2555" s="5"/>
      <c r="W2555" s="61"/>
      <c r="X2555" s="61"/>
    </row>
    <row r="2556" spans="1:24" ht="18.75" customHeight="1" x14ac:dyDescent="0.25">
      <c r="A2556" s="61"/>
      <c r="B2556" s="303">
        <f>IF(P2556="",0,COUNTIF($P$7:P2556,P2556))</f>
        <v>0</v>
      </c>
      <c r="C2556" s="303" t="str">
        <f t="shared" si="283"/>
        <v>0</v>
      </c>
      <c r="D2556" s="303">
        <f>IF(S2556="",0,COUNTIF($S$7:S2556,S2556))</f>
        <v>0</v>
      </c>
      <c r="E2556" s="303" t="str">
        <f t="shared" si="284"/>
        <v>0</v>
      </c>
      <c r="F2556" s="303">
        <f>IF(T2556="",0,COUNTIF($T$7:T2556,T2556))</f>
        <v>0</v>
      </c>
      <c r="G2556" s="303" t="str">
        <f t="shared" si="285"/>
        <v>0</v>
      </c>
      <c r="H2556" s="303">
        <f>IF(R2556="",0,COUNTIF($R$7:R2556,R2556))</f>
        <v>0</v>
      </c>
      <c r="I2556" s="303" t="str">
        <f t="shared" si="286"/>
        <v>0</v>
      </c>
      <c r="J2556" s="306">
        <f t="shared" si="287"/>
        <v>44216</v>
      </c>
      <c r="K2556" s="303" t="str">
        <f t="shared" si="288"/>
        <v>KK 097</v>
      </c>
      <c r="L2556" s="61"/>
      <c r="M2556" s="271"/>
      <c r="N2556" s="6"/>
      <c r="O2556" s="10"/>
      <c r="P2556" s="6"/>
      <c r="Q2556" s="77" t="str">
        <f t="shared" si="289"/>
        <v/>
      </c>
      <c r="R2556" s="333"/>
      <c r="S2556" s="23"/>
      <c r="T2556" s="271"/>
      <c r="U2556" s="5"/>
      <c r="V2556" s="5"/>
      <c r="W2556" s="61"/>
      <c r="X2556" s="61"/>
    </row>
    <row r="2557" spans="1:24" ht="18.75" customHeight="1" x14ac:dyDescent="0.25">
      <c r="A2557" s="61"/>
      <c r="B2557" s="303">
        <f>IF(P2557="",0,COUNTIF($P$7:P2557,P2557))</f>
        <v>0</v>
      </c>
      <c r="C2557" s="303" t="str">
        <f t="shared" si="283"/>
        <v>0</v>
      </c>
      <c r="D2557" s="303">
        <f>IF(S2557="",0,COUNTIF($S$7:S2557,S2557))</f>
        <v>0</v>
      </c>
      <c r="E2557" s="303" t="str">
        <f t="shared" si="284"/>
        <v>0</v>
      </c>
      <c r="F2557" s="303">
        <f>IF(T2557="",0,COUNTIF($T$7:T2557,T2557))</f>
        <v>0</v>
      </c>
      <c r="G2557" s="303" t="str">
        <f t="shared" si="285"/>
        <v>0</v>
      </c>
      <c r="H2557" s="303">
        <f>IF(R2557="",0,COUNTIF($R$7:R2557,R2557))</f>
        <v>0</v>
      </c>
      <c r="I2557" s="303" t="str">
        <f t="shared" si="286"/>
        <v>0</v>
      </c>
      <c r="J2557" s="306">
        <f t="shared" si="287"/>
        <v>44216</v>
      </c>
      <c r="K2557" s="303" t="str">
        <f t="shared" si="288"/>
        <v>KK 097</v>
      </c>
      <c r="L2557" s="61"/>
      <c r="M2557" s="271"/>
      <c r="N2557" s="6"/>
      <c r="O2557" s="10"/>
      <c r="P2557" s="6"/>
      <c r="Q2557" s="77" t="str">
        <f t="shared" si="289"/>
        <v/>
      </c>
      <c r="R2557" s="333"/>
      <c r="S2557" s="23"/>
      <c r="T2557" s="271"/>
      <c r="U2557" s="5"/>
      <c r="V2557" s="5"/>
      <c r="W2557" s="61"/>
      <c r="X2557" s="61"/>
    </row>
    <row r="2558" spans="1:24" ht="18.75" customHeight="1" x14ac:dyDescent="0.25">
      <c r="A2558" s="61"/>
      <c r="B2558" s="303">
        <f>IF(P2558="",0,COUNTIF($P$7:P2558,P2558))</f>
        <v>0</v>
      </c>
      <c r="C2558" s="303" t="str">
        <f t="shared" si="283"/>
        <v>0</v>
      </c>
      <c r="D2558" s="303">
        <f>IF(S2558="",0,COUNTIF($S$7:S2558,S2558))</f>
        <v>0</v>
      </c>
      <c r="E2558" s="303" t="str">
        <f t="shared" si="284"/>
        <v>0</v>
      </c>
      <c r="F2558" s="303">
        <f>IF(T2558="",0,COUNTIF($T$7:T2558,T2558))</f>
        <v>0</v>
      </c>
      <c r="G2558" s="303" t="str">
        <f t="shared" si="285"/>
        <v>0</v>
      </c>
      <c r="H2558" s="303">
        <f>IF(R2558="",0,COUNTIF($R$7:R2558,R2558))</f>
        <v>0</v>
      </c>
      <c r="I2558" s="303" t="str">
        <f t="shared" si="286"/>
        <v>0</v>
      </c>
      <c r="J2558" s="306">
        <f t="shared" si="287"/>
        <v>44216</v>
      </c>
      <c r="K2558" s="303" t="str">
        <f t="shared" si="288"/>
        <v>KK 097</v>
      </c>
      <c r="L2558" s="61"/>
      <c r="M2558" s="271"/>
      <c r="N2558" s="6"/>
      <c r="O2558" s="10"/>
      <c r="P2558" s="6"/>
      <c r="Q2558" s="77" t="str">
        <f t="shared" si="289"/>
        <v/>
      </c>
      <c r="R2558" s="333"/>
      <c r="S2558" s="23"/>
      <c r="T2558" s="271"/>
      <c r="U2558" s="5"/>
      <c r="V2558" s="5"/>
      <c r="W2558" s="61"/>
      <c r="X2558" s="61"/>
    </row>
    <row r="2559" spans="1:24" ht="18.75" customHeight="1" x14ac:dyDescent="0.25">
      <c r="A2559" s="61"/>
      <c r="B2559" s="303">
        <f>IF(P2559="",0,COUNTIF($P$7:P2559,P2559))</f>
        <v>0</v>
      </c>
      <c r="C2559" s="303" t="str">
        <f t="shared" si="283"/>
        <v>0</v>
      </c>
      <c r="D2559" s="303">
        <f>IF(S2559="",0,COUNTIF($S$7:S2559,S2559))</f>
        <v>0</v>
      </c>
      <c r="E2559" s="303" t="str">
        <f t="shared" si="284"/>
        <v>0</v>
      </c>
      <c r="F2559" s="303">
        <f>IF(T2559="",0,COUNTIF($T$7:T2559,T2559))</f>
        <v>0</v>
      </c>
      <c r="G2559" s="303" t="str">
        <f t="shared" si="285"/>
        <v>0</v>
      </c>
      <c r="H2559" s="303">
        <f>IF(R2559="",0,COUNTIF($R$7:R2559,R2559))</f>
        <v>0</v>
      </c>
      <c r="I2559" s="303" t="str">
        <f t="shared" si="286"/>
        <v>0</v>
      </c>
      <c r="J2559" s="306">
        <f t="shared" si="287"/>
        <v>44216</v>
      </c>
      <c r="K2559" s="303" t="str">
        <f t="shared" si="288"/>
        <v>KK 097</v>
      </c>
      <c r="L2559" s="61"/>
      <c r="M2559" s="271"/>
      <c r="N2559" s="6"/>
      <c r="O2559" s="10"/>
      <c r="P2559" s="6"/>
      <c r="Q2559" s="77" t="str">
        <f t="shared" si="289"/>
        <v/>
      </c>
      <c r="R2559" s="333"/>
      <c r="S2559" s="23"/>
      <c r="T2559" s="271"/>
      <c r="U2559" s="5"/>
      <c r="V2559" s="5"/>
      <c r="W2559" s="61"/>
      <c r="X2559" s="61"/>
    </row>
    <row r="2560" spans="1:24" ht="18.75" customHeight="1" x14ac:dyDescent="0.25">
      <c r="A2560" s="61"/>
      <c r="B2560" s="303">
        <f>IF(P2560="",0,COUNTIF($P$7:P2560,P2560))</f>
        <v>0</v>
      </c>
      <c r="C2560" s="303" t="str">
        <f t="shared" si="283"/>
        <v>0</v>
      </c>
      <c r="D2560" s="303">
        <f>IF(S2560="",0,COUNTIF($S$7:S2560,S2560))</f>
        <v>0</v>
      </c>
      <c r="E2560" s="303" t="str">
        <f t="shared" si="284"/>
        <v>0</v>
      </c>
      <c r="F2560" s="303">
        <f>IF(T2560="",0,COUNTIF($T$7:T2560,T2560))</f>
        <v>0</v>
      </c>
      <c r="G2560" s="303" t="str">
        <f t="shared" si="285"/>
        <v>0</v>
      </c>
      <c r="H2560" s="303">
        <f>IF(R2560="",0,COUNTIF($R$7:R2560,R2560))</f>
        <v>0</v>
      </c>
      <c r="I2560" s="303" t="str">
        <f t="shared" si="286"/>
        <v>0</v>
      </c>
      <c r="J2560" s="306">
        <f t="shared" si="287"/>
        <v>44216</v>
      </c>
      <c r="K2560" s="303" t="str">
        <f t="shared" si="288"/>
        <v>KK 097</v>
      </c>
      <c r="L2560" s="61"/>
      <c r="M2560" s="271"/>
      <c r="N2560" s="6"/>
      <c r="O2560" s="10"/>
      <c r="P2560" s="6"/>
      <c r="Q2560" s="77" t="str">
        <f t="shared" si="289"/>
        <v/>
      </c>
      <c r="R2560" s="333"/>
      <c r="S2560" s="23"/>
      <c r="T2560" s="271"/>
      <c r="U2560" s="5"/>
      <c r="V2560" s="5"/>
      <c r="W2560" s="61"/>
      <c r="X2560" s="61"/>
    </row>
    <row r="2561" spans="1:24" ht="18.75" customHeight="1" x14ac:dyDescent="0.25">
      <c r="A2561" s="61"/>
      <c r="B2561" s="303">
        <f>IF(P2561="",0,COUNTIF($P$7:P2561,P2561))</f>
        <v>0</v>
      </c>
      <c r="C2561" s="303" t="str">
        <f t="shared" si="283"/>
        <v>0</v>
      </c>
      <c r="D2561" s="303">
        <f>IF(S2561="",0,COUNTIF($S$7:S2561,S2561))</f>
        <v>0</v>
      </c>
      <c r="E2561" s="303" t="str">
        <f t="shared" si="284"/>
        <v>0</v>
      </c>
      <c r="F2561" s="303">
        <f>IF(T2561="",0,COUNTIF($T$7:T2561,T2561))</f>
        <v>0</v>
      </c>
      <c r="G2561" s="303" t="str">
        <f t="shared" si="285"/>
        <v>0</v>
      </c>
      <c r="H2561" s="303">
        <f>IF(R2561="",0,COUNTIF($R$7:R2561,R2561))</f>
        <v>0</v>
      </c>
      <c r="I2561" s="303" t="str">
        <f t="shared" si="286"/>
        <v>0</v>
      </c>
      <c r="J2561" s="306">
        <f t="shared" si="287"/>
        <v>44216</v>
      </c>
      <c r="K2561" s="303" t="str">
        <f t="shared" si="288"/>
        <v>KK 097</v>
      </c>
      <c r="L2561" s="61"/>
      <c r="M2561" s="271"/>
      <c r="N2561" s="6"/>
      <c r="O2561" s="10"/>
      <c r="P2561" s="6"/>
      <c r="Q2561" s="77" t="str">
        <f t="shared" si="289"/>
        <v/>
      </c>
      <c r="R2561" s="333"/>
      <c r="S2561" s="23"/>
      <c r="T2561" s="271"/>
      <c r="U2561" s="5"/>
      <c r="V2561" s="5"/>
      <c r="W2561" s="61"/>
      <c r="X2561" s="61"/>
    </row>
    <row r="2562" spans="1:24" ht="18.75" customHeight="1" x14ac:dyDescent="0.25">
      <c r="A2562" s="61"/>
      <c r="B2562" s="303">
        <f>IF(P2562="",0,COUNTIF($P$7:P2562,P2562))</f>
        <v>0</v>
      </c>
      <c r="C2562" s="303" t="str">
        <f t="shared" si="283"/>
        <v>0</v>
      </c>
      <c r="D2562" s="303">
        <f>IF(S2562="",0,COUNTIF($S$7:S2562,S2562))</f>
        <v>0</v>
      </c>
      <c r="E2562" s="303" t="str">
        <f t="shared" si="284"/>
        <v>0</v>
      </c>
      <c r="F2562" s="303">
        <f>IF(T2562="",0,COUNTIF($T$7:T2562,T2562))</f>
        <v>0</v>
      </c>
      <c r="G2562" s="303" t="str">
        <f t="shared" si="285"/>
        <v>0</v>
      </c>
      <c r="H2562" s="303">
        <f>IF(R2562="",0,COUNTIF($R$7:R2562,R2562))</f>
        <v>0</v>
      </c>
      <c r="I2562" s="303" t="str">
        <f t="shared" si="286"/>
        <v>0</v>
      </c>
      <c r="J2562" s="306">
        <f t="shared" si="287"/>
        <v>44216</v>
      </c>
      <c r="K2562" s="303" t="str">
        <f t="shared" si="288"/>
        <v>KK 097</v>
      </c>
      <c r="L2562" s="61"/>
      <c r="M2562" s="271"/>
      <c r="N2562" s="6"/>
      <c r="O2562" s="10"/>
      <c r="P2562" s="6"/>
      <c r="Q2562" s="77" t="str">
        <f t="shared" si="289"/>
        <v/>
      </c>
      <c r="R2562" s="333"/>
      <c r="S2562" s="23"/>
      <c r="T2562" s="271"/>
      <c r="U2562" s="5"/>
      <c r="V2562" s="5"/>
      <c r="W2562" s="61"/>
      <c r="X2562" s="61"/>
    </row>
    <row r="2563" spans="1:24" ht="18.75" customHeight="1" x14ac:dyDescent="0.25">
      <c r="A2563" s="61"/>
      <c r="B2563" s="303">
        <f>IF(P2563="",0,COUNTIF($P$7:P2563,P2563))</f>
        <v>0</v>
      </c>
      <c r="C2563" s="303" t="str">
        <f t="shared" si="283"/>
        <v>0</v>
      </c>
      <c r="D2563" s="303">
        <f>IF(S2563="",0,COUNTIF($S$7:S2563,S2563))</f>
        <v>0</v>
      </c>
      <c r="E2563" s="303" t="str">
        <f t="shared" si="284"/>
        <v>0</v>
      </c>
      <c r="F2563" s="303">
        <f>IF(T2563="",0,COUNTIF($T$7:T2563,T2563))</f>
        <v>0</v>
      </c>
      <c r="G2563" s="303" t="str">
        <f t="shared" si="285"/>
        <v>0</v>
      </c>
      <c r="H2563" s="303">
        <f>IF(R2563="",0,COUNTIF($R$7:R2563,R2563))</f>
        <v>0</v>
      </c>
      <c r="I2563" s="303" t="str">
        <f t="shared" si="286"/>
        <v>0</v>
      </c>
      <c r="J2563" s="306">
        <f t="shared" si="287"/>
        <v>44216</v>
      </c>
      <c r="K2563" s="303" t="str">
        <f t="shared" si="288"/>
        <v>KK 097</v>
      </c>
      <c r="L2563" s="61"/>
      <c r="M2563" s="271"/>
      <c r="N2563" s="6"/>
      <c r="O2563" s="10"/>
      <c r="P2563" s="6"/>
      <c r="Q2563" s="77" t="str">
        <f t="shared" si="289"/>
        <v/>
      </c>
      <c r="R2563" s="333"/>
      <c r="S2563" s="23"/>
      <c r="T2563" s="271"/>
      <c r="U2563" s="5"/>
      <c r="V2563" s="5"/>
      <c r="W2563" s="61"/>
      <c r="X2563" s="61"/>
    </row>
    <row r="2564" spans="1:24" ht="18.75" customHeight="1" x14ac:dyDescent="0.25">
      <c r="A2564" s="61"/>
      <c r="B2564" s="303">
        <f>IF(P2564="",0,COUNTIF($P$7:P2564,P2564))</f>
        <v>0</v>
      </c>
      <c r="C2564" s="303" t="str">
        <f t="shared" si="283"/>
        <v>0</v>
      </c>
      <c r="D2564" s="303">
        <f>IF(S2564="",0,COUNTIF($S$7:S2564,S2564))</f>
        <v>0</v>
      </c>
      <c r="E2564" s="303" t="str">
        <f t="shared" si="284"/>
        <v>0</v>
      </c>
      <c r="F2564" s="303">
        <f>IF(T2564="",0,COUNTIF($T$7:T2564,T2564))</f>
        <v>0</v>
      </c>
      <c r="G2564" s="303" t="str">
        <f t="shared" si="285"/>
        <v>0</v>
      </c>
      <c r="H2564" s="303">
        <f>IF(R2564="",0,COUNTIF($R$7:R2564,R2564))</f>
        <v>0</v>
      </c>
      <c r="I2564" s="303" t="str">
        <f t="shared" si="286"/>
        <v>0</v>
      </c>
      <c r="J2564" s="306">
        <f t="shared" si="287"/>
        <v>44216</v>
      </c>
      <c r="K2564" s="303" t="str">
        <f t="shared" si="288"/>
        <v>KK 097</v>
      </c>
      <c r="L2564" s="61"/>
      <c r="M2564" s="271"/>
      <c r="N2564" s="6"/>
      <c r="O2564" s="10"/>
      <c r="P2564" s="6"/>
      <c r="Q2564" s="77" t="str">
        <f t="shared" si="289"/>
        <v/>
      </c>
      <c r="R2564" s="333"/>
      <c r="S2564" s="23"/>
      <c r="T2564" s="271"/>
      <c r="U2564" s="5"/>
      <c r="V2564" s="5"/>
      <c r="W2564" s="61"/>
      <c r="X2564" s="61"/>
    </row>
    <row r="2565" spans="1:24" ht="18.75" customHeight="1" x14ac:dyDescent="0.25">
      <c r="A2565" s="61"/>
      <c r="B2565" s="303">
        <f>IF(P2565="",0,COUNTIF($P$7:P2565,P2565))</f>
        <v>0</v>
      </c>
      <c r="C2565" s="303" t="str">
        <f t="shared" si="283"/>
        <v>0</v>
      </c>
      <c r="D2565" s="303">
        <f>IF(S2565="",0,COUNTIF($S$7:S2565,S2565))</f>
        <v>0</v>
      </c>
      <c r="E2565" s="303" t="str">
        <f t="shared" si="284"/>
        <v>0</v>
      </c>
      <c r="F2565" s="303">
        <f>IF(T2565="",0,COUNTIF($T$7:T2565,T2565))</f>
        <v>0</v>
      </c>
      <c r="G2565" s="303" t="str">
        <f t="shared" si="285"/>
        <v>0</v>
      </c>
      <c r="H2565" s="303">
        <f>IF(R2565="",0,COUNTIF($R$7:R2565,R2565))</f>
        <v>0</v>
      </c>
      <c r="I2565" s="303" t="str">
        <f t="shared" si="286"/>
        <v>0</v>
      </c>
      <c r="J2565" s="306">
        <f t="shared" si="287"/>
        <v>44216</v>
      </c>
      <c r="K2565" s="303" t="str">
        <f t="shared" si="288"/>
        <v>KK 097</v>
      </c>
      <c r="L2565" s="61"/>
      <c r="M2565" s="271"/>
      <c r="N2565" s="6"/>
      <c r="O2565" s="10"/>
      <c r="P2565" s="6"/>
      <c r="Q2565" s="77" t="str">
        <f t="shared" si="289"/>
        <v/>
      </c>
      <c r="R2565" s="333"/>
      <c r="S2565" s="23"/>
      <c r="T2565" s="271"/>
      <c r="U2565" s="5"/>
      <c r="V2565" s="5"/>
      <c r="W2565" s="61"/>
      <c r="X2565" s="61"/>
    </row>
    <row r="2566" spans="1:24" ht="18.75" customHeight="1" x14ac:dyDescent="0.25">
      <c r="A2566" s="61"/>
      <c r="B2566" s="303">
        <f>IF(P2566="",0,COUNTIF($P$7:P2566,P2566))</f>
        <v>0</v>
      </c>
      <c r="C2566" s="303" t="str">
        <f t="shared" si="283"/>
        <v>0</v>
      </c>
      <c r="D2566" s="303">
        <f>IF(S2566="",0,COUNTIF($S$7:S2566,S2566))</f>
        <v>0</v>
      </c>
      <c r="E2566" s="303" t="str">
        <f t="shared" si="284"/>
        <v>0</v>
      </c>
      <c r="F2566" s="303">
        <f>IF(T2566="",0,COUNTIF($T$7:T2566,T2566))</f>
        <v>0</v>
      </c>
      <c r="G2566" s="303" t="str">
        <f t="shared" si="285"/>
        <v>0</v>
      </c>
      <c r="H2566" s="303">
        <f>IF(R2566="",0,COUNTIF($R$7:R2566,R2566))</f>
        <v>0</v>
      </c>
      <c r="I2566" s="303" t="str">
        <f t="shared" si="286"/>
        <v>0</v>
      </c>
      <c r="J2566" s="306">
        <f t="shared" si="287"/>
        <v>44216</v>
      </c>
      <c r="K2566" s="303" t="str">
        <f t="shared" si="288"/>
        <v>KK 097</v>
      </c>
      <c r="L2566" s="61"/>
      <c r="M2566" s="271"/>
      <c r="N2566" s="6"/>
      <c r="O2566" s="10"/>
      <c r="P2566" s="6"/>
      <c r="Q2566" s="77" t="str">
        <f t="shared" si="289"/>
        <v/>
      </c>
      <c r="R2566" s="333"/>
      <c r="S2566" s="23"/>
      <c r="T2566" s="271"/>
      <c r="U2566" s="5"/>
      <c r="V2566" s="5"/>
      <c r="W2566" s="61"/>
      <c r="X2566" s="61"/>
    </row>
    <row r="2567" spans="1:24" ht="18.75" customHeight="1" x14ac:dyDescent="0.25">
      <c r="A2567" s="61"/>
      <c r="B2567" s="303">
        <f>IF(P2567="",0,COUNTIF($P$7:P2567,P2567))</f>
        <v>0</v>
      </c>
      <c r="C2567" s="303" t="str">
        <f t="shared" si="283"/>
        <v>0</v>
      </c>
      <c r="D2567" s="303">
        <f>IF(S2567="",0,COUNTIF($S$7:S2567,S2567))</f>
        <v>0</v>
      </c>
      <c r="E2567" s="303" t="str">
        <f t="shared" si="284"/>
        <v>0</v>
      </c>
      <c r="F2567" s="303">
        <f>IF(T2567="",0,COUNTIF($T$7:T2567,T2567))</f>
        <v>0</v>
      </c>
      <c r="G2567" s="303" t="str">
        <f t="shared" si="285"/>
        <v>0</v>
      </c>
      <c r="H2567" s="303">
        <f>IF(R2567="",0,COUNTIF($R$7:R2567,R2567))</f>
        <v>0</v>
      </c>
      <c r="I2567" s="303" t="str">
        <f t="shared" si="286"/>
        <v>0</v>
      </c>
      <c r="J2567" s="306">
        <f t="shared" si="287"/>
        <v>44216</v>
      </c>
      <c r="K2567" s="303" t="str">
        <f t="shared" si="288"/>
        <v>KK 097</v>
      </c>
      <c r="L2567" s="61"/>
      <c r="M2567" s="271"/>
      <c r="N2567" s="6"/>
      <c r="O2567" s="10"/>
      <c r="P2567" s="6"/>
      <c r="Q2567" s="77" t="str">
        <f t="shared" si="289"/>
        <v/>
      </c>
      <c r="R2567" s="333"/>
      <c r="S2567" s="23"/>
      <c r="T2567" s="271"/>
      <c r="U2567" s="5"/>
      <c r="V2567" s="5"/>
      <c r="W2567" s="61"/>
      <c r="X2567" s="61"/>
    </row>
    <row r="2568" spans="1:24" ht="18.75" customHeight="1" x14ac:dyDescent="0.25">
      <c r="A2568" s="61"/>
      <c r="B2568" s="303">
        <f>IF(P2568="",0,COUNTIF($P$7:P2568,P2568))</f>
        <v>0</v>
      </c>
      <c r="C2568" s="303" t="str">
        <f t="shared" si="283"/>
        <v>0</v>
      </c>
      <c r="D2568" s="303">
        <f>IF(S2568="",0,COUNTIF($S$7:S2568,S2568))</f>
        <v>0</v>
      </c>
      <c r="E2568" s="303" t="str">
        <f t="shared" si="284"/>
        <v>0</v>
      </c>
      <c r="F2568" s="303">
        <f>IF(T2568="",0,COUNTIF($T$7:T2568,T2568))</f>
        <v>0</v>
      </c>
      <c r="G2568" s="303" t="str">
        <f t="shared" si="285"/>
        <v>0</v>
      </c>
      <c r="H2568" s="303">
        <f>IF(R2568="",0,COUNTIF($R$7:R2568,R2568))</f>
        <v>0</v>
      </c>
      <c r="I2568" s="303" t="str">
        <f t="shared" si="286"/>
        <v>0</v>
      </c>
      <c r="J2568" s="306">
        <f t="shared" si="287"/>
        <v>44216</v>
      </c>
      <c r="K2568" s="303" t="str">
        <f t="shared" si="288"/>
        <v>KK 097</v>
      </c>
      <c r="L2568" s="61"/>
      <c r="M2568" s="271"/>
      <c r="N2568" s="6"/>
      <c r="O2568" s="10"/>
      <c r="P2568" s="6"/>
      <c r="Q2568" s="77" t="str">
        <f t="shared" si="289"/>
        <v/>
      </c>
      <c r="R2568" s="333"/>
      <c r="S2568" s="23"/>
      <c r="T2568" s="271"/>
      <c r="U2568" s="5"/>
      <c r="V2568" s="5"/>
      <c r="W2568" s="61"/>
      <c r="X2568" s="61"/>
    </row>
    <row r="2569" spans="1:24" ht="18.75" customHeight="1" x14ac:dyDescent="0.25">
      <c r="A2569" s="61"/>
      <c r="B2569" s="303">
        <f>IF(P2569="",0,COUNTIF($P$7:P2569,P2569))</f>
        <v>0</v>
      </c>
      <c r="C2569" s="303" t="str">
        <f t="shared" si="283"/>
        <v>0</v>
      </c>
      <c r="D2569" s="303">
        <f>IF(S2569="",0,COUNTIF($S$7:S2569,S2569))</f>
        <v>0</v>
      </c>
      <c r="E2569" s="303" t="str">
        <f t="shared" si="284"/>
        <v>0</v>
      </c>
      <c r="F2569" s="303">
        <f>IF(T2569="",0,COUNTIF($T$7:T2569,T2569))</f>
        <v>0</v>
      </c>
      <c r="G2569" s="303" t="str">
        <f t="shared" si="285"/>
        <v>0</v>
      </c>
      <c r="H2569" s="303">
        <f>IF(R2569="",0,COUNTIF($R$7:R2569,R2569))</f>
        <v>0</v>
      </c>
      <c r="I2569" s="303" t="str">
        <f t="shared" si="286"/>
        <v>0</v>
      </c>
      <c r="J2569" s="306">
        <f t="shared" si="287"/>
        <v>44216</v>
      </c>
      <c r="K2569" s="303" t="str">
        <f t="shared" si="288"/>
        <v>KK 097</v>
      </c>
      <c r="L2569" s="61"/>
      <c r="M2569" s="271"/>
      <c r="N2569" s="6"/>
      <c r="O2569" s="10"/>
      <c r="P2569" s="6"/>
      <c r="Q2569" s="77" t="str">
        <f t="shared" si="289"/>
        <v/>
      </c>
      <c r="R2569" s="333"/>
      <c r="S2569" s="23"/>
      <c r="T2569" s="271"/>
      <c r="U2569" s="5"/>
      <c r="V2569" s="5"/>
      <c r="W2569" s="61"/>
      <c r="X2569" s="61"/>
    </row>
    <row r="2570" spans="1:24" ht="18.75" customHeight="1" x14ac:dyDescent="0.25">
      <c r="A2570" s="61"/>
      <c r="B2570" s="303">
        <f>IF(P2570="",0,COUNTIF($P$7:P2570,P2570))</f>
        <v>0</v>
      </c>
      <c r="C2570" s="303" t="str">
        <f t="shared" si="283"/>
        <v>0</v>
      </c>
      <c r="D2570" s="303">
        <f>IF(S2570="",0,COUNTIF($S$7:S2570,S2570))</f>
        <v>0</v>
      </c>
      <c r="E2570" s="303" t="str">
        <f t="shared" si="284"/>
        <v>0</v>
      </c>
      <c r="F2570" s="303">
        <f>IF(T2570="",0,COUNTIF($T$7:T2570,T2570))</f>
        <v>0</v>
      </c>
      <c r="G2570" s="303" t="str">
        <f t="shared" si="285"/>
        <v>0</v>
      </c>
      <c r="H2570" s="303">
        <f>IF(R2570="",0,COUNTIF($R$7:R2570,R2570))</f>
        <v>0</v>
      </c>
      <c r="I2570" s="303" t="str">
        <f t="shared" si="286"/>
        <v>0</v>
      </c>
      <c r="J2570" s="306">
        <f t="shared" si="287"/>
        <v>44216</v>
      </c>
      <c r="K2570" s="303" t="str">
        <f t="shared" si="288"/>
        <v>KK 097</v>
      </c>
      <c r="L2570" s="61"/>
      <c r="M2570" s="271"/>
      <c r="N2570" s="6"/>
      <c r="O2570" s="10"/>
      <c r="P2570" s="6"/>
      <c r="Q2570" s="77" t="str">
        <f t="shared" si="289"/>
        <v/>
      </c>
      <c r="R2570" s="333"/>
      <c r="S2570" s="23"/>
      <c r="T2570" s="271"/>
      <c r="U2570" s="5"/>
      <c r="V2570" s="5"/>
      <c r="W2570" s="61"/>
      <c r="X2570" s="61"/>
    </row>
    <row r="2571" spans="1:24" ht="18.75" customHeight="1" x14ac:dyDescent="0.25">
      <c r="A2571" s="61"/>
      <c r="B2571" s="303">
        <f>IF(P2571="",0,COUNTIF($P$7:P2571,P2571))</f>
        <v>0</v>
      </c>
      <c r="C2571" s="303" t="str">
        <f t="shared" si="283"/>
        <v>0</v>
      </c>
      <c r="D2571" s="303">
        <f>IF(S2571="",0,COUNTIF($S$7:S2571,S2571))</f>
        <v>0</v>
      </c>
      <c r="E2571" s="303" t="str">
        <f t="shared" si="284"/>
        <v>0</v>
      </c>
      <c r="F2571" s="303">
        <f>IF(T2571="",0,COUNTIF($T$7:T2571,T2571))</f>
        <v>0</v>
      </c>
      <c r="G2571" s="303" t="str">
        <f t="shared" si="285"/>
        <v>0</v>
      </c>
      <c r="H2571" s="303">
        <f>IF(R2571="",0,COUNTIF($R$7:R2571,R2571))</f>
        <v>0</v>
      </c>
      <c r="I2571" s="303" t="str">
        <f t="shared" si="286"/>
        <v>0</v>
      </c>
      <c r="J2571" s="306">
        <f t="shared" si="287"/>
        <v>44216</v>
      </c>
      <c r="K2571" s="303" t="str">
        <f t="shared" si="288"/>
        <v>KK 097</v>
      </c>
      <c r="L2571" s="61"/>
      <c r="M2571" s="271"/>
      <c r="N2571" s="6"/>
      <c r="O2571" s="10"/>
      <c r="P2571" s="6"/>
      <c r="Q2571" s="77" t="str">
        <f t="shared" si="289"/>
        <v/>
      </c>
      <c r="R2571" s="333"/>
      <c r="S2571" s="23"/>
      <c r="T2571" s="271"/>
      <c r="U2571" s="5"/>
      <c r="V2571" s="5"/>
      <c r="W2571" s="61"/>
      <c r="X2571" s="61"/>
    </row>
    <row r="2572" spans="1:24" ht="18.75" customHeight="1" x14ac:dyDescent="0.25">
      <c r="A2572" s="61"/>
      <c r="B2572" s="303">
        <f>IF(P2572="",0,COUNTIF($P$7:P2572,P2572))</f>
        <v>0</v>
      </c>
      <c r="C2572" s="303" t="str">
        <f t="shared" si="283"/>
        <v>0</v>
      </c>
      <c r="D2572" s="303">
        <f>IF(S2572="",0,COUNTIF($S$7:S2572,S2572))</f>
        <v>0</v>
      </c>
      <c r="E2572" s="303" t="str">
        <f t="shared" si="284"/>
        <v>0</v>
      </c>
      <c r="F2572" s="303">
        <f>IF(T2572="",0,COUNTIF($T$7:T2572,T2572))</f>
        <v>0</v>
      </c>
      <c r="G2572" s="303" t="str">
        <f t="shared" si="285"/>
        <v>0</v>
      </c>
      <c r="H2572" s="303">
        <f>IF(R2572="",0,COUNTIF($R$7:R2572,R2572))</f>
        <v>0</v>
      </c>
      <c r="I2572" s="303" t="str">
        <f t="shared" si="286"/>
        <v>0</v>
      </c>
      <c r="J2572" s="306">
        <f t="shared" si="287"/>
        <v>44216</v>
      </c>
      <c r="K2572" s="303" t="str">
        <f t="shared" si="288"/>
        <v>KK 097</v>
      </c>
      <c r="L2572" s="61"/>
      <c r="M2572" s="271"/>
      <c r="N2572" s="6"/>
      <c r="O2572" s="10"/>
      <c r="P2572" s="6"/>
      <c r="Q2572" s="77" t="str">
        <f t="shared" si="289"/>
        <v/>
      </c>
      <c r="R2572" s="333"/>
      <c r="S2572" s="23"/>
      <c r="T2572" s="271"/>
      <c r="U2572" s="5"/>
      <c r="V2572" s="5"/>
      <c r="W2572" s="61"/>
      <c r="X2572" s="61"/>
    </row>
    <row r="2573" spans="1:24" ht="18.75" customHeight="1" x14ac:dyDescent="0.25">
      <c r="A2573" s="61"/>
      <c r="B2573" s="303">
        <f>IF(P2573="",0,COUNTIF($P$7:P2573,P2573))</f>
        <v>0</v>
      </c>
      <c r="C2573" s="303" t="str">
        <f t="shared" si="283"/>
        <v>0</v>
      </c>
      <c r="D2573" s="303">
        <f>IF(S2573="",0,COUNTIF($S$7:S2573,S2573))</f>
        <v>0</v>
      </c>
      <c r="E2573" s="303" t="str">
        <f t="shared" si="284"/>
        <v>0</v>
      </c>
      <c r="F2573" s="303">
        <f>IF(T2573="",0,COUNTIF($T$7:T2573,T2573))</f>
        <v>0</v>
      </c>
      <c r="G2573" s="303" t="str">
        <f t="shared" si="285"/>
        <v>0</v>
      </c>
      <c r="H2573" s="303">
        <f>IF(R2573="",0,COUNTIF($R$7:R2573,R2573))</f>
        <v>0</v>
      </c>
      <c r="I2573" s="303" t="str">
        <f t="shared" si="286"/>
        <v>0</v>
      </c>
      <c r="J2573" s="306">
        <f t="shared" si="287"/>
        <v>44216</v>
      </c>
      <c r="K2573" s="303" t="str">
        <f t="shared" si="288"/>
        <v>KK 097</v>
      </c>
      <c r="L2573" s="61"/>
      <c r="M2573" s="271"/>
      <c r="N2573" s="6"/>
      <c r="O2573" s="10"/>
      <c r="P2573" s="6"/>
      <c r="Q2573" s="77" t="str">
        <f t="shared" si="289"/>
        <v/>
      </c>
      <c r="R2573" s="333"/>
      <c r="S2573" s="23"/>
      <c r="T2573" s="271"/>
      <c r="U2573" s="5"/>
      <c r="V2573" s="5"/>
      <c r="W2573" s="61"/>
      <c r="X2573" s="61"/>
    </row>
    <row r="2574" spans="1:24" ht="18.75" customHeight="1" x14ac:dyDescent="0.25">
      <c r="A2574" s="61"/>
      <c r="B2574" s="303">
        <f>IF(P2574="",0,COUNTIF($P$7:P2574,P2574))</f>
        <v>0</v>
      </c>
      <c r="C2574" s="303" t="str">
        <f t="shared" si="283"/>
        <v>0</v>
      </c>
      <c r="D2574" s="303">
        <f>IF(S2574="",0,COUNTIF($S$7:S2574,S2574))</f>
        <v>0</v>
      </c>
      <c r="E2574" s="303" t="str">
        <f t="shared" si="284"/>
        <v>0</v>
      </c>
      <c r="F2574" s="303">
        <f>IF(T2574="",0,COUNTIF($T$7:T2574,T2574))</f>
        <v>0</v>
      </c>
      <c r="G2574" s="303" t="str">
        <f t="shared" si="285"/>
        <v>0</v>
      </c>
      <c r="H2574" s="303">
        <f>IF(R2574="",0,COUNTIF($R$7:R2574,R2574))</f>
        <v>0</v>
      </c>
      <c r="I2574" s="303" t="str">
        <f t="shared" si="286"/>
        <v>0</v>
      </c>
      <c r="J2574" s="306">
        <f t="shared" si="287"/>
        <v>44216</v>
      </c>
      <c r="K2574" s="303" t="str">
        <f t="shared" si="288"/>
        <v>KK 097</v>
      </c>
      <c r="L2574" s="61"/>
      <c r="M2574" s="271"/>
      <c r="N2574" s="6"/>
      <c r="O2574" s="10"/>
      <c r="P2574" s="6"/>
      <c r="Q2574" s="77" t="str">
        <f t="shared" si="289"/>
        <v/>
      </c>
      <c r="R2574" s="333"/>
      <c r="S2574" s="23"/>
      <c r="T2574" s="271"/>
      <c r="U2574" s="5"/>
      <c r="V2574" s="5"/>
      <c r="W2574" s="61"/>
      <c r="X2574" s="61"/>
    </row>
    <row r="2575" spans="1:24" ht="18.75" customHeight="1" x14ac:dyDescent="0.25">
      <c r="A2575" s="61"/>
      <c r="B2575" s="303">
        <f>IF(P2575="",0,COUNTIF($P$7:P2575,P2575))</f>
        <v>0</v>
      </c>
      <c r="C2575" s="303" t="str">
        <f t="shared" si="283"/>
        <v>0</v>
      </c>
      <c r="D2575" s="303">
        <f>IF(S2575="",0,COUNTIF($S$7:S2575,S2575))</f>
        <v>0</v>
      </c>
      <c r="E2575" s="303" t="str">
        <f t="shared" si="284"/>
        <v>0</v>
      </c>
      <c r="F2575" s="303">
        <f>IF(T2575="",0,COUNTIF($T$7:T2575,T2575))</f>
        <v>0</v>
      </c>
      <c r="G2575" s="303" t="str">
        <f t="shared" si="285"/>
        <v>0</v>
      </c>
      <c r="H2575" s="303">
        <f>IF(R2575="",0,COUNTIF($R$7:R2575,R2575))</f>
        <v>0</v>
      </c>
      <c r="I2575" s="303" t="str">
        <f t="shared" si="286"/>
        <v>0</v>
      </c>
      <c r="J2575" s="306">
        <f t="shared" si="287"/>
        <v>44216</v>
      </c>
      <c r="K2575" s="303" t="str">
        <f t="shared" si="288"/>
        <v>KK 097</v>
      </c>
      <c r="L2575" s="61"/>
      <c r="M2575" s="271"/>
      <c r="N2575" s="6"/>
      <c r="O2575" s="10"/>
      <c r="P2575" s="6"/>
      <c r="Q2575" s="77" t="str">
        <f t="shared" si="289"/>
        <v/>
      </c>
      <c r="R2575" s="333"/>
      <c r="S2575" s="23"/>
      <c r="T2575" s="271"/>
      <c r="U2575" s="5"/>
      <c r="V2575" s="5"/>
      <c r="W2575" s="61"/>
      <c r="X2575" s="61"/>
    </row>
    <row r="2576" spans="1:24" ht="18.75" customHeight="1" x14ac:dyDescent="0.25">
      <c r="A2576" s="61"/>
      <c r="B2576" s="303">
        <f>IF(P2576="",0,COUNTIF($P$7:P2576,P2576))</f>
        <v>0</v>
      </c>
      <c r="C2576" s="303" t="str">
        <f t="shared" si="283"/>
        <v>0</v>
      </c>
      <c r="D2576" s="303">
        <f>IF(S2576="",0,COUNTIF($S$7:S2576,S2576))</f>
        <v>0</v>
      </c>
      <c r="E2576" s="303" t="str">
        <f t="shared" si="284"/>
        <v>0</v>
      </c>
      <c r="F2576" s="303">
        <f>IF(T2576="",0,COUNTIF($T$7:T2576,T2576))</f>
        <v>0</v>
      </c>
      <c r="G2576" s="303" t="str">
        <f t="shared" si="285"/>
        <v>0</v>
      </c>
      <c r="H2576" s="303">
        <f>IF(R2576="",0,COUNTIF($R$7:R2576,R2576))</f>
        <v>0</v>
      </c>
      <c r="I2576" s="303" t="str">
        <f t="shared" si="286"/>
        <v>0</v>
      </c>
      <c r="J2576" s="306">
        <f t="shared" si="287"/>
        <v>44216</v>
      </c>
      <c r="K2576" s="303" t="str">
        <f t="shared" si="288"/>
        <v>KK 097</v>
      </c>
      <c r="L2576" s="61"/>
      <c r="M2576" s="271"/>
      <c r="N2576" s="6"/>
      <c r="O2576" s="10"/>
      <c r="P2576" s="6"/>
      <c r="Q2576" s="77" t="str">
        <f t="shared" si="289"/>
        <v/>
      </c>
      <c r="R2576" s="333"/>
      <c r="S2576" s="23"/>
      <c r="T2576" s="271"/>
      <c r="U2576" s="5"/>
      <c r="V2576" s="5"/>
      <c r="W2576" s="61"/>
      <c r="X2576" s="61"/>
    </row>
    <row r="2577" spans="1:24" ht="18.75" customHeight="1" x14ac:dyDescent="0.25">
      <c r="A2577" s="61"/>
      <c r="B2577" s="303">
        <f>IF(P2577="",0,COUNTIF($P$7:P2577,P2577))</f>
        <v>0</v>
      </c>
      <c r="C2577" s="303" t="str">
        <f t="shared" si="283"/>
        <v>0</v>
      </c>
      <c r="D2577" s="303">
        <f>IF(S2577="",0,COUNTIF($S$7:S2577,S2577))</f>
        <v>0</v>
      </c>
      <c r="E2577" s="303" t="str">
        <f t="shared" si="284"/>
        <v>0</v>
      </c>
      <c r="F2577" s="303">
        <f>IF(T2577="",0,COUNTIF($T$7:T2577,T2577))</f>
        <v>0</v>
      </c>
      <c r="G2577" s="303" t="str">
        <f t="shared" si="285"/>
        <v>0</v>
      </c>
      <c r="H2577" s="303">
        <f>IF(R2577="",0,COUNTIF($R$7:R2577,R2577))</f>
        <v>0</v>
      </c>
      <c r="I2577" s="303" t="str">
        <f t="shared" si="286"/>
        <v>0</v>
      </c>
      <c r="J2577" s="306">
        <f t="shared" si="287"/>
        <v>44216</v>
      </c>
      <c r="K2577" s="303" t="str">
        <f t="shared" si="288"/>
        <v>KK 097</v>
      </c>
      <c r="L2577" s="61"/>
      <c r="M2577" s="271"/>
      <c r="N2577" s="6"/>
      <c r="O2577" s="10"/>
      <c r="P2577" s="6"/>
      <c r="Q2577" s="77" t="str">
        <f t="shared" si="289"/>
        <v/>
      </c>
      <c r="R2577" s="333"/>
      <c r="S2577" s="23"/>
      <c r="T2577" s="271"/>
      <c r="U2577" s="5"/>
      <c r="V2577" s="5"/>
      <c r="W2577" s="61"/>
      <c r="X2577" s="61"/>
    </row>
    <row r="2578" spans="1:24" ht="18.75" customHeight="1" x14ac:dyDescent="0.25">
      <c r="A2578" s="61"/>
      <c r="B2578" s="303">
        <f>IF(P2578="",0,COUNTIF($P$7:P2578,P2578))</f>
        <v>0</v>
      </c>
      <c r="C2578" s="303" t="str">
        <f t="shared" si="283"/>
        <v>0</v>
      </c>
      <c r="D2578" s="303">
        <f>IF(S2578="",0,COUNTIF($S$7:S2578,S2578))</f>
        <v>0</v>
      </c>
      <c r="E2578" s="303" t="str">
        <f t="shared" si="284"/>
        <v>0</v>
      </c>
      <c r="F2578" s="303">
        <f>IF(T2578="",0,COUNTIF($T$7:T2578,T2578))</f>
        <v>0</v>
      </c>
      <c r="G2578" s="303" t="str">
        <f t="shared" si="285"/>
        <v>0</v>
      </c>
      <c r="H2578" s="303">
        <f>IF(R2578="",0,COUNTIF($R$7:R2578,R2578))</f>
        <v>0</v>
      </c>
      <c r="I2578" s="303" t="str">
        <f t="shared" si="286"/>
        <v>0</v>
      </c>
      <c r="J2578" s="306">
        <f t="shared" si="287"/>
        <v>44216</v>
      </c>
      <c r="K2578" s="303" t="str">
        <f t="shared" si="288"/>
        <v>KK 097</v>
      </c>
      <c r="L2578" s="61"/>
      <c r="M2578" s="271"/>
      <c r="N2578" s="6"/>
      <c r="O2578" s="10"/>
      <c r="P2578" s="6"/>
      <c r="Q2578" s="77" t="str">
        <f t="shared" si="289"/>
        <v/>
      </c>
      <c r="R2578" s="333"/>
      <c r="S2578" s="23"/>
      <c r="T2578" s="271"/>
      <c r="U2578" s="5"/>
      <c r="V2578" s="5"/>
      <c r="W2578" s="61"/>
      <c r="X2578" s="61"/>
    </row>
    <row r="2579" spans="1:24" ht="18.75" customHeight="1" x14ac:dyDescent="0.25">
      <c r="A2579" s="61"/>
      <c r="B2579" s="303">
        <f>IF(P2579="",0,COUNTIF($P$7:P2579,P2579))</f>
        <v>0</v>
      </c>
      <c r="C2579" s="303" t="str">
        <f t="shared" si="283"/>
        <v>0</v>
      </c>
      <c r="D2579" s="303">
        <f>IF(S2579="",0,COUNTIF($S$7:S2579,S2579))</f>
        <v>0</v>
      </c>
      <c r="E2579" s="303" t="str">
        <f t="shared" si="284"/>
        <v>0</v>
      </c>
      <c r="F2579" s="303">
        <f>IF(T2579="",0,COUNTIF($T$7:T2579,T2579))</f>
        <v>0</v>
      </c>
      <c r="G2579" s="303" t="str">
        <f t="shared" si="285"/>
        <v>0</v>
      </c>
      <c r="H2579" s="303">
        <f>IF(R2579="",0,COUNTIF($R$7:R2579,R2579))</f>
        <v>0</v>
      </c>
      <c r="I2579" s="303" t="str">
        <f t="shared" si="286"/>
        <v>0</v>
      </c>
      <c r="J2579" s="306">
        <f t="shared" si="287"/>
        <v>44216</v>
      </c>
      <c r="K2579" s="303" t="str">
        <f t="shared" si="288"/>
        <v>KK 097</v>
      </c>
      <c r="L2579" s="61"/>
      <c r="M2579" s="271"/>
      <c r="N2579" s="6"/>
      <c r="O2579" s="10"/>
      <c r="P2579" s="6"/>
      <c r="Q2579" s="77" t="str">
        <f t="shared" si="289"/>
        <v/>
      </c>
      <c r="R2579" s="333"/>
      <c r="S2579" s="23"/>
      <c r="T2579" s="271"/>
      <c r="U2579" s="5"/>
      <c r="V2579" s="5"/>
      <c r="W2579" s="61"/>
      <c r="X2579" s="61"/>
    </row>
    <row r="2580" spans="1:24" ht="18.75" customHeight="1" x14ac:dyDescent="0.25">
      <c r="A2580" s="61"/>
      <c r="B2580" s="303">
        <f>IF(P2580="",0,COUNTIF($P$7:P2580,P2580))</f>
        <v>0</v>
      </c>
      <c r="C2580" s="303" t="str">
        <f t="shared" si="283"/>
        <v>0</v>
      </c>
      <c r="D2580" s="303">
        <f>IF(S2580="",0,COUNTIF($S$7:S2580,S2580))</f>
        <v>0</v>
      </c>
      <c r="E2580" s="303" t="str">
        <f t="shared" si="284"/>
        <v>0</v>
      </c>
      <c r="F2580" s="303">
        <f>IF(T2580="",0,COUNTIF($T$7:T2580,T2580))</f>
        <v>0</v>
      </c>
      <c r="G2580" s="303" t="str">
        <f t="shared" si="285"/>
        <v>0</v>
      </c>
      <c r="H2580" s="303">
        <f>IF(R2580="",0,COUNTIF($R$7:R2580,R2580))</f>
        <v>0</v>
      </c>
      <c r="I2580" s="303" t="str">
        <f t="shared" si="286"/>
        <v>0</v>
      </c>
      <c r="J2580" s="306">
        <f t="shared" si="287"/>
        <v>44216</v>
      </c>
      <c r="K2580" s="303" t="str">
        <f t="shared" si="288"/>
        <v>KK 097</v>
      </c>
      <c r="L2580" s="61"/>
      <c r="M2580" s="271"/>
      <c r="N2580" s="6"/>
      <c r="O2580" s="10"/>
      <c r="P2580" s="6"/>
      <c r="Q2580" s="77" t="str">
        <f t="shared" si="289"/>
        <v/>
      </c>
      <c r="R2580" s="333"/>
      <c r="S2580" s="23"/>
      <c r="T2580" s="271"/>
      <c r="U2580" s="5"/>
      <c r="V2580" s="5"/>
      <c r="W2580" s="61"/>
      <c r="X2580" s="61"/>
    </row>
    <row r="2581" spans="1:24" ht="18.75" customHeight="1" x14ac:dyDescent="0.25">
      <c r="A2581" s="61"/>
      <c r="B2581" s="303">
        <f>IF(P2581="",0,COUNTIF($P$7:P2581,P2581))</f>
        <v>0</v>
      </c>
      <c r="C2581" s="303" t="str">
        <f t="shared" si="283"/>
        <v>0</v>
      </c>
      <c r="D2581" s="303">
        <f>IF(S2581="",0,COUNTIF($S$7:S2581,S2581))</f>
        <v>0</v>
      </c>
      <c r="E2581" s="303" t="str">
        <f t="shared" si="284"/>
        <v>0</v>
      </c>
      <c r="F2581" s="303">
        <f>IF(T2581="",0,COUNTIF($T$7:T2581,T2581))</f>
        <v>0</v>
      </c>
      <c r="G2581" s="303" t="str">
        <f t="shared" si="285"/>
        <v>0</v>
      </c>
      <c r="H2581" s="303">
        <f>IF(R2581="",0,COUNTIF($R$7:R2581,R2581))</f>
        <v>0</v>
      </c>
      <c r="I2581" s="303" t="str">
        <f t="shared" si="286"/>
        <v>0</v>
      </c>
      <c r="J2581" s="306">
        <f t="shared" si="287"/>
        <v>44216</v>
      </c>
      <c r="K2581" s="303" t="str">
        <f t="shared" si="288"/>
        <v>KK 097</v>
      </c>
      <c r="L2581" s="61"/>
      <c r="M2581" s="271"/>
      <c r="N2581" s="6"/>
      <c r="O2581" s="10"/>
      <c r="P2581" s="6"/>
      <c r="Q2581" s="77" t="str">
        <f t="shared" si="289"/>
        <v/>
      </c>
      <c r="R2581" s="333"/>
      <c r="S2581" s="23"/>
      <c r="T2581" s="271"/>
      <c r="U2581" s="5"/>
      <c r="V2581" s="5"/>
      <c r="W2581" s="61"/>
      <c r="X2581" s="61"/>
    </row>
    <row r="2582" spans="1:24" ht="18.75" customHeight="1" x14ac:dyDescent="0.25">
      <c r="A2582" s="61"/>
      <c r="B2582" s="303">
        <f>IF(P2582="",0,COUNTIF($P$7:P2582,P2582))</f>
        <v>0</v>
      </c>
      <c r="C2582" s="303" t="str">
        <f t="shared" si="283"/>
        <v>0</v>
      </c>
      <c r="D2582" s="303">
        <f>IF(S2582="",0,COUNTIF($S$7:S2582,S2582))</f>
        <v>0</v>
      </c>
      <c r="E2582" s="303" t="str">
        <f t="shared" si="284"/>
        <v>0</v>
      </c>
      <c r="F2582" s="303">
        <f>IF(T2582="",0,COUNTIF($T$7:T2582,T2582))</f>
        <v>0</v>
      </c>
      <c r="G2582" s="303" t="str">
        <f t="shared" si="285"/>
        <v>0</v>
      </c>
      <c r="H2582" s="303">
        <f>IF(R2582="",0,COUNTIF($R$7:R2582,R2582))</f>
        <v>0</v>
      </c>
      <c r="I2582" s="303" t="str">
        <f t="shared" si="286"/>
        <v>0</v>
      </c>
      <c r="J2582" s="306">
        <f t="shared" si="287"/>
        <v>44216</v>
      </c>
      <c r="K2582" s="303" t="str">
        <f t="shared" si="288"/>
        <v>KK 097</v>
      </c>
      <c r="L2582" s="61"/>
      <c r="M2582" s="271"/>
      <c r="N2582" s="6"/>
      <c r="O2582" s="10"/>
      <c r="P2582" s="6"/>
      <c r="Q2582" s="77" t="str">
        <f t="shared" si="289"/>
        <v/>
      </c>
      <c r="R2582" s="333"/>
      <c r="S2582" s="23"/>
      <c r="T2582" s="271"/>
      <c r="U2582" s="5"/>
      <c r="V2582" s="5"/>
      <c r="W2582" s="61"/>
      <c r="X2582" s="61"/>
    </row>
    <row r="2583" spans="1:24" ht="18.75" customHeight="1" x14ac:dyDescent="0.25">
      <c r="A2583" s="61"/>
      <c r="B2583" s="303">
        <f>IF(P2583="",0,COUNTIF($P$7:P2583,P2583))</f>
        <v>0</v>
      </c>
      <c r="C2583" s="303" t="str">
        <f t="shared" si="283"/>
        <v>0</v>
      </c>
      <c r="D2583" s="303">
        <f>IF(S2583="",0,COUNTIF($S$7:S2583,S2583))</f>
        <v>0</v>
      </c>
      <c r="E2583" s="303" t="str">
        <f t="shared" si="284"/>
        <v>0</v>
      </c>
      <c r="F2583" s="303">
        <f>IF(T2583="",0,COUNTIF($T$7:T2583,T2583))</f>
        <v>0</v>
      </c>
      <c r="G2583" s="303" t="str">
        <f t="shared" si="285"/>
        <v>0</v>
      </c>
      <c r="H2583" s="303">
        <f>IF(R2583="",0,COUNTIF($R$7:R2583,R2583))</f>
        <v>0</v>
      </c>
      <c r="I2583" s="303" t="str">
        <f t="shared" si="286"/>
        <v>0</v>
      </c>
      <c r="J2583" s="306">
        <f t="shared" si="287"/>
        <v>44216</v>
      </c>
      <c r="K2583" s="303" t="str">
        <f t="shared" si="288"/>
        <v>KK 097</v>
      </c>
      <c r="L2583" s="61"/>
      <c r="M2583" s="271"/>
      <c r="N2583" s="6"/>
      <c r="O2583" s="10"/>
      <c r="P2583" s="6"/>
      <c r="Q2583" s="77" t="str">
        <f t="shared" si="289"/>
        <v/>
      </c>
      <c r="R2583" s="333"/>
      <c r="S2583" s="23"/>
      <c r="T2583" s="271"/>
      <c r="U2583" s="5"/>
      <c r="V2583" s="5"/>
      <c r="W2583" s="61"/>
      <c r="X2583" s="61"/>
    </row>
    <row r="2584" spans="1:24" ht="18.75" customHeight="1" x14ac:dyDescent="0.25">
      <c r="A2584" s="61"/>
      <c r="B2584" s="303">
        <f>IF(P2584="",0,COUNTIF($P$7:P2584,P2584))</f>
        <v>0</v>
      </c>
      <c r="C2584" s="303" t="str">
        <f t="shared" si="283"/>
        <v>0</v>
      </c>
      <c r="D2584" s="303">
        <f>IF(S2584="",0,COUNTIF($S$7:S2584,S2584))</f>
        <v>0</v>
      </c>
      <c r="E2584" s="303" t="str">
        <f t="shared" si="284"/>
        <v>0</v>
      </c>
      <c r="F2584" s="303">
        <f>IF(T2584="",0,COUNTIF($T$7:T2584,T2584))</f>
        <v>0</v>
      </c>
      <c r="G2584" s="303" t="str">
        <f t="shared" si="285"/>
        <v>0</v>
      </c>
      <c r="H2584" s="303">
        <f>IF(R2584="",0,COUNTIF($R$7:R2584,R2584))</f>
        <v>0</v>
      </c>
      <c r="I2584" s="303" t="str">
        <f t="shared" si="286"/>
        <v>0</v>
      </c>
      <c r="J2584" s="306">
        <f t="shared" si="287"/>
        <v>44216</v>
      </c>
      <c r="K2584" s="303" t="str">
        <f t="shared" si="288"/>
        <v>KK 097</v>
      </c>
      <c r="L2584" s="61"/>
      <c r="M2584" s="271"/>
      <c r="N2584" s="6"/>
      <c r="O2584" s="10"/>
      <c r="P2584" s="6"/>
      <c r="Q2584" s="77" t="str">
        <f t="shared" si="289"/>
        <v/>
      </c>
      <c r="R2584" s="333"/>
      <c r="S2584" s="23"/>
      <c r="T2584" s="271"/>
      <c r="U2584" s="5"/>
      <c r="V2584" s="5"/>
      <c r="W2584" s="61"/>
      <c r="X2584" s="61"/>
    </row>
    <row r="2585" spans="1:24" ht="18.75" customHeight="1" x14ac:dyDescent="0.25">
      <c r="A2585" s="61"/>
      <c r="B2585" s="303">
        <f>IF(P2585="",0,COUNTIF($P$7:P2585,P2585))</f>
        <v>0</v>
      </c>
      <c r="C2585" s="303" t="str">
        <f t="shared" si="283"/>
        <v>0</v>
      </c>
      <c r="D2585" s="303">
        <f>IF(S2585="",0,COUNTIF($S$7:S2585,S2585))</f>
        <v>0</v>
      </c>
      <c r="E2585" s="303" t="str">
        <f t="shared" si="284"/>
        <v>0</v>
      </c>
      <c r="F2585" s="303">
        <f>IF(T2585="",0,COUNTIF($T$7:T2585,T2585))</f>
        <v>0</v>
      </c>
      <c r="G2585" s="303" t="str">
        <f t="shared" si="285"/>
        <v>0</v>
      </c>
      <c r="H2585" s="303">
        <f>IF(R2585="",0,COUNTIF($R$7:R2585,R2585))</f>
        <v>0</v>
      </c>
      <c r="I2585" s="303" t="str">
        <f t="shared" si="286"/>
        <v>0</v>
      </c>
      <c r="J2585" s="306">
        <f t="shared" si="287"/>
        <v>44216</v>
      </c>
      <c r="K2585" s="303" t="str">
        <f t="shared" si="288"/>
        <v>KK 097</v>
      </c>
      <c r="L2585" s="61"/>
      <c r="M2585" s="271"/>
      <c r="N2585" s="6"/>
      <c r="O2585" s="10"/>
      <c r="P2585" s="6"/>
      <c r="Q2585" s="77" t="str">
        <f t="shared" si="289"/>
        <v/>
      </c>
      <c r="R2585" s="333"/>
      <c r="S2585" s="23"/>
      <c r="T2585" s="271"/>
      <c r="U2585" s="5"/>
      <c r="V2585" s="5"/>
      <c r="W2585" s="61"/>
      <c r="X2585" s="61"/>
    </row>
    <row r="2586" spans="1:24" ht="18.75" customHeight="1" x14ac:dyDescent="0.25">
      <c r="A2586" s="61"/>
      <c r="B2586" s="303">
        <f>IF(P2586="",0,COUNTIF($P$7:P2586,P2586))</f>
        <v>0</v>
      </c>
      <c r="C2586" s="303" t="str">
        <f t="shared" si="283"/>
        <v>0</v>
      </c>
      <c r="D2586" s="303">
        <f>IF(S2586="",0,COUNTIF($S$7:S2586,S2586))</f>
        <v>0</v>
      </c>
      <c r="E2586" s="303" t="str">
        <f t="shared" si="284"/>
        <v>0</v>
      </c>
      <c r="F2586" s="303">
        <f>IF(T2586="",0,COUNTIF($T$7:T2586,T2586))</f>
        <v>0</v>
      </c>
      <c r="G2586" s="303" t="str">
        <f t="shared" si="285"/>
        <v>0</v>
      </c>
      <c r="H2586" s="303">
        <f>IF(R2586="",0,COUNTIF($R$7:R2586,R2586))</f>
        <v>0</v>
      </c>
      <c r="I2586" s="303" t="str">
        <f t="shared" si="286"/>
        <v>0</v>
      </c>
      <c r="J2586" s="306">
        <f t="shared" si="287"/>
        <v>44216</v>
      </c>
      <c r="K2586" s="303" t="str">
        <f t="shared" si="288"/>
        <v>KK 097</v>
      </c>
      <c r="L2586" s="61"/>
      <c r="M2586" s="271"/>
      <c r="N2586" s="6"/>
      <c r="O2586" s="10"/>
      <c r="P2586" s="6"/>
      <c r="Q2586" s="77" t="str">
        <f t="shared" si="289"/>
        <v/>
      </c>
      <c r="R2586" s="333"/>
      <c r="S2586" s="23"/>
      <c r="T2586" s="271"/>
      <c r="U2586" s="5"/>
      <c r="V2586" s="5"/>
      <c r="W2586" s="61"/>
      <c r="X2586" s="61"/>
    </row>
    <row r="2587" spans="1:24" ht="18.75" customHeight="1" x14ac:dyDescent="0.25">
      <c r="A2587" s="61"/>
      <c r="B2587" s="303">
        <f>IF(P2587="",0,COUNTIF($P$7:P2587,P2587))</f>
        <v>0</v>
      </c>
      <c r="C2587" s="303" t="str">
        <f t="shared" si="283"/>
        <v>0</v>
      </c>
      <c r="D2587" s="303">
        <f>IF(S2587="",0,COUNTIF($S$7:S2587,S2587))</f>
        <v>0</v>
      </c>
      <c r="E2587" s="303" t="str">
        <f t="shared" si="284"/>
        <v>0</v>
      </c>
      <c r="F2587" s="303">
        <f>IF(T2587="",0,COUNTIF($T$7:T2587,T2587))</f>
        <v>0</v>
      </c>
      <c r="G2587" s="303" t="str">
        <f t="shared" si="285"/>
        <v>0</v>
      </c>
      <c r="H2587" s="303">
        <f>IF(R2587="",0,COUNTIF($R$7:R2587,R2587))</f>
        <v>0</v>
      </c>
      <c r="I2587" s="303" t="str">
        <f t="shared" si="286"/>
        <v>0</v>
      </c>
      <c r="J2587" s="306">
        <f t="shared" si="287"/>
        <v>44216</v>
      </c>
      <c r="K2587" s="303" t="str">
        <f t="shared" si="288"/>
        <v>KK 097</v>
      </c>
      <c r="L2587" s="61"/>
      <c r="M2587" s="271"/>
      <c r="N2587" s="6"/>
      <c r="O2587" s="10"/>
      <c r="P2587" s="6"/>
      <c r="Q2587" s="77" t="str">
        <f t="shared" si="289"/>
        <v/>
      </c>
      <c r="R2587" s="333"/>
      <c r="S2587" s="23"/>
      <c r="T2587" s="271"/>
      <c r="U2587" s="5"/>
      <c r="V2587" s="5"/>
      <c r="W2587" s="61"/>
      <c r="X2587" s="61"/>
    </row>
    <row r="2588" spans="1:24" ht="18.75" customHeight="1" x14ac:dyDescent="0.25">
      <c r="A2588" s="61"/>
      <c r="B2588" s="303">
        <f>IF(P2588="",0,COUNTIF($P$7:P2588,P2588))</f>
        <v>0</v>
      </c>
      <c r="C2588" s="303" t="str">
        <f t="shared" si="283"/>
        <v>0</v>
      </c>
      <c r="D2588" s="303">
        <f>IF(S2588="",0,COUNTIF($S$7:S2588,S2588))</f>
        <v>0</v>
      </c>
      <c r="E2588" s="303" t="str">
        <f t="shared" si="284"/>
        <v>0</v>
      </c>
      <c r="F2588" s="303">
        <f>IF(T2588="",0,COUNTIF($T$7:T2588,T2588))</f>
        <v>0</v>
      </c>
      <c r="G2588" s="303" t="str">
        <f t="shared" si="285"/>
        <v>0</v>
      </c>
      <c r="H2588" s="303">
        <f>IF(R2588="",0,COUNTIF($R$7:R2588,R2588))</f>
        <v>0</v>
      </c>
      <c r="I2588" s="303" t="str">
        <f t="shared" si="286"/>
        <v>0</v>
      </c>
      <c r="J2588" s="306">
        <f t="shared" si="287"/>
        <v>44216</v>
      </c>
      <c r="K2588" s="303" t="str">
        <f t="shared" si="288"/>
        <v>KK 097</v>
      </c>
      <c r="L2588" s="61"/>
      <c r="M2588" s="271"/>
      <c r="N2588" s="6"/>
      <c r="O2588" s="10"/>
      <c r="P2588" s="6"/>
      <c r="Q2588" s="77" t="str">
        <f t="shared" si="289"/>
        <v/>
      </c>
      <c r="R2588" s="333"/>
      <c r="S2588" s="23"/>
      <c r="T2588" s="271"/>
      <c r="U2588" s="5"/>
      <c r="V2588" s="5"/>
      <c r="W2588" s="61"/>
      <c r="X2588" s="61"/>
    </row>
    <row r="2589" spans="1:24" ht="18.75" customHeight="1" x14ac:dyDescent="0.25">
      <c r="A2589" s="61"/>
      <c r="B2589" s="303">
        <f>IF(P2589="",0,COUNTIF($P$7:P2589,P2589))</f>
        <v>0</v>
      </c>
      <c r="C2589" s="303" t="str">
        <f t="shared" si="283"/>
        <v>0</v>
      </c>
      <c r="D2589" s="303">
        <f>IF(S2589="",0,COUNTIF($S$7:S2589,S2589))</f>
        <v>0</v>
      </c>
      <c r="E2589" s="303" t="str">
        <f t="shared" si="284"/>
        <v>0</v>
      </c>
      <c r="F2589" s="303">
        <f>IF(T2589="",0,COUNTIF($T$7:T2589,T2589))</f>
        <v>0</v>
      </c>
      <c r="G2589" s="303" t="str">
        <f t="shared" si="285"/>
        <v>0</v>
      </c>
      <c r="H2589" s="303">
        <f>IF(R2589="",0,COUNTIF($R$7:R2589,R2589))</f>
        <v>0</v>
      </c>
      <c r="I2589" s="303" t="str">
        <f t="shared" si="286"/>
        <v>0</v>
      </c>
      <c r="J2589" s="306">
        <f t="shared" si="287"/>
        <v>44216</v>
      </c>
      <c r="K2589" s="303" t="str">
        <f t="shared" si="288"/>
        <v>KK 097</v>
      </c>
      <c r="L2589" s="61"/>
      <c r="M2589" s="271"/>
      <c r="N2589" s="6"/>
      <c r="O2589" s="10"/>
      <c r="P2589" s="6"/>
      <c r="Q2589" s="77" t="str">
        <f t="shared" si="289"/>
        <v/>
      </c>
      <c r="R2589" s="333"/>
      <c r="S2589" s="23"/>
      <c r="T2589" s="271"/>
      <c r="U2589" s="5"/>
      <c r="V2589" s="5"/>
      <c r="W2589" s="61"/>
      <c r="X2589" s="61"/>
    </row>
    <row r="2590" spans="1:24" ht="18.75" customHeight="1" x14ac:dyDescent="0.25">
      <c r="A2590" s="61"/>
      <c r="B2590" s="303">
        <f>IF(P2590="",0,COUNTIF($P$7:P2590,P2590))</f>
        <v>0</v>
      </c>
      <c r="C2590" s="303" t="str">
        <f t="shared" si="283"/>
        <v>0</v>
      </c>
      <c r="D2590" s="303">
        <f>IF(S2590="",0,COUNTIF($S$7:S2590,S2590))</f>
        <v>0</v>
      </c>
      <c r="E2590" s="303" t="str">
        <f t="shared" si="284"/>
        <v>0</v>
      </c>
      <c r="F2590" s="303">
        <f>IF(T2590="",0,COUNTIF($T$7:T2590,T2590))</f>
        <v>0</v>
      </c>
      <c r="G2590" s="303" t="str">
        <f t="shared" si="285"/>
        <v>0</v>
      </c>
      <c r="H2590" s="303">
        <f>IF(R2590="",0,COUNTIF($R$7:R2590,R2590))</f>
        <v>0</v>
      </c>
      <c r="I2590" s="303" t="str">
        <f t="shared" si="286"/>
        <v>0</v>
      </c>
      <c r="J2590" s="306">
        <f t="shared" si="287"/>
        <v>44216</v>
      </c>
      <c r="K2590" s="303" t="str">
        <f t="shared" si="288"/>
        <v>KK 097</v>
      </c>
      <c r="L2590" s="61"/>
      <c r="M2590" s="271"/>
      <c r="N2590" s="6"/>
      <c r="O2590" s="10"/>
      <c r="P2590" s="6"/>
      <c r="Q2590" s="77" t="str">
        <f t="shared" si="289"/>
        <v/>
      </c>
      <c r="R2590" s="333"/>
      <c r="S2590" s="23"/>
      <c r="T2590" s="271"/>
      <c r="U2590" s="5"/>
      <c r="V2590" s="5"/>
      <c r="W2590" s="61"/>
      <c r="X2590" s="61"/>
    </row>
    <row r="2591" spans="1:24" ht="18.75" customHeight="1" x14ac:dyDescent="0.25">
      <c r="A2591" s="61"/>
      <c r="B2591" s="303">
        <f>IF(P2591="",0,COUNTIF($P$7:P2591,P2591))</f>
        <v>0</v>
      </c>
      <c r="C2591" s="303" t="str">
        <f t="shared" si="283"/>
        <v>0</v>
      </c>
      <c r="D2591" s="303">
        <f>IF(S2591="",0,COUNTIF($S$7:S2591,S2591))</f>
        <v>0</v>
      </c>
      <c r="E2591" s="303" t="str">
        <f t="shared" si="284"/>
        <v>0</v>
      </c>
      <c r="F2591" s="303">
        <f>IF(T2591="",0,COUNTIF($T$7:T2591,T2591))</f>
        <v>0</v>
      </c>
      <c r="G2591" s="303" t="str">
        <f t="shared" si="285"/>
        <v>0</v>
      </c>
      <c r="H2591" s="303">
        <f>IF(R2591="",0,COUNTIF($R$7:R2591,R2591))</f>
        <v>0</v>
      </c>
      <c r="I2591" s="303" t="str">
        <f t="shared" si="286"/>
        <v>0</v>
      </c>
      <c r="J2591" s="306">
        <f t="shared" si="287"/>
        <v>44216</v>
      </c>
      <c r="K2591" s="303" t="str">
        <f t="shared" si="288"/>
        <v>KK 097</v>
      </c>
      <c r="L2591" s="61"/>
      <c r="M2591" s="271"/>
      <c r="N2591" s="6"/>
      <c r="O2591" s="10"/>
      <c r="P2591" s="6"/>
      <c r="Q2591" s="77" t="str">
        <f t="shared" si="289"/>
        <v/>
      </c>
      <c r="R2591" s="333"/>
      <c r="S2591" s="23"/>
      <c r="T2591" s="271"/>
      <c r="U2591" s="5"/>
      <c r="V2591" s="5"/>
      <c r="W2591" s="61"/>
      <c r="X2591" s="61"/>
    </row>
    <row r="2592" spans="1:24" ht="18.75" customHeight="1" x14ac:dyDescent="0.25">
      <c r="A2592" s="61"/>
      <c r="B2592" s="303">
        <f>IF(P2592="",0,COUNTIF($P$7:P2592,P2592))</f>
        <v>0</v>
      </c>
      <c r="C2592" s="303" t="str">
        <f t="shared" si="283"/>
        <v>0</v>
      </c>
      <c r="D2592" s="303">
        <f>IF(S2592="",0,COUNTIF($S$7:S2592,S2592))</f>
        <v>0</v>
      </c>
      <c r="E2592" s="303" t="str">
        <f t="shared" si="284"/>
        <v>0</v>
      </c>
      <c r="F2592" s="303">
        <f>IF(T2592="",0,COUNTIF($T$7:T2592,T2592))</f>
        <v>0</v>
      </c>
      <c r="G2592" s="303" t="str">
        <f t="shared" si="285"/>
        <v>0</v>
      </c>
      <c r="H2592" s="303">
        <f>IF(R2592="",0,COUNTIF($R$7:R2592,R2592))</f>
        <v>0</v>
      </c>
      <c r="I2592" s="303" t="str">
        <f t="shared" si="286"/>
        <v>0</v>
      </c>
      <c r="J2592" s="306">
        <f t="shared" si="287"/>
        <v>44216</v>
      </c>
      <c r="K2592" s="303" t="str">
        <f t="shared" si="288"/>
        <v>KK 097</v>
      </c>
      <c r="L2592" s="61"/>
      <c r="M2592" s="271"/>
      <c r="N2592" s="6"/>
      <c r="O2592" s="10"/>
      <c r="P2592" s="6"/>
      <c r="Q2592" s="77" t="str">
        <f t="shared" si="289"/>
        <v/>
      </c>
      <c r="R2592" s="333"/>
      <c r="S2592" s="23"/>
      <c r="T2592" s="271"/>
      <c r="U2592" s="5"/>
      <c r="V2592" s="5"/>
      <c r="W2592" s="61"/>
      <c r="X2592" s="61"/>
    </row>
    <row r="2593" spans="1:24" ht="18.75" customHeight="1" x14ac:dyDescent="0.25">
      <c r="A2593" s="61"/>
      <c r="B2593" s="303">
        <f>IF(P2593="",0,COUNTIF($P$7:P2593,P2593))</f>
        <v>0</v>
      </c>
      <c r="C2593" s="303" t="str">
        <f t="shared" si="283"/>
        <v>0</v>
      </c>
      <c r="D2593" s="303">
        <f>IF(S2593="",0,COUNTIF($S$7:S2593,S2593))</f>
        <v>0</v>
      </c>
      <c r="E2593" s="303" t="str">
        <f t="shared" si="284"/>
        <v>0</v>
      </c>
      <c r="F2593" s="303">
        <f>IF(T2593="",0,COUNTIF($T$7:T2593,T2593))</f>
        <v>0</v>
      </c>
      <c r="G2593" s="303" t="str">
        <f t="shared" si="285"/>
        <v>0</v>
      </c>
      <c r="H2593" s="303">
        <f>IF(R2593="",0,COUNTIF($R$7:R2593,R2593))</f>
        <v>0</v>
      </c>
      <c r="I2593" s="303" t="str">
        <f t="shared" si="286"/>
        <v>0</v>
      </c>
      <c r="J2593" s="306">
        <f t="shared" si="287"/>
        <v>44216</v>
      </c>
      <c r="K2593" s="303" t="str">
        <f t="shared" si="288"/>
        <v>KK 097</v>
      </c>
      <c r="L2593" s="61"/>
      <c r="M2593" s="271"/>
      <c r="N2593" s="6"/>
      <c r="O2593" s="10"/>
      <c r="P2593" s="6"/>
      <c r="Q2593" s="77" t="str">
        <f t="shared" si="289"/>
        <v/>
      </c>
      <c r="R2593" s="333"/>
      <c r="S2593" s="23"/>
      <c r="T2593" s="271"/>
      <c r="U2593" s="5"/>
      <c r="V2593" s="5"/>
      <c r="W2593" s="61"/>
      <c r="X2593" s="61"/>
    </row>
    <row r="2594" spans="1:24" ht="18.75" customHeight="1" x14ac:dyDescent="0.25">
      <c r="A2594" s="61"/>
      <c r="B2594" s="303">
        <f>IF(P2594="",0,COUNTIF($P$7:P2594,P2594))</f>
        <v>0</v>
      </c>
      <c r="C2594" s="303" t="str">
        <f t="shared" si="283"/>
        <v>0</v>
      </c>
      <c r="D2594" s="303">
        <f>IF(S2594="",0,COUNTIF($S$7:S2594,S2594))</f>
        <v>0</v>
      </c>
      <c r="E2594" s="303" t="str">
        <f t="shared" si="284"/>
        <v>0</v>
      </c>
      <c r="F2594" s="303">
        <f>IF(T2594="",0,COUNTIF($T$7:T2594,T2594))</f>
        <v>0</v>
      </c>
      <c r="G2594" s="303" t="str">
        <f t="shared" si="285"/>
        <v>0</v>
      </c>
      <c r="H2594" s="303">
        <f>IF(R2594="",0,COUNTIF($R$7:R2594,R2594))</f>
        <v>0</v>
      </c>
      <c r="I2594" s="303" t="str">
        <f t="shared" si="286"/>
        <v>0</v>
      </c>
      <c r="J2594" s="306">
        <f t="shared" si="287"/>
        <v>44216</v>
      </c>
      <c r="K2594" s="303" t="str">
        <f t="shared" si="288"/>
        <v>KK 097</v>
      </c>
      <c r="L2594" s="61"/>
      <c r="M2594" s="271"/>
      <c r="N2594" s="6"/>
      <c r="O2594" s="10"/>
      <c r="P2594" s="6"/>
      <c r="Q2594" s="77" t="str">
        <f t="shared" si="289"/>
        <v/>
      </c>
      <c r="R2594" s="333"/>
      <c r="S2594" s="23"/>
      <c r="T2594" s="271"/>
      <c r="U2594" s="5"/>
      <c r="V2594" s="5"/>
      <c r="W2594" s="61"/>
      <c r="X2594" s="61"/>
    </row>
    <row r="2595" spans="1:24" ht="18.75" customHeight="1" x14ac:dyDescent="0.25">
      <c r="A2595" s="61"/>
      <c r="B2595" s="303">
        <f>IF(P2595="",0,COUNTIF($P$7:P2595,P2595))</f>
        <v>0</v>
      </c>
      <c r="C2595" s="303" t="str">
        <f t="shared" si="283"/>
        <v>0</v>
      </c>
      <c r="D2595" s="303">
        <f>IF(S2595="",0,COUNTIF($S$7:S2595,S2595))</f>
        <v>0</v>
      </c>
      <c r="E2595" s="303" t="str">
        <f t="shared" si="284"/>
        <v>0</v>
      </c>
      <c r="F2595" s="303">
        <f>IF(T2595="",0,COUNTIF($T$7:T2595,T2595))</f>
        <v>0</v>
      </c>
      <c r="G2595" s="303" t="str">
        <f t="shared" si="285"/>
        <v>0</v>
      </c>
      <c r="H2595" s="303">
        <f>IF(R2595="",0,COUNTIF($R$7:R2595,R2595))</f>
        <v>0</v>
      </c>
      <c r="I2595" s="303" t="str">
        <f t="shared" si="286"/>
        <v>0</v>
      </c>
      <c r="J2595" s="306">
        <f t="shared" si="287"/>
        <v>44216</v>
      </c>
      <c r="K2595" s="303" t="str">
        <f t="shared" si="288"/>
        <v>KK 097</v>
      </c>
      <c r="L2595" s="61"/>
      <c r="M2595" s="271"/>
      <c r="N2595" s="6"/>
      <c r="O2595" s="10"/>
      <c r="P2595" s="6"/>
      <c r="Q2595" s="77" t="str">
        <f t="shared" si="289"/>
        <v/>
      </c>
      <c r="R2595" s="333"/>
      <c r="S2595" s="23"/>
      <c r="T2595" s="271"/>
      <c r="U2595" s="5"/>
      <c r="V2595" s="5"/>
      <c r="W2595" s="61"/>
      <c r="X2595" s="61"/>
    </row>
    <row r="2596" spans="1:24" ht="18.75" customHeight="1" x14ac:dyDescent="0.25">
      <c r="A2596" s="61"/>
      <c r="B2596" s="303">
        <f>IF(P2596="",0,COUNTIF($P$7:P2596,P2596))</f>
        <v>0</v>
      </c>
      <c r="C2596" s="303" t="str">
        <f t="shared" si="283"/>
        <v>0</v>
      </c>
      <c r="D2596" s="303">
        <f>IF(S2596="",0,COUNTIF($S$7:S2596,S2596))</f>
        <v>0</v>
      </c>
      <c r="E2596" s="303" t="str">
        <f t="shared" si="284"/>
        <v>0</v>
      </c>
      <c r="F2596" s="303">
        <f>IF(T2596="",0,COUNTIF($T$7:T2596,T2596))</f>
        <v>0</v>
      </c>
      <c r="G2596" s="303" t="str">
        <f t="shared" si="285"/>
        <v>0</v>
      </c>
      <c r="H2596" s="303">
        <f>IF(R2596="",0,COUNTIF($R$7:R2596,R2596))</f>
        <v>0</v>
      </c>
      <c r="I2596" s="303" t="str">
        <f t="shared" si="286"/>
        <v>0</v>
      </c>
      <c r="J2596" s="306">
        <f t="shared" si="287"/>
        <v>44216</v>
      </c>
      <c r="K2596" s="303" t="str">
        <f t="shared" si="288"/>
        <v>KK 097</v>
      </c>
      <c r="L2596" s="61"/>
      <c r="M2596" s="271"/>
      <c r="N2596" s="6"/>
      <c r="O2596" s="10"/>
      <c r="P2596" s="6"/>
      <c r="Q2596" s="77" t="str">
        <f t="shared" si="289"/>
        <v/>
      </c>
      <c r="R2596" s="333"/>
      <c r="S2596" s="23"/>
      <c r="T2596" s="271"/>
      <c r="U2596" s="5"/>
      <c r="V2596" s="5"/>
      <c r="W2596" s="61"/>
      <c r="X2596" s="61"/>
    </row>
    <row r="2597" spans="1:24" ht="18.75" customHeight="1" x14ac:dyDescent="0.25">
      <c r="A2597" s="61"/>
      <c r="B2597" s="303">
        <f>IF(P2597="",0,COUNTIF($P$7:P2597,P2597))</f>
        <v>0</v>
      </c>
      <c r="C2597" s="303" t="str">
        <f t="shared" si="283"/>
        <v>0</v>
      </c>
      <c r="D2597" s="303">
        <f>IF(S2597="",0,COUNTIF($S$7:S2597,S2597))</f>
        <v>0</v>
      </c>
      <c r="E2597" s="303" t="str">
        <f t="shared" si="284"/>
        <v>0</v>
      </c>
      <c r="F2597" s="303">
        <f>IF(T2597="",0,COUNTIF($T$7:T2597,T2597))</f>
        <v>0</v>
      </c>
      <c r="G2597" s="303" t="str">
        <f t="shared" si="285"/>
        <v>0</v>
      </c>
      <c r="H2597" s="303">
        <f>IF(R2597="",0,COUNTIF($R$7:R2597,R2597))</f>
        <v>0</v>
      </c>
      <c r="I2597" s="303" t="str">
        <f t="shared" si="286"/>
        <v>0</v>
      </c>
      <c r="J2597" s="306">
        <f t="shared" si="287"/>
        <v>44216</v>
      </c>
      <c r="K2597" s="303" t="str">
        <f t="shared" si="288"/>
        <v>KK 097</v>
      </c>
      <c r="L2597" s="61"/>
      <c r="M2597" s="271"/>
      <c r="N2597" s="6"/>
      <c r="O2597" s="10"/>
      <c r="P2597" s="6"/>
      <c r="Q2597" s="77" t="str">
        <f t="shared" si="289"/>
        <v/>
      </c>
      <c r="R2597" s="333"/>
      <c r="S2597" s="23"/>
      <c r="T2597" s="271"/>
      <c r="U2597" s="5"/>
      <c r="V2597" s="5"/>
      <c r="W2597" s="61"/>
      <c r="X2597" s="61"/>
    </row>
    <row r="2598" spans="1:24" ht="18.75" customHeight="1" x14ac:dyDescent="0.25">
      <c r="A2598" s="61"/>
      <c r="B2598" s="303">
        <f>IF(P2598="",0,COUNTIF($P$7:P2598,P2598))</f>
        <v>0</v>
      </c>
      <c r="C2598" s="303" t="str">
        <f t="shared" si="283"/>
        <v>0</v>
      </c>
      <c r="D2598" s="303">
        <f>IF(S2598="",0,COUNTIF($S$7:S2598,S2598))</f>
        <v>0</v>
      </c>
      <c r="E2598" s="303" t="str">
        <f t="shared" si="284"/>
        <v>0</v>
      </c>
      <c r="F2598" s="303">
        <f>IF(T2598="",0,COUNTIF($T$7:T2598,T2598))</f>
        <v>0</v>
      </c>
      <c r="G2598" s="303" t="str">
        <f t="shared" si="285"/>
        <v>0</v>
      </c>
      <c r="H2598" s="303">
        <f>IF(R2598="",0,COUNTIF($R$7:R2598,R2598))</f>
        <v>0</v>
      </c>
      <c r="I2598" s="303" t="str">
        <f t="shared" si="286"/>
        <v>0</v>
      </c>
      <c r="J2598" s="306">
        <f t="shared" si="287"/>
        <v>44216</v>
      </c>
      <c r="K2598" s="303" t="str">
        <f t="shared" si="288"/>
        <v>KK 097</v>
      </c>
      <c r="L2598" s="61"/>
      <c r="M2598" s="271"/>
      <c r="N2598" s="6"/>
      <c r="O2598" s="10"/>
      <c r="P2598" s="6"/>
      <c r="Q2598" s="77" t="str">
        <f t="shared" si="289"/>
        <v/>
      </c>
      <c r="R2598" s="333"/>
      <c r="S2598" s="23"/>
      <c r="T2598" s="271"/>
      <c r="U2598" s="5"/>
      <c r="V2598" s="5"/>
      <c r="W2598" s="61"/>
      <c r="X2598" s="61"/>
    </row>
    <row r="2599" spans="1:24" ht="18.75" customHeight="1" x14ac:dyDescent="0.25">
      <c r="A2599" s="61"/>
      <c r="B2599" s="303">
        <f>IF(P2599="",0,COUNTIF($P$7:P2599,P2599))</f>
        <v>0</v>
      </c>
      <c r="C2599" s="303" t="str">
        <f t="shared" si="283"/>
        <v>0</v>
      </c>
      <c r="D2599" s="303">
        <f>IF(S2599="",0,COUNTIF($S$7:S2599,S2599))</f>
        <v>0</v>
      </c>
      <c r="E2599" s="303" t="str">
        <f t="shared" si="284"/>
        <v>0</v>
      </c>
      <c r="F2599" s="303">
        <f>IF(T2599="",0,COUNTIF($T$7:T2599,T2599))</f>
        <v>0</v>
      </c>
      <c r="G2599" s="303" t="str">
        <f t="shared" si="285"/>
        <v>0</v>
      </c>
      <c r="H2599" s="303">
        <f>IF(R2599="",0,COUNTIF($R$7:R2599,R2599))</f>
        <v>0</v>
      </c>
      <c r="I2599" s="303" t="str">
        <f t="shared" si="286"/>
        <v>0</v>
      </c>
      <c r="J2599" s="306">
        <f t="shared" si="287"/>
        <v>44216</v>
      </c>
      <c r="K2599" s="303" t="str">
        <f t="shared" si="288"/>
        <v>KK 097</v>
      </c>
      <c r="L2599" s="61"/>
      <c r="M2599" s="271"/>
      <c r="N2599" s="6"/>
      <c r="O2599" s="10"/>
      <c r="P2599" s="6"/>
      <c r="Q2599" s="77" t="str">
        <f t="shared" si="289"/>
        <v/>
      </c>
      <c r="R2599" s="333"/>
      <c r="S2599" s="23"/>
      <c r="T2599" s="271"/>
      <c r="U2599" s="5"/>
      <c r="V2599" s="5"/>
      <c r="W2599" s="61"/>
      <c r="X2599" s="61"/>
    </row>
    <row r="2600" spans="1:24" ht="18.75" customHeight="1" x14ac:dyDescent="0.25">
      <c r="A2600" s="61"/>
      <c r="B2600" s="303">
        <f>IF(P2600="",0,COUNTIF($P$7:P2600,P2600))</f>
        <v>0</v>
      </c>
      <c r="C2600" s="303" t="str">
        <f t="shared" si="283"/>
        <v>0</v>
      </c>
      <c r="D2600" s="303">
        <f>IF(S2600="",0,COUNTIF($S$7:S2600,S2600))</f>
        <v>0</v>
      </c>
      <c r="E2600" s="303" t="str">
        <f t="shared" si="284"/>
        <v>0</v>
      </c>
      <c r="F2600" s="303">
        <f>IF(T2600="",0,COUNTIF($T$7:T2600,T2600))</f>
        <v>0</v>
      </c>
      <c r="G2600" s="303" t="str">
        <f t="shared" si="285"/>
        <v>0</v>
      </c>
      <c r="H2600" s="303">
        <f>IF(R2600="",0,COUNTIF($R$7:R2600,R2600))</f>
        <v>0</v>
      </c>
      <c r="I2600" s="303" t="str">
        <f t="shared" si="286"/>
        <v>0</v>
      </c>
      <c r="J2600" s="306">
        <f t="shared" si="287"/>
        <v>44216</v>
      </c>
      <c r="K2600" s="303" t="str">
        <f t="shared" si="288"/>
        <v>KK 097</v>
      </c>
      <c r="L2600" s="61"/>
      <c r="M2600" s="271"/>
      <c r="N2600" s="6"/>
      <c r="O2600" s="10"/>
      <c r="P2600" s="6"/>
      <c r="Q2600" s="77" t="str">
        <f t="shared" si="289"/>
        <v/>
      </c>
      <c r="R2600" s="333"/>
      <c r="S2600" s="23"/>
      <c r="T2600" s="271"/>
      <c r="U2600" s="5"/>
      <c r="V2600" s="5"/>
      <c r="W2600" s="61"/>
      <c r="X2600" s="61"/>
    </row>
    <row r="2601" spans="1:24" ht="18.75" customHeight="1" x14ac:dyDescent="0.25">
      <c r="A2601" s="61"/>
      <c r="B2601" s="303">
        <f>IF(P2601="",0,COUNTIF($P$7:P2601,P2601))</f>
        <v>0</v>
      </c>
      <c r="C2601" s="303" t="str">
        <f t="shared" si="283"/>
        <v>0</v>
      </c>
      <c r="D2601" s="303">
        <f>IF(S2601="",0,COUNTIF($S$7:S2601,S2601))</f>
        <v>0</v>
      </c>
      <c r="E2601" s="303" t="str">
        <f t="shared" si="284"/>
        <v>0</v>
      </c>
      <c r="F2601" s="303">
        <f>IF(T2601="",0,COUNTIF($T$7:T2601,T2601))</f>
        <v>0</v>
      </c>
      <c r="G2601" s="303" t="str">
        <f t="shared" si="285"/>
        <v>0</v>
      </c>
      <c r="H2601" s="303">
        <f>IF(R2601="",0,COUNTIF($R$7:R2601,R2601))</f>
        <v>0</v>
      </c>
      <c r="I2601" s="303" t="str">
        <f t="shared" si="286"/>
        <v>0</v>
      </c>
      <c r="J2601" s="306">
        <f t="shared" si="287"/>
        <v>44216</v>
      </c>
      <c r="K2601" s="303" t="str">
        <f t="shared" si="288"/>
        <v>KK 097</v>
      </c>
      <c r="L2601" s="61"/>
      <c r="M2601" s="271"/>
      <c r="N2601" s="6"/>
      <c r="O2601" s="10"/>
      <c r="P2601" s="6"/>
      <c r="Q2601" s="77" t="str">
        <f t="shared" si="289"/>
        <v/>
      </c>
      <c r="R2601" s="333"/>
      <c r="S2601" s="23"/>
      <c r="T2601" s="271"/>
      <c r="U2601" s="5"/>
      <c r="V2601" s="5"/>
      <c r="W2601" s="61"/>
      <c r="X2601" s="61"/>
    </row>
    <row r="2602" spans="1:24" ht="18.75" customHeight="1" x14ac:dyDescent="0.25">
      <c r="A2602" s="61"/>
      <c r="B2602" s="303">
        <f>IF(P2602="",0,COUNTIF($P$7:P2602,P2602))</f>
        <v>0</v>
      </c>
      <c r="C2602" s="303" t="str">
        <f t="shared" si="283"/>
        <v>0</v>
      </c>
      <c r="D2602" s="303">
        <f>IF(S2602="",0,COUNTIF($S$7:S2602,S2602))</f>
        <v>0</v>
      </c>
      <c r="E2602" s="303" t="str">
        <f t="shared" si="284"/>
        <v>0</v>
      </c>
      <c r="F2602" s="303">
        <f>IF(T2602="",0,COUNTIF($T$7:T2602,T2602))</f>
        <v>0</v>
      </c>
      <c r="G2602" s="303" t="str">
        <f t="shared" si="285"/>
        <v>0</v>
      </c>
      <c r="H2602" s="303">
        <f>IF(R2602="",0,COUNTIF($R$7:R2602,R2602))</f>
        <v>0</v>
      </c>
      <c r="I2602" s="303" t="str">
        <f t="shared" si="286"/>
        <v>0</v>
      </c>
      <c r="J2602" s="306">
        <f t="shared" si="287"/>
        <v>44216</v>
      </c>
      <c r="K2602" s="303" t="str">
        <f t="shared" si="288"/>
        <v>KK 097</v>
      </c>
      <c r="L2602" s="61"/>
      <c r="M2602" s="271"/>
      <c r="N2602" s="6"/>
      <c r="O2602" s="10"/>
      <c r="P2602" s="6"/>
      <c r="Q2602" s="77" t="str">
        <f t="shared" si="289"/>
        <v/>
      </c>
      <c r="R2602" s="333"/>
      <c r="S2602" s="23"/>
      <c r="T2602" s="271"/>
      <c r="U2602" s="5"/>
      <c r="V2602" s="5"/>
      <c r="W2602" s="61"/>
      <c r="X2602" s="61"/>
    </row>
    <row r="2603" spans="1:24" ht="18.75" customHeight="1" x14ac:dyDescent="0.25">
      <c r="A2603" s="61"/>
      <c r="B2603" s="303">
        <f>IF(P2603="",0,COUNTIF($P$7:P2603,P2603))</f>
        <v>0</v>
      </c>
      <c r="C2603" s="303" t="str">
        <f t="shared" si="283"/>
        <v>0</v>
      </c>
      <c r="D2603" s="303">
        <f>IF(S2603="",0,COUNTIF($S$7:S2603,S2603))</f>
        <v>0</v>
      </c>
      <c r="E2603" s="303" t="str">
        <f t="shared" si="284"/>
        <v>0</v>
      </c>
      <c r="F2603" s="303">
        <f>IF(T2603="",0,COUNTIF($T$7:T2603,T2603))</f>
        <v>0</v>
      </c>
      <c r="G2603" s="303" t="str">
        <f t="shared" si="285"/>
        <v>0</v>
      </c>
      <c r="H2603" s="303">
        <f>IF(R2603="",0,COUNTIF($R$7:R2603,R2603))</f>
        <v>0</v>
      </c>
      <c r="I2603" s="303" t="str">
        <f t="shared" si="286"/>
        <v>0</v>
      </c>
      <c r="J2603" s="306">
        <f t="shared" si="287"/>
        <v>44216</v>
      </c>
      <c r="K2603" s="303" t="str">
        <f t="shared" si="288"/>
        <v>KK 097</v>
      </c>
      <c r="L2603" s="61"/>
      <c r="M2603" s="271"/>
      <c r="N2603" s="6"/>
      <c r="O2603" s="10"/>
      <c r="P2603" s="6"/>
      <c r="Q2603" s="77" t="str">
        <f t="shared" si="289"/>
        <v/>
      </c>
      <c r="R2603" s="333"/>
      <c r="S2603" s="23"/>
      <c r="T2603" s="271"/>
      <c r="U2603" s="5"/>
      <c r="V2603" s="5"/>
      <c r="W2603" s="61"/>
      <c r="X2603" s="61"/>
    </row>
    <row r="2604" spans="1:24" ht="18.75" customHeight="1" x14ac:dyDescent="0.25">
      <c r="A2604" s="61"/>
      <c r="B2604" s="303">
        <f>IF(P2604="",0,COUNTIF($P$7:P2604,P2604))</f>
        <v>0</v>
      </c>
      <c r="C2604" s="303" t="str">
        <f t="shared" si="283"/>
        <v>0</v>
      </c>
      <c r="D2604" s="303">
        <f>IF(S2604="",0,COUNTIF($S$7:S2604,S2604))</f>
        <v>0</v>
      </c>
      <c r="E2604" s="303" t="str">
        <f t="shared" si="284"/>
        <v>0</v>
      </c>
      <c r="F2604" s="303">
        <f>IF(T2604="",0,COUNTIF($T$7:T2604,T2604))</f>
        <v>0</v>
      </c>
      <c r="G2604" s="303" t="str">
        <f t="shared" si="285"/>
        <v>0</v>
      </c>
      <c r="H2604" s="303">
        <f>IF(R2604="",0,COUNTIF($R$7:R2604,R2604))</f>
        <v>0</v>
      </c>
      <c r="I2604" s="303" t="str">
        <f t="shared" si="286"/>
        <v>0</v>
      </c>
      <c r="J2604" s="306">
        <f t="shared" si="287"/>
        <v>44216</v>
      </c>
      <c r="K2604" s="303" t="str">
        <f t="shared" si="288"/>
        <v>KK 097</v>
      </c>
      <c r="L2604" s="61"/>
      <c r="M2604" s="271"/>
      <c r="N2604" s="6"/>
      <c r="O2604" s="10"/>
      <c r="P2604" s="6"/>
      <c r="Q2604" s="77" t="str">
        <f t="shared" si="289"/>
        <v/>
      </c>
      <c r="R2604" s="333"/>
      <c r="S2604" s="23"/>
      <c r="T2604" s="271"/>
      <c r="U2604" s="5"/>
      <c r="V2604" s="5"/>
      <c r="W2604" s="61"/>
      <c r="X2604" s="61"/>
    </row>
    <row r="2605" spans="1:24" ht="18.75" customHeight="1" x14ac:dyDescent="0.25">
      <c r="A2605" s="61"/>
      <c r="B2605" s="303">
        <f>IF(P2605="",0,COUNTIF($P$7:P2605,P2605))</f>
        <v>0</v>
      </c>
      <c r="C2605" s="303" t="str">
        <f t="shared" si="283"/>
        <v>0</v>
      </c>
      <c r="D2605" s="303">
        <f>IF(S2605="",0,COUNTIF($S$7:S2605,S2605))</f>
        <v>0</v>
      </c>
      <c r="E2605" s="303" t="str">
        <f t="shared" si="284"/>
        <v>0</v>
      </c>
      <c r="F2605" s="303">
        <f>IF(T2605="",0,COUNTIF($T$7:T2605,T2605))</f>
        <v>0</v>
      </c>
      <c r="G2605" s="303" t="str">
        <f t="shared" si="285"/>
        <v>0</v>
      </c>
      <c r="H2605" s="303">
        <f>IF(R2605="",0,COUNTIF($R$7:R2605,R2605))</f>
        <v>0</v>
      </c>
      <c r="I2605" s="303" t="str">
        <f t="shared" si="286"/>
        <v>0</v>
      </c>
      <c r="J2605" s="306">
        <f t="shared" si="287"/>
        <v>44216</v>
      </c>
      <c r="K2605" s="303" t="str">
        <f t="shared" si="288"/>
        <v>KK 097</v>
      </c>
      <c r="L2605" s="61"/>
      <c r="M2605" s="271"/>
      <c r="N2605" s="6"/>
      <c r="O2605" s="10"/>
      <c r="P2605" s="6"/>
      <c r="Q2605" s="77" t="str">
        <f t="shared" si="289"/>
        <v/>
      </c>
      <c r="R2605" s="333"/>
      <c r="S2605" s="23"/>
      <c r="T2605" s="271"/>
      <c r="U2605" s="5"/>
      <c r="V2605" s="5"/>
      <c r="W2605" s="61"/>
      <c r="X2605" s="61"/>
    </row>
    <row r="2606" spans="1:24" ht="18.75" customHeight="1" x14ac:dyDescent="0.25">
      <c r="A2606" s="61"/>
      <c r="B2606" s="303">
        <f>IF(P2606="",0,COUNTIF($P$7:P2606,P2606))</f>
        <v>0</v>
      </c>
      <c r="C2606" s="303" t="str">
        <f t="shared" si="283"/>
        <v>0</v>
      </c>
      <c r="D2606" s="303">
        <f>IF(S2606="",0,COUNTIF($S$7:S2606,S2606))</f>
        <v>0</v>
      </c>
      <c r="E2606" s="303" t="str">
        <f t="shared" si="284"/>
        <v>0</v>
      </c>
      <c r="F2606" s="303">
        <f>IF(T2606="",0,COUNTIF($T$7:T2606,T2606))</f>
        <v>0</v>
      </c>
      <c r="G2606" s="303" t="str">
        <f t="shared" si="285"/>
        <v>0</v>
      </c>
      <c r="H2606" s="303">
        <f>IF(R2606="",0,COUNTIF($R$7:R2606,R2606))</f>
        <v>0</v>
      </c>
      <c r="I2606" s="303" t="str">
        <f t="shared" si="286"/>
        <v>0</v>
      </c>
      <c r="J2606" s="306">
        <f t="shared" si="287"/>
        <v>44216</v>
      </c>
      <c r="K2606" s="303" t="str">
        <f t="shared" si="288"/>
        <v>KK 097</v>
      </c>
      <c r="L2606" s="61"/>
      <c r="M2606" s="271"/>
      <c r="N2606" s="6"/>
      <c r="O2606" s="10"/>
      <c r="P2606" s="6"/>
      <c r="Q2606" s="77" t="str">
        <f t="shared" si="289"/>
        <v/>
      </c>
      <c r="R2606" s="333"/>
      <c r="S2606" s="23"/>
      <c r="T2606" s="271"/>
      <c r="U2606" s="5"/>
      <c r="V2606" s="5"/>
      <c r="W2606" s="61"/>
      <c r="X2606" s="61"/>
    </row>
    <row r="2607" spans="1:24" ht="18.75" customHeight="1" x14ac:dyDescent="0.25">
      <c r="A2607" s="61"/>
      <c r="B2607" s="303">
        <f>IF(P2607="",0,COUNTIF($P$7:P2607,P2607))</f>
        <v>0</v>
      </c>
      <c r="C2607" s="303" t="str">
        <f t="shared" si="283"/>
        <v>0</v>
      </c>
      <c r="D2607" s="303">
        <f>IF(S2607="",0,COUNTIF($S$7:S2607,S2607))</f>
        <v>0</v>
      </c>
      <c r="E2607" s="303" t="str">
        <f t="shared" si="284"/>
        <v>0</v>
      </c>
      <c r="F2607" s="303">
        <f>IF(T2607="",0,COUNTIF($T$7:T2607,T2607))</f>
        <v>0</v>
      </c>
      <c r="G2607" s="303" t="str">
        <f t="shared" si="285"/>
        <v>0</v>
      </c>
      <c r="H2607" s="303">
        <f>IF(R2607="",0,COUNTIF($R$7:R2607,R2607))</f>
        <v>0</v>
      </c>
      <c r="I2607" s="303" t="str">
        <f t="shared" si="286"/>
        <v>0</v>
      </c>
      <c r="J2607" s="306">
        <f t="shared" si="287"/>
        <v>44216</v>
      </c>
      <c r="K2607" s="303" t="str">
        <f t="shared" si="288"/>
        <v>KK 097</v>
      </c>
      <c r="L2607" s="61"/>
      <c r="M2607" s="271"/>
      <c r="N2607" s="6"/>
      <c r="O2607" s="10"/>
      <c r="P2607" s="6"/>
      <c r="Q2607" s="77" t="str">
        <f t="shared" si="289"/>
        <v/>
      </c>
      <c r="R2607" s="333"/>
      <c r="S2607" s="23"/>
      <c r="T2607" s="271"/>
      <c r="U2607" s="5"/>
      <c r="V2607" s="5"/>
      <c r="W2607" s="61"/>
      <c r="X2607" s="61"/>
    </row>
    <row r="2608" spans="1:24" ht="18.75" customHeight="1" x14ac:dyDescent="0.25">
      <c r="A2608" s="61"/>
      <c r="B2608" s="303">
        <f>IF(P2608="",0,COUNTIF($P$7:P2608,P2608))</f>
        <v>0</v>
      </c>
      <c r="C2608" s="303" t="str">
        <f t="shared" si="283"/>
        <v>0</v>
      </c>
      <c r="D2608" s="303">
        <f>IF(S2608="",0,COUNTIF($S$7:S2608,S2608))</f>
        <v>0</v>
      </c>
      <c r="E2608" s="303" t="str">
        <f t="shared" si="284"/>
        <v>0</v>
      </c>
      <c r="F2608" s="303">
        <f>IF(T2608="",0,COUNTIF($T$7:T2608,T2608))</f>
        <v>0</v>
      </c>
      <c r="G2608" s="303" t="str">
        <f t="shared" si="285"/>
        <v>0</v>
      </c>
      <c r="H2608" s="303">
        <f>IF(R2608="",0,COUNTIF($R$7:R2608,R2608))</f>
        <v>0</v>
      </c>
      <c r="I2608" s="303" t="str">
        <f t="shared" si="286"/>
        <v>0</v>
      </c>
      <c r="J2608" s="306">
        <f t="shared" si="287"/>
        <v>44216</v>
      </c>
      <c r="K2608" s="303" t="str">
        <f t="shared" si="288"/>
        <v>KK 097</v>
      </c>
      <c r="L2608" s="61"/>
      <c r="M2608" s="271"/>
      <c r="N2608" s="6"/>
      <c r="O2608" s="10"/>
      <c r="P2608" s="6"/>
      <c r="Q2608" s="77" t="str">
        <f t="shared" si="289"/>
        <v/>
      </c>
      <c r="R2608" s="333"/>
      <c r="S2608" s="23"/>
      <c r="T2608" s="271"/>
      <c r="U2608" s="5"/>
      <c r="V2608" s="5"/>
      <c r="W2608" s="61"/>
      <c r="X2608" s="61"/>
    </row>
    <row r="2609" spans="1:24" ht="18.75" customHeight="1" x14ac:dyDescent="0.25">
      <c r="A2609" s="61"/>
      <c r="B2609" s="303">
        <f>IF(P2609="",0,COUNTIF($P$7:P2609,P2609))</f>
        <v>0</v>
      </c>
      <c r="C2609" s="303" t="str">
        <f t="shared" ref="C2609:C2672" si="290">B2609&amp;P2609</f>
        <v>0</v>
      </c>
      <c r="D2609" s="303">
        <f>IF(S2609="",0,COUNTIF($S$7:S2609,S2609))</f>
        <v>0</v>
      </c>
      <c r="E2609" s="303" t="str">
        <f t="shared" ref="E2609:E2672" si="291">D2609&amp;S2609</f>
        <v>0</v>
      </c>
      <c r="F2609" s="303">
        <f>IF(T2609="",0,COUNTIF($T$7:T2609,T2609))</f>
        <v>0</v>
      </c>
      <c r="G2609" s="303" t="str">
        <f t="shared" ref="G2609:G2672" si="292">F2609&amp;T2609</f>
        <v>0</v>
      </c>
      <c r="H2609" s="303">
        <f>IF(R2609="",0,COUNTIF($R$7:R2609,R2609))</f>
        <v>0</v>
      </c>
      <c r="I2609" s="303" t="str">
        <f t="shared" ref="I2609:I2672" si="293">H2609&amp;R2609</f>
        <v>0</v>
      </c>
      <c r="J2609" s="306">
        <f t="shared" ref="J2609:J2672" si="294">IF(M2609&lt;&gt;"",M2609,J2608)</f>
        <v>44216</v>
      </c>
      <c r="K2609" s="303" t="str">
        <f t="shared" ref="K2609:K2672" si="295">IF(N2609&lt;&gt;"",N2609,K2608)</f>
        <v>KK 097</v>
      </c>
      <c r="L2609" s="61"/>
      <c r="M2609" s="271"/>
      <c r="N2609" s="6"/>
      <c r="O2609" s="10"/>
      <c r="P2609" s="6"/>
      <c r="Q2609" s="77" t="str">
        <f t="shared" ref="Q2609:Q2672" si="296">IF(P2609&lt;&gt;"",VLOOKUP(P2609,DA,2,FALSE),"")</f>
        <v/>
      </c>
      <c r="R2609" s="333"/>
      <c r="S2609" s="23"/>
      <c r="T2609" s="271"/>
      <c r="U2609" s="5"/>
      <c r="V2609" s="5"/>
      <c r="W2609" s="61"/>
      <c r="X2609" s="61"/>
    </row>
    <row r="2610" spans="1:24" ht="18.75" customHeight="1" x14ac:dyDescent="0.25">
      <c r="A2610" s="61"/>
      <c r="B2610" s="303">
        <f>IF(P2610="",0,COUNTIF($P$7:P2610,P2610))</f>
        <v>0</v>
      </c>
      <c r="C2610" s="303" t="str">
        <f t="shared" si="290"/>
        <v>0</v>
      </c>
      <c r="D2610" s="303">
        <f>IF(S2610="",0,COUNTIF($S$7:S2610,S2610))</f>
        <v>0</v>
      </c>
      <c r="E2610" s="303" t="str">
        <f t="shared" si="291"/>
        <v>0</v>
      </c>
      <c r="F2610" s="303">
        <f>IF(T2610="",0,COUNTIF($T$7:T2610,T2610))</f>
        <v>0</v>
      </c>
      <c r="G2610" s="303" t="str">
        <f t="shared" si="292"/>
        <v>0</v>
      </c>
      <c r="H2610" s="303">
        <f>IF(R2610="",0,COUNTIF($R$7:R2610,R2610))</f>
        <v>0</v>
      </c>
      <c r="I2610" s="303" t="str">
        <f t="shared" si="293"/>
        <v>0</v>
      </c>
      <c r="J2610" s="306">
        <f t="shared" si="294"/>
        <v>44216</v>
      </c>
      <c r="K2610" s="303" t="str">
        <f t="shared" si="295"/>
        <v>KK 097</v>
      </c>
      <c r="L2610" s="61"/>
      <c r="M2610" s="271"/>
      <c r="N2610" s="6"/>
      <c r="O2610" s="10"/>
      <c r="P2610" s="6"/>
      <c r="Q2610" s="77" t="str">
        <f t="shared" si="296"/>
        <v/>
      </c>
      <c r="R2610" s="333"/>
      <c r="S2610" s="23"/>
      <c r="T2610" s="271"/>
      <c r="U2610" s="5"/>
      <c r="V2610" s="5"/>
      <c r="W2610" s="61"/>
      <c r="X2610" s="61"/>
    </row>
    <row r="2611" spans="1:24" ht="18.75" customHeight="1" x14ac:dyDescent="0.25">
      <c r="A2611" s="61"/>
      <c r="B2611" s="303">
        <f>IF(P2611="",0,COUNTIF($P$7:P2611,P2611))</f>
        <v>0</v>
      </c>
      <c r="C2611" s="303" t="str">
        <f t="shared" si="290"/>
        <v>0</v>
      </c>
      <c r="D2611" s="303">
        <f>IF(S2611="",0,COUNTIF($S$7:S2611,S2611))</f>
        <v>0</v>
      </c>
      <c r="E2611" s="303" t="str">
        <f t="shared" si="291"/>
        <v>0</v>
      </c>
      <c r="F2611" s="303">
        <f>IF(T2611="",0,COUNTIF($T$7:T2611,T2611))</f>
        <v>0</v>
      </c>
      <c r="G2611" s="303" t="str">
        <f t="shared" si="292"/>
        <v>0</v>
      </c>
      <c r="H2611" s="303">
        <f>IF(R2611="",0,COUNTIF($R$7:R2611,R2611))</f>
        <v>0</v>
      </c>
      <c r="I2611" s="303" t="str">
        <f t="shared" si="293"/>
        <v>0</v>
      </c>
      <c r="J2611" s="306">
        <f t="shared" si="294"/>
        <v>44216</v>
      </c>
      <c r="K2611" s="303" t="str">
        <f t="shared" si="295"/>
        <v>KK 097</v>
      </c>
      <c r="L2611" s="61"/>
      <c r="M2611" s="271"/>
      <c r="N2611" s="6"/>
      <c r="O2611" s="10"/>
      <c r="P2611" s="6"/>
      <c r="Q2611" s="77" t="str">
        <f t="shared" si="296"/>
        <v/>
      </c>
      <c r="R2611" s="333"/>
      <c r="S2611" s="23"/>
      <c r="T2611" s="271"/>
      <c r="U2611" s="5"/>
      <c r="V2611" s="5"/>
      <c r="W2611" s="61"/>
      <c r="X2611" s="61"/>
    </row>
    <row r="2612" spans="1:24" ht="18.75" customHeight="1" x14ac:dyDescent="0.25">
      <c r="A2612" s="61"/>
      <c r="B2612" s="303">
        <f>IF(P2612="",0,COUNTIF($P$7:P2612,P2612))</f>
        <v>0</v>
      </c>
      <c r="C2612" s="303" t="str">
        <f t="shared" si="290"/>
        <v>0</v>
      </c>
      <c r="D2612" s="303">
        <f>IF(S2612="",0,COUNTIF($S$7:S2612,S2612))</f>
        <v>0</v>
      </c>
      <c r="E2612" s="303" t="str">
        <f t="shared" si="291"/>
        <v>0</v>
      </c>
      <c r="F2612" s="303">
        <f>IF(T2612="",0,COUNTIF($T$7:T2612,T2612))</f>
        <v>0</v>
      </c>
      <c r="G2612" s="303" t="str">
        <f t="shared" si="292"/>
        <v>0</v>
      </c>
      <c r="H2612" s="303">
        <f>IF(R2612="",0,COUNTIF($R$7:R2612,R2612))</f>
        <v>0</v>
      </c>
      <c r="I2612" s="303" t="str">
        <f t="shared" si="293"/>
        <v>0</v>
      </c>
      <c r="J2612" s="306">
        <f t="shared" si="294"/>
        <v>44216</v>
      </c>
      <c r="K2612" s="303" t="str">
        <f t="shared" si="295"/>
        <v>KK 097</v>
      </c>
      <c r="L2612" s="61"/>
      <c r="M2612" s="271"/>
      <c r="N2612" s="6"/>
      <c r="O2612" s="10"/>
      <c r="P2612" s="6"/>
      <c r="Q2612" s="77" t="str">
        <f t="shared" si="296"/>
        <v/>
      </c>
      <c r="R2612" s="333"/>
      <c r="S2612" s="23"/>
      <c r="T2612" s="271"/>
      <c r="U2612" s="5"/>
      <c r="V2612" s="5"/>
      <c r="W2612" s="61"/>
      <c r="X2612" s="61"/>
    </row>
    <row r="2613" spans="1:24" ht="18.75" customHeight="1" x14ac:dyDescent="0.25">
      <c r="A2613" s="61"/>
      <c r="B2613" s="303">
        <f>IF(P2613="",0,COUNTIF($P$7:P2613,P2613))</f>
        <v>0</v>
      </c>
      <c r="C2613" s="303" t="str">
        <f t="shared" si="290"/>
        <v>0</v>
      </c>
      <c r="D2613" s="303">
        <f>IF(S2613="",0,COUNTIF($S$7:S2613,S2613))</f>
        <v>0</v>
      </c>
      <c r="E2613" s="303" t="str">
        <f t="shared" si="291"/>
        <v>0</v>
      </c>
      <c r="F2613" s="303">
        <f>IF(T2613="",0,COUNTIF($T$7:T2613,T2613))</f>
        <v>0</v>
      </c>
      <c r="G2613" s="303" t="str">
        <f t="shared" si="292"/>
        <v>0</v>
      </c>
      <c r="H2613" s="303">
        <f>IF(R2613="",0,COUNTIF($R$7:R2613,R2613))</f>
        <v>0</v>
      </c>
      <c r="I2613" s="303" t="str">
        <f t="shared" si="293"/>
        <v>0</v>
      </c>
      <c r="J2613" s="306">
        <f t="shared" si="294"/>
        <v>44216</v>
      </c>
      <c r="K2613" s="303" t="str">
        <f t="shared" si="295"/>
        <v>KK 097</v>
      </c>
      <c r="L2613" s="61"/>
      <c r="M2613" s="271"/>
      <c r="N2613" s="6"/>
      <c r="O2613" s="10"/>
      <c r="P2613" s="6"/>
      <c r="Q2613" s="77" t="str">
        <f t="shared" si="296"/>
        <v/>
      </c>
      <c r="R2613" s="333"/>
      <c r="S2613" s="23"/>
      <c r="T2613" s="271"/>
      <c r="U2613" s="5"/>
      <c r="V2613" s="5"/>
      <c r="W2613" s="61"/>
      <c r="X2613" s="61"/>
    </row>
    <row r="2614" spans="1:24" ht="18.75" customHeight="1" x14ac:dyDescent="0.25">
      <c r="A2614" s="61"/>
      <c r="B2614" s="303">
        <f>IF(P2614="",0,COUNTIF($P$7:P2614,P2614))</f>
        <v>0</v>
      </c>
      <c r="C2614" s="303" t="str">
        <f t="shared" si="290"/>
        <v>0</v>
      </c>
      <c r="D2614" s="303">
        <f>IF(S2614="",0,COUNTIF($S$7:S2614,S2614))</f>
        <v>0</v>
      </c>
      <c r="E2614" s="303" t="str">
        <f t="shared" si="291"/>
        <v>0</v>
      </c>
      <c r="F2614" s="303">
        <f>IF(T2614="",0,COUNTIF($T$7:T2614,T2614))</f>
        <v>0</v>
      </c>
      <c r="G2614" s="303" t="str">
        <f t="shared" si="292"/>
        <v>0</v>
      </c>
      <c r="H2614" s="303">
        <f>IF(R2614="",0,COUNTIF($R$7:R2614,R2614))</f>
        <v>0</v>
      </c>
      <c r="I2614" s="303" t="str">
        <f t="shared" si="293"/>
        <v>0</v>
      </c>
      <c r="J2614" s="306">
        <f t="shared" si="294"/>
        <v>44216</v>
      </c>
      <c r="K2614" s="303" t="str">
        <f t="shared" si="295"/>
        <v>KK 097</v>
      </c>
      <c r="L2614" s="61"/>
      <c r="M2614" s="271"/>
      <c r="N2614" s="6"/>
      <c r="O2614" s="10"/>
      <c r="P2614" s="6"/>
      <c r="Q2614" s="77" t="str">
        <f t="shared" si="296"/>
        <v/>
      </c>
      <c r="R2614" s="333"/>
      <c r="S2614" s="23"/>
      <c r="T2614" s="271"/>
      <c r="U2614" s="5"/>
      <c r="V2614" s="5"/>
      <c r="W2614" s="61"/>
      <c r="X2614" s="61"/>
    </row>
    <row r="2615" spans="1:24" ht="18.75" customHeight="1" x14ac:dyDescent="0.25">
      <c r="A2615" s="61"/>
      <c r="B2615" s="303">
        <f>IF(P2615="",0,COUNTIF($P$7:P2615,P2615))</f>
        <v>0</v>
      </c>
      <c r="C2615" s="303" t="str">
        <f t="shared" si="290"/>
        <v>0</v>
      </c>
      <c r="D2615" s="303">
        <f>IF(S2615="",0,COUNTIF($S$7:S2615,S2615))</f>
        <v>0</v>
      </c>
      <c r="E2615" s="303" t="str">
        <f t="shared" si="291"/>
        <v>0</v>
      </c>
      <c r="F2615" s="303">
        <f>IF(T2615="",0,COUNTIF($T$7:T2615,T2615))</f>
        <v>0</v>
      </c>
      <c r="G2615" s="303" t="str">
        <f t="shared" si="292"/>
        <v>0</v>
      </c>
      <c r="H2615" s="303">
        <f>IF(R2615="",0,COUNTIF($R$7:R2615,R2615))</f>
        <v>0</v>
      </c>
      <c r="I2615" s="303" t="str">
        <f t="shared" si="293"/>
        <v>0</v>
      </c>
      <c r="J2615" s="306">
        <f t="shared" si="294"/>
        <v>44216</v>
      </c>
      <c r="K2615" s="303" t="str">
        <f t="shared" si="295"/>
        <v>KK 097</v>
      </c>
      <c r="L2615" s="61"/>
      <c r="M2615" s="271"/>
      <c r="N2615" s="6"/>
      <c r="O2615" s="10"/>
      <c r="P2615" s="6"/>
      <c r="Q2615" s="77" t="str">
        <f t="shared" si="296"/>
        <v/>
      </c>
      <c r="R2615" s="333"/>
      <c r="S2615" s="23"/>
      <c r="T2615" s="271"/>
      <c r="U2615" s="5"/>
      <c r="V2615" s="5"/>
      <c r="W2615" s="61"/>
      <c r="X2615" s="61"/>
    </row>
    <row r="2616" spans="1:24" ht="18.75" customHeight="1" x14ac:dyDescent="0.25">
      <c r="A2616" s="61"/>
      <c r="B2616" s="303">
        <f>IF(P2616="",0,COUNTIF($P$7:P2616,P2616))</f>
        <v>0</v>
      </c>
      <c r="C2616" s="303" t="str">
        <f t="shared" si="290"/>
        <v>0</v>
      </c>
      <c r="D2616" s="303">
        <f>IF(S2616="",0,COUNTIF($S$7:S2616,S2616))</f>
        <v>0</v>
      </c>
      <c r="E2616" s="303" t="str">
        <f t="shared" si="291"/>
        <v>0</v>
      </c>
      <c r="F2616" s="303">
        <f>IF(T2616="",0,COUNTIF($T$7:T2616,T2616))</f>
        <v>0</v>
      </c>
      <c r="G2616" s="303" t="str">
        <f t="shared" si="292"/>
        <v>0</v>
      </c>
      <c r="H2616" s="303">
        <f>IF(R2616="",0,COUNTIF($R$7:R2616,R2616))</f>
        <v>0</v>
      </c>
      <c r="I2616" s="303" t="str">
        <f t="shared" si="293"/>
        <v>0</v>
      </c>
      <c r="J2616" s="306">
        <f t="shared" si="294"/>
        <v>44216</v>
      </c>
      <c r="K2616" s="303" t="str">
        <f t="shared" si="295"/>
        <v>KK 097</v>
      </c>
      <c r="L2616" s="61"/>
      <c r="M2616" s="271"/>
      <c r="N2616" s="6"/>
      <c r="O2616" s="10"/>
      <c r="P2616" s="6"/>
      <c r="Q2616" s="77" t="str">
        <f t="shared" si="296"/>
        <v/>
      </c>
      <c r="R2616" s="333"/>
      <c r="S2616" s="23"/>
      <c r="T2616" s="271"/>
      <c r="U2616" s="5"/>
      <c r="V2616" s="5"/>
      <c r="W2616" s="61"/>
      <c r="X2616" s="61"/>
    </row>
    <row r="2617" spans="1:24" ht="18.75" customHeight="1" x14ac:dyDescent="0.25">
      <c r="A2617" s="61"/>
      <c r="B2617" s="303">
        <f>IF(P2617="",0,COUNTIF($P$7:P2617,P2617))</f>
        <v>0</v>
      </c>
      <c r="C2617" s="303" t="str">
        <f t="shared" si="290"/>
        <v>0</v>
      </c>
      <c r="D2617" s="303">
        <f>IF(S2617="",0,COUNTIF($S$7:S2617,S2617))</f>
        <v>0</v>
      </c>
      <c r="E2617" s="303" t="str">
        <f t="shared" si="291"/>
        <v>0</v>
      </c>
      <c r="F2617" s="303">
        <f>IF(T2617="",0,COUNTIF($T$7:T2617,T2617))</f>
        <v>0</v>
      </c>
      <c r="G2617" s="303" t="str">
        <f t="shared" si="292"/>
        <v>0</v>
      </c>
      <c r="H2617" s="303">
        <f>IF(R2617="",0,COUNTIF($R$7:R2617,R2617))</f>
        <v>0</v>
      </c>
      <c r="I2617" s="303" t="str">
        <f t="shared" si="293"/>
        <v>0</v>
      </c>
      <c r="J2617" s="306">
        <f t="shared" si="294"/>
        <v>44216</v>
      </c>
      <c r="K2617" s="303" t="str">
        <f t="shared" si="295"/>
        <v>KK 097</v>
      </c>
      <c r="L2617" s="61"/>
      <c r="M2617" s="271"/>
      <c r="N2617" s="6"/>
      <c r="O2617" s="10"/>
      <c r="P2617" s="6"/>
      <c r="Q2617" s="77" t="str">
        <f t="shared" si="296"/>
        <v/>
      </c>
      <c r="R2617" s="333"/>
      <c r="S2617" s="23"/>
      <c r="T2617" s="271"/>
      <c r="U2617" s="5"/>
      <c r="V2617" s="5"/>
      <c r="W2617" s="61"/>
      <c r="X2617" s="61"/>
    </row>
    <row r="2618" spans="1:24" ht="18.75" customHeight="1" x14ac:dyDescent="0.25">
      <c r="A2618" s="61"/>
      <c r="B2618" s="303">
        <f>IF(P2618="",0,COUNTIF($P$7:P2618,P2618))</f>
        <v>0</v>
      </c>
      <c r="C2618" s="303" t="str">
        <f t="shared" si="290"/>
        <v>0</v>
      </c>
      <c r="D2618" s="303">
        <f>IF(S2618="",0,COUNTIF($S$7:S2618,S2618))</f>
        <v>0</v>
      </c>
      <c r="E2618" s="303" t="str">
        <f t="shared" si="291"/>
        <v>0</v>
      </c>
      <c r="F2618" s="303">
        <f>IF(T2618="",0,COUNTIF($T$7:T2618,T2618))</f>
        <v>0</v>
      </c>
      <c r="G2618" s="303" t="str">
        <f t="shared" si="292"/>
        <v>0</v>
      </c>
      <c r="H2618" s="303">
        <f>IF(R2618="",0,COUNTIF($R$7:R2618,R2618))</f>
        <v>0</v>
      </c>
      <c r="I2618" s="303" t="str">
        <f t="shared" si="293"/>
        <v>0</v>
      </c>
      <c r="J2618" s="306">
        <f t="shared" si="294"/>
        <v>44216</v>
      </c>
      <c r="K2618" s="303" t="str">
        <f t="shared" si="295"/>
        <v>KK 097</v>
      </c>
      <c r="L2618" s="61"/>
      <c r="M2618" s="271"/>
      <c r="N2618" s="6"/>
      <c r="O2618" s="10"/>
      <c r="P2618" s="6"/>
      <c r="Q2618" s="77" t="str">
        <f t="shared" si="296"/>
        <v/>
      </c>
      <c r="R2618" s="333"/>
      <c r="S2618" s="23"/>
      <c r="T2618" s="271"/>
      <c r="U2618" s="5"/>
      <c r="V2618" s="5"/>
      <c r="W2618" s="61"/>
      <c r="X2618" s="61"/>
    </row>
    <row r="2619" spans="1:24" ht="18.75" customHeight="1" x14ac:dyDescent="0.25">
      <c r="A2619" s="61"/>
      <c r="B2619" s="303">
        <f>IF(P2619="",0,COUNTIF($P$7:P2619,P2619))</f>
        <v>0</v>
      </c>
      <c r="C2619" s="303" t="str">
        <f t="shared" si="290"/>
        <v>0</v>
      </c>
      <c r="D2619" s="303">
        <f>IF(S2619="",0,COUNTIF($S$7:S2619,S2619))</f>
        <v>0</v>
      </c>
      <c r="E2619" s="303" t="str">
        <f t="shared" si="291"/>
        <v>0</v>
      </c>
      <c r="F2619" s="303">
        <f>IF(T2619="",0,COUNTIF($T$7:T2619,T2619))</f>
        <v>0</v>
      </c>
      <c r="G2619" s="303" t="str">
        <f t="shared" si="292"/>
        <v>0</v>
      </c>
      <c r="H2619" s="303">
        <f>IF(R2619="",0,COUNTIF($R$7:R2619,R2619))</f>
        <v>0</v>
      </c>
      <c r="I2619" s="303" t="str">
        <f t="shared" si="293"/>
        <v>0</v>
      </c>
      <c r="J2619" s="306">
        <f t="shared" si="294"/>
        <v>44216</v>
      </c>
      <c r="K2619" s="303" t="str">
        <f t="shared" si="295"/>
        <v>KK 097</v>
      </c>
      <c r="L2619" s="61"/>
      <c r="M2619" s="271"/>
      <c r="N2619" s="6"/>
      <c r="O2619" s="10"/>
      <c r="P2619" s="6"/>
      <c r="Q2619" s="77" t="str">
        <f t="shared" si="296"/>
        <v/>
      </c>
      <c r="R2619" s="333"/>
      <c r="S2619" s="23"/>
      <c r="T2619" s="271"/>
      <c r="U2619" s="5"/>
      <c r="V2619" s="5"/>
      <c r="W2619" s="61"/>
      <c r="X2619" s="61"/>
    </row>
    <row r="2620" spans="1:24" ht="18.75" customHeight="1" x14ac:dyDescent="0.25">
      <c r="A2620" s="61"/>
      <c r="B2620" s="303">
        <f>IF(P2620="",0,COUNTIF($P$7:P2620,P2620))</f>
        <v>0</v>
      </c>
      <c r="C2620" s="303" t="str">
        <f t="shared" si="290"/>
        <v>0</v>
      </c>
      <c r="D2620" s="303">
        <f>IF(S2620="",0,COUNTIF($S$7:S2620,S2620))</f>
        <v>0</v>
      </c>
      <c r="E2620" s="303" t="str">
        <f t="shared" si="291"/>
        <v>0</v>
      </c>
      <c r="F2620" s="303">
        <f>IF(T2620="",0,COUNTIF($T$7:T2620,T2620))</f>
        <v>0</v>
      </c>
      <c r="G2620" s="303" t="str">
        <f t="shared" si="292"/>
        <v>0</v>
      </c>
      <c r="H2620" s="303">
        <f>IF(R2620="",0,COUNTIF($R$7:R2620,R2620))</f>
        <v>0</v>
      </c>
      <c r="I2620" s="303" t="str">
        <f t="shared" si="293"/>
        <v>0</v>
      </c>
      <c r="J2620" s="306">
        <f t="shared" si="294"/>
        <v>44216</v>
      </c>
      <c r="K2620" s="303" t="str">
        <f t="shared" si="295"/>
        <v>KK 097</v>
      </c>
      <c r="L2620" s="61"/>
      <c r="M2620" s="271"/>
      <c r="N2620" s="6"/>
      <c r="O2620" s="10"/>
      <c r="P2620" s="6"/>
      <c r="Q2620" s="77" t="str">
        <f t="shared" si="296"/>
        <v/>
      </c>
      <c r="R2620" s="333"/>
      <c r="S2620" s="23"/>
      <c r="T2620" s="271"/>
      <c r="U2620" s="5"/>
      <c r="V2620" s="5"/>
      <c r="W2620" s="61"/>
      <c r="X2620" s="61"/>
    </row>
    <row r="2621" spans="1:24" ht="18.75" customHeight="1" x14ac:dyDescent="0.25">
      <c r="A2621" s="61"/>
      <c r="B2621" s="303">
        <f>IF(P2621="",0,COUNTIF($P$7:P2621,P2621))</f>
        <v>0</v>
      </c>
      <c r="C2621" s="303" t="str">
        <f t="shared" si="290"/>
        <v>0</v>
      </c>
      <c r="D2621" s="303">
        <f>IF(S2621="",0,COUNTIF($S$7:S2621,S2621))</f>
        <v>0</v>
      </c>
      <c r="E2621" s="303" t="str">
        <f t="shared" si="291"/>
        <v>0</v>
      </c>
      <c r="F2621" s="303">
        <f>IF(T2621="",0,COUNTIF($T$7:T2621,T2621))</f>
        <v>0</v>
      </c>
      <c r="G2621" s="303" t="str">
        <f t="shared" si="292"/>
        <v>0</v>
      </c>
      <c r="H2621" s="303">
        <f>IF(R2621="",0,COUNTIF($R$7:R2621,R2621))</f>
        <v>0</v>
      </c>
      <c r="I2621" s="303" t="str">
        <f t="shared" si="293"/>
        <v>0</v>
      </c>
      <c r="J2621" s="306">
        <f t="shared" si="294"/>
        <v>44216</v>
      </c>
      <c r="K2621" s="303" t="str">
        <f t="shared" si="295"/>
        <v>KK 097</v>
      </c>
      <c r="L2621" s="61"/>
      <c r="M2621" s="271"/>
      <c r="N2621" s="6"/>
      <c r="O2621" s="10"/>
      <c r="P2621" s="6"/>
      <c r="Q2621" s="77" t="str">
        <f t="shared" si="296"/>
        <v/>
      </c>
      <c r="R2621" s="333"/>
      <c r="S2621" s="23"/>
      <c r="T2621" s="271"/>
      <c r="U2621" s="5"/>
      <c r="V2621" s="5"/>
      <c r="W2621" s="61"/>
      <c r="X2621" s="61"/>
    </row>
    <row r="2622" spans="1:24" ht="18.75" customHeight="1" x14ac:dyDescent="0.25">
      <c r="A2622" s="61"/>
      <c r="B2622" s="303">
        <f>IF(P2622="",0,COUNTIF($P$7:P2622,P2622))</f>
        <v>0</v>
      </c>
      <c r="C2622" s="303" t="str">
        <f t="shared" si="290"/>
        <v>0</v>
      </c>
      <c r="D2622" s="303">
        <f>IF(S2622="",0,COUNTIF($S$7:S2622,S2622))</f>
        <v>0</v>
      </c>
      <c r="E2622" s="303" t="str">
        <f t="shared" si="291"/>
        <v>0</v>
      </c>
      <c r="F2622" s="303">
        <f>IF(T2622="",0,COUNTIF($T$7:T2622,T2622))</f>
        <v>0</v>
      </c>
      <c r="G2622" s="303" t="str">
        <f t="shared" si="292"/>
        <v>0</v>
      </c>
      <c r="H2622" s="303">
        <f>IF(R2622="",0,COUNTIF($R$7:R2622,R2622))</f>
        <v>0</v>
      </c>
      <c r="I2622" s="303" t="str">
        <f t="shared" si="293"/>
        <v>0</v>
      </c>
      <c r="J2622" s="306">
        <f t="shared" si="294"/>
        <v>44216</v>
      </c>
      <c r="K2622" s="303" t="str">
        <f t="shared" si="295"/>
        <v>KK 097</v>
      </c>
      <c r="L2622" s="61"/>
      <c r="M2622" s="271"/>
      <c r="N2622" s="6"/>
      <c r="O2622" s="10"/>
      <c r="P2622" s="6"/>
      <c r="Q2622" s="77" t="str">
        <f t="shared" si="296"/>
        <v/>
      </c>
      <c r="R2622" s="333"/>
      <c r="S2622" s="23"/>
      <c r="T2622" s="271"/>
      <c r="U2622" s="5"/>
      <c r="V2622" s="5"/>
      <c r="W2622" s="61"/>
      <c r="X2622" s="61"/>
    </row>
    <row r="2623" spans="1:24" ht="18.75" customHeight="1" x14ac:dyDescent="0.25">
      <c r="A2623" s="61"/>
      <c r="B2623" s="303">
        <f>IF(P2623="",0,COUNTIF($P$7:P2623,P2623))</f>
        <v>0</v>
      </c>
      <c r="C2623" s="303" t="str">
        <f t="shared" si="290"/>
        <v>0</v>
      </c>
      <c r="D2623" s="303">
        <f>IF(S2623="",0,COUNTIF($S$7:S2623,S2623))</f>
        <v>0</v>
      </c>
      <c r="E2623" s="303" t="str">
        <f t="shared" si="291"/>
        <v>0</v>
      </c>
      <c r="F2623" s="303">
        <f>IF(T2623="",0,COUNTIF($T$7:T2623,T2623))</f>
        <v>0</v>
      </c>
      <c r="G2623" s="303" t="str">
        <f t="shared" si="292"/>
        <v>0</v>
      </c>
      <c r="H2623" s="303">
        <f>IF(R2623="",0,COUNTIF($R$7:R2623,R2623))</f>
        <v>0</v>
      </c>
      <c r="I2623" s="303" t="str">
        <f t="shared" si="293"/>
        <v>0</v>
      </c>
      <c r="J2623" s="306">
        <f t="shared" si="294"/>
        <v>44216</v>
      </c>
      <c r="K2623" s="303" t="str">
        <f t="shared" si="295"/>
        <v>KK 097</v>
      </c>
      <c r="L2623" s="61"/>
      <c r="M2623" s="271"/>
      <c r="N2623" s="6"/>
      <c r="O2623" s="10"/>
      <c r="P2623" s="6"/>
      <c r="Q2623" s="77" t="str">
        <f t="shared" si="296"/>
        <v/>
      </c>
      <c r="R2623" s="333"/>
      <c r="S2623" s="23"/>
      <c r="T2623" s="271"/>
      <c r="U2623" s="5"/>
      <c r="V2623" s="5"/>
      <c r="W2623" s="61"/>
      <c r="X2623" s="61"/>
    </row>
    <row r="2624" spans="1:24" ht="18.75" customHeight="1" x14ac:dyDescent="0.25">
      <c r="A2624" s="61"/>
      <c r="B2624" s="303">
        <f>IF(P2624="",0,COUNTIF($P$7:P2624,P2624))</f>
        <v>0</v>
      </c>
      <c r="C2624" s="303" t="str">
        <f t="shared" si="290"/>
        <v>0</v>
      </c>
      <c r="D2624" s="303">
        <f>IF(S2624="",0,COUNTIF($S$7:S2624,S2624))</f>
        <v>0</v>
      </c>
      <c r="E2624" s="303" t="str">
        <f t="shared" si="291"/>
        <v>0</v>
      </c>
      <c r="F2624" s="303">
        <f>IF(T2624="",0,COUNTIF($T$7:T2624,T2624))</f>
        <v>0</v>
      </c>
      <c r="G2624" s="303" t="str">
        <f t="shared" si="292"/>
        <v>0</v>
      </c>
      <c r="H2624" s="303">
        <f>IF(R2624="",0,COUNTIF($R$7:R2624,R2624))</f>
        <v>0</v>
      </c>
      <c r="I2624" s="303" t="str">
        <f t="shared" si="293"/>
        <v>0</v>
      </c>
      <c r="J2624" s="306">
        <f t="shared" si="294"/>
        <v>44216</v>
      </c>
      <c r="K2624" s="303" t="str">
        <f t="shared" si="295"/>
        <v>KK 097</v>
      </c>
      <c r="L2624" s="61"/>
      <c r="M2624" s="271"/>
      <c r="N2624" s="6"/>
      <c r="O2624" s="10"/>
      <c r="P2624" s="6"/>
      <c r="Q2624" s="77" t="str">
        <f t="shared" si="296"/>
        <v/>
      </c>
      <c r="R2624" s="333"/>
      <c r="S2624" s="23"/>
      <c r="T2624" s="271"/>
      <c r="U2624" s="5"/>
      <c r="V2624" s="5"/>
      <c r="W2624" s="61"/>
      <c r="X2624" s="61"/>
    </row>
    <row r="2625" spans="1:24" ht="18.75" customHeight="1" x14ac:dyDescent="0.25">
      <c r="A2625" s="61"/>
      <c r="B2625" s="303">
        <f>IF(P2625="",0,COUNTIF($P$7:P2625,P2625))</f>
        <v>0</v>
      </c>
      <c r="C2625" s="303" t="str">
        <f t="shared" si="290"/>
        <v>0</v>
      </c>
      <c r="D2625" s="303">
        <f>IF(S2625="",0,COUNTIF($S$7:S2625,S2625))</f>
        <v>0</v>
      </c>
      <c r="E2625" s="303" t="str">
        <f t="shared" si="291"/>
        <v>0</v>
      </c>
      <c r="F2625" s="303">
        <f>IF(T2625="",0,COUNTIF($T$7:T2625,T2625))</f>
        <v>0</v>
      </c>
      <c r="G2625" s="303" t="str">
        <f t="shared" si="292"/>
        <v>0</v>
      </c>
      <c r="H2625" s="303">
        <f>IF(R2625="",0,COUNTIF($R$7:R2625,R2625))</f>
        <v>0</v>
      </c>
      <c r="I2625" s="303" t="str">
        <f t="shared" si="293"/>
        <v>0</v>
      </c>
      <c r="J2625" s="306">
        <f t="shared" si="294"/>
        <v>44216</v>
      </c>
      <c r="K2625" s="303" t="str">
        <f t="shared" si="295"/>
        <v>KK 097</v>
      </c>
      <c r="L2625" s="61"/>
      <c r="M2625" s="271"/>
      <c r="N2625" s="6"/>
      <c r="O2625" s="10"/>
      <c r="P2625" s="6"/>
      <c r="Q2625" s="77" t="str">
        <f t="shared" si="296"/>
        <v/>
      </c>
      <c r="R2625" s="333"/>
      <c r="S2625" s="23"/>
      <c r="T2625" s="271"/>
      <c r="U2625" s="5"/>
      <c r="V2625" s="5"/>
      <c r="W2625" s="61"/>
      <c r="X2625" s="61"/>
    </row>
    <row r="2626" spans="1:24" ht="18.75" customHeight="1" x14ac:dyDescent="0.25">
      <c r="A2626" s="61"/>
      <c r="B2626" s="303">
        <f>IF(P2626="",0,COUNTIF($P$7:P2626,P2626))</f>
        <v>0</v>
      </c>
      <c r="C2626" s="303" t="str">
        <f t="shared" si="290"/>
        <v>0</v>
      </c>
      <c r="D2626" s="303">
        <f>IF(S2626="",0,COUNTIF($S$7:S2626,S2626))</f>
        <v>0</v>
      </c>
      <c r="E2626" s="303" t="str">
        <f t="shared" si="291"/>
        <v>0</v>
      </c>
      <c r="F2626" s="303">
        <f>IF(T2626="",0,COUNTIF($T$7:T2626,T2626))</f>
        <v>0</v>
      </c>
      <c r="G2626" s="303" t="str">
        <f t="shared" si="292"/>
        <v>0</v>
      </c>
      <c r="H2626" s="303">
        <f>IF(R2626="",0,COUNTIF($R$7:R2626,R2626))</f>
        <v>0</v>
      </c>
      <c r="I2626" s="303" t="str">
        <f t="shared" si="293"/>
        <v>0</v>
      </c>
      <c r="J2626" s="306">
        <f t="shared" si="294"/>
        <v>44216</v>
      </c>
      <c r="K2626" s="303" t="str">
        <f t="shared" si="295"/>
        <v>KK 097</v>
      </c>
      <c r="L2626" s="61"/>
      <c r="M2626" s="271"/>
      <c r="N2626" s="6"/>
      <c r="O2626" s="10"/>
      <c r="P2626" s="6"/>
      <c r="Q2626" s="77" t="str">
        <f t="shared" si="296"/>
        <v/>
      </c>
      <c r="R2626" s="333"/>
      <c r="S2626" s="23"/>
      <c r="T2626" s="271"/>
      <c r="U2626" s="5"/>
      <c r="V2626" s="5"/>
      <c r="W2626" s="61"/>
      <c r="X2626" s="61"/>
    </row>
    <row r="2627" spans="1:24" ht="18.75" customHeight="1" x14ac:dyDescent="0.25">
      <c r="A2627" s="61"/>
      <c r="B2627" s="303">
        <f>IF(P2627="",0,COUNTIF($P$7:P2627,P2627))</f>
        <v>0</v>
      </c>
      <c r="C2627" s="303" t="str">
        <f t="shared" si="290"/>
        <v>0</v>
      </c>
      <c r="D2627" s="303">
        <f>IF(S2627="",0,COUNTIF($S$7:S2627,S2627))</f>
        <v>0</v>
      </c>
      <c r="E2627" s="303" t="str">
        <f t="shared" si="291"/>
        <v>0</v>
      </c>
      <c r="F2627" s="303">
        <f>IF(T2627="",0,COUNTIF($T$7:T2627,T2627))</f>
        <v>0</v>
      </c>
      <c r="G2627" s="303" t="str">
        <f t="shared" si="292"/>
        <v>0</v>
      </c>
      <c r="H2627" s="303">
        <f>IF(R2627="",0,COUNTIF($R$7:R2627,R2627))</f>
        <v>0</v>
      </c>
      <c r="I2627" s="303" t="str">
        <f t="shared" si="293"/>
        <v>0</v>
      </c>
      <c r="J2627" s="306">
        <f t="shared" si="294"/>
        <v>44216</v>
      </c>
      <c r="K2627" s="303" t="str">
        <f t="shared" si="295"/>
        <v>KK 097</v>
      </c>
      <c r="L2627" s="61"/>
      <c r="M2627" s="271"/>
      <c r="N2627" s="6"/>
      <c r="O2627" s="10"/>
      <c r="P2627" s="6"/>
      <c r="Q2627" s="77" t="str">
        <f t="shared" si="296"/>
        <v/>
      </c>
      <c r="R2627" s="333"/>
      <c r="S2627" s="23"/>
      <c r="T2627" s="271"/>
      <c r="U2627" s="5"/>
      <c r="V2627" s="5"/>
      <c r="W2627" s="61"/>
      <c r="X2627" s="61"/>
    </row>
    <row r="2628" spans="1:24" ht="18.75" customHeight="1" x14ac:dyDescent="0.25">
      <c r="A2628" s="61"/>
      <c r="B2628" s="303">
        <f>IF(P2628="",0,COUNTIF($P$7:P2628,P2628))</f>
        <v>0</v>
      </c>
      <c r="C2628" s="303" t="str">
        <f t="shared" si="290"/>
        <v>0</v>
      </c>
      <c r="D2628" s="303">
        <f>IF(S2628="",0,COUNTIF($S$7:S2628,S2628))</f>
        <v>0</v>
      </c>
      <c r="E2628" s="303" t="str">
        <f t="shared" si="291"/>
        <v>0</v>
      </c>
      <c r="F2628" s="303">
        <f>IF(T2628="",0,COUNTIF($T$7:T2628,T2628))</f>
        <v>0</v>
      </c>
      <c r="G2628" s="303" t="str">
        <f t="shared" si="292"/>
        <v>0</v>
      </c>
      <c r="H2628" s="303">
        <f>IF(R2628="",0,COUNTIF($R$7:R2628,R2628))</f>
        <v>0</v>
      </c>
      <c r="I2628" s="303" t="str">
        <f t="shared" si="293"/>
        <v>0</v>
      </c>
      <c r="J2628" s="306">
        <f t="shared" si="294"/>
        <v>44216</v>
      </c>
      <c r="K2628" s="303" t="str">
        <f t="shared" si="295"/>
        <v>KK 097</v>
      </c>
      <c r="L2628" s="61"/>
      <c r="M2628" s="271"/>
      <c r="N2628" s="6"/>
      <c r="O2628" s="10"/>
      <c r="P2628" s="6"/>
      <c r="Q2628" s="77" t="str">
        <f t="shared" si="296"/>
        <v/>
      </c>
      <c r="R2628" s="333"/>
      <c r="S2628" s="23"/>
      <c r="T2628" s="271"/>
      <c r="U2628" s="5"/>
      <c r="V2628" s="5"/>
      <c r="W2628" s="61"/>
      <c r="X2628" s="61"/>
    </row>
    <row r="2629" spans="1:24" ht="18.75" customHeight="1" x14ac:dyDescent="0.25">
      <c r="A2629" s="61"/>
      <c r="B2629" s="303">
        <f>IF(P2629="",0,COUNTIF($P$7:P2629,P2629))</f>
        <v>0</v>
      </c>
      <c r="C2629" s="303" t="str">
        <f t="shared" si="290"/>
        <v>0</v>
      </c>
      <c r="D2629" s="303">
        <f>IF(S2629="",0,COUNTIF($S$7:S2629,S2629))</f>
        <v>0</v>
      </c>
      <c r="E2629" s="303" t="str">
        <f t="shared" si="291"/>
        <v>0</v>
      </c>
      <c r="F2629" s="303">
        <f>IF(T2629="",0,COUNTIF($T$7:T2629,T2629))</f>
        <v>0</v>
      </c>
      <c r="G2629" s="303" t="str">
        <f t="shared" si="292"/>
        <v>0</v>
      </c>
      <c r="H2629" s="303">
        <f>IF(R2629="",0,COUNTIF($R$7:R2629,R2629))</f>
        <v>0</v>
      </c>
      <c r="I2629" s="303" t="str">
        <f t="shared" si="293"/>
        <v>0</v>
      </c>
      <c r="J2629" s="306">
        <f t="shared" si="294"/>
        <v>44216</v>
      </c>
      <c r="K2629" s="303" t="str">
        <f t="shared" si="295"/>
        <v>KK 097</v>
      </c>
      <c r="L2629" s="61"/>
      <c r="M2629" s="271"/>
      <c r="N2629" s="6"/>
      <c r="O2629" s="10"/>
      <c r="P2629" s="6"/>
      <c r="Q2629" s="77" t="str">
        <f t="shared" si="296"/>
        <v/>
      </c>
      <c r="R2629" s="333"/>
      <c r="S2629" s="23"/>
      <c r="T2629" s="271"/>
      <c r="U2629" s="5"/>
      <c r="V2629" s="5"/>
      <c r="W2629" s="61"/>
      <c r="X2629" s="61"/>
    </row>
    <row r="2630" spans="1:24" ht="18.75" customHeight="1" x14ac:dyDescent="0.25">
      <c r="A2630" s="61"/>
      <c r="B2630" s="303">
        <f>IF(P2630="",0,COUNTIF($P$7:P2630,P2630))</f>
        <v>0</v>
      </c>
      <c r="C2630" s="303" t="str">
        <f t="shared" si="290"/>
        <v>0</v>
      </c>
      <c r="D2630" s="303">
        <f>IF(S2630="",0,COUNTIF($S$7:S2630,S2630))</f>
        <v>0</v>
      </c>
      <c r="E2630" s="303" t="str">
        <f t="shared" si="291"/>
        <v>0</v>
      </c>
      <c r="F2630" s="303">
        <f>IF(T2630="",0,COUNTIF($T$7:T2630,T2630))</f>
        <v>0</v>
      </c>
      <c r="G2630" s="303" t="str">
        <f t="shared" si="292"/>
        <v>0</v>
      </c>
      <c r="H2630" s="303">
        <f>IF(R2630="",0,COUNTIF($R$7:R2630,R2630))</f>
        <v>0</v>
      </c>
      <c r="I2630" s="303" t="str">
        <f t="shared" si="293"/>
        <v>0</v>
      </c>
      <c r="J2630" s="306">
        <f t="shared" si="294"/>
        <v>44216</v>
      </c>
      <c r="K2630" s="303" t="str">
        <f t="shared" si="295"/>
        <v>KK 097</v>
      </c>
      <c r="L2630" s="61"/>
      <c r="M2630" s="271"/>
      <c r="N2630" s="6"/>
      <c r="O2630" s="10"/>
      <c r="P2630" s="6"/>
      <c r="Q2630" s="77" t="str">
        <f t="shared" si="296"/>
        <v/>
      </c>
      <c r="R2630" s="333"/>
      <c r="S2630" s="23"/>
      <c r="T2630" s="271"/>
      <c r="U2630" s="5"/>
      <c r="V2630" s="5"/>
      <c r="W2630" s="61"/>
      <c r="X2630" s="61"/>
    </row>
    <row r="2631" spans="1:24" ht="18.75" customHeight="1" x14ac:dyDescent="0.25">
      <c r="A2631" s="61"/>
      <c r="B2631" s="303">
        <f>IF(P2631="",0,COUNTIF($P$7:P2631,P2631))</f>
        <v>0</v>
      </c>
      <c r="C2631" s="303" t="str">
        <f t="shared" si="290"/>
        <v>0</v>
      </c>
      <c r="D2631" s="303">
        <f>IF(S2631="",0,COUNTIF($S$7:S2631,S2631))</f>
        <v>0</v>
      </c>
      <c r="E2631" s="303" t="str">
        <f t="shared" si="291"/>
        <v>0</v>
      </c>
      <c r="F2631" s="303">
        <f>IF(T2631="",0,COUNTIF($T$7:T2631,T2631))</f>
        <v>0</v>
      </c>
      <c r="G2631" s="303" t="str">
        <f t="shared" si="292"/>
        <v>0</v>
      </c>
      <c r="H2631" s="303">
        <f>IF(R2631="",0,COUNTIF($R$7:R2631,R2631))</f>
        <v>0</v>
      </c>
      <c r="I2631" s="303" t="str">
        <f t="shared" si="293"/>
        <v>0</v>
      </c>
      <c r="J2631" s="306">
        <f t="shared" si="294"/>
        <v>44216</v>
      </c>
      <c r="K2631" s="303" t="str">
        <f t="shared" si="295"/>
        <v>KK 097</v>
      </c>
      <c r="L2631" s="61"/>
      <c r="M2631" s="271"/>
      <c r="N2631" s="6"/>
      <c r="O2631" s="10"/>
      <c r="P2631" s="6"/>
      <c r="Q2631" s="77" t="str">
        <f t="shared" si="296"/>
        <v/>
      </c>
      <c r="R2631" s="333"/>
      <c r="S2631" s="23"/>
      <c r="T2631" s="271"/>
      <c r="U2631" s="5"/>
      <c r="V2631" s="5"/>
      <c r="W2631" s="61"/>
      <c r="X2631" s="61"/>
    </row>
    <row r="2632" spans="1:24" ht="18.75" customHeight="1" x14ac:dyDescent="0.25">
      <c r="A2632" s="61"/>
      <c r="B2632" s="303">
        <f>IF(P2632="",0,COUNTIF($P$7:P2632,P2632))</f>
        <v>0</v>
      </c>
      <c r="C2632" s="303" t="str">
        <f t="shared" si="290"/>
        <v>0</v>
      </c>
      <c r="D2632" s="303">
        <f>IF(S2632="",0,COUNTIF($S$7:S2632,S2632))</f>
        <v>0</v>
      </c>
      <c r="E2632" s="303" t="str">
        <f t="shared" si="291"/>
        <v>0</v>
      </c>
      <c r="F2632" s="303">
        <f>IF(T2632="",0,COUNTIF($T$7:T2632,T2632))</f>
        <v>0</v>
      </c>
      <c r="G2632" s="303" t="str">
        <f t="shared" si="292"/>
        <v>0</v>
      </c>
      <c r="H2632" s="303">
        <f>IF(R2632="",0,COUNTIF($R$7:R2632,R2632))</f>
        <v>0</v>
      </c>
      <c r="I2632" s="303" t="str">
        <f t="shared" si="293"/>
        <v>0</v>
      </c>
      <c r="J2632" s="306">
        <f t="shared" si="294"/>
        <v>44216</v>
      </c>
      <c r="K2632" s="303" t="str">
        <f t="shared" si="295"/>
        <v>KK 097</v>
      </c>
      <c r="L2632" s="61"/>
      <c r="M2632" s="271"/>
      <c r="N2632" s="6"/>
      <c r="O2632" s="10"/>
      <c r="P2632" s="6"/>
      <c r="Q2632" s="77" t="str">
        <f t="shared" si="296"/>
        <v/>
      </c>
      <c r="R2632" s="333"/>
      <c r="S2632" s="23"/>
      <c r="T2632" s="271"/>
      <c r="U2632" s="5"/>
      <c r="V2632" s="5"/>
      <c r="W2632" s="61"/>
      <c r="X2632" s="61"/>
    </row>
    <row r="2633" spans="1:24" ht="18.75" customHeight="1" x14ac:dyDescent="0.25">
      <c r="A2633" s="61"/>
      <c r="B2633" s="303">
        <f>IF(P2633="",0,COUNTIF($P$7:P2633,P2633))</f>
        <v>0</v>
      </c>
      <c r="C2633" s="303" t="str">
        <f t="shared" si="290"/>
        <v>0</v>
      </c>
      <c r="D2633" s="303">
        <f>IF(S2633="",0,COUNTIF($S$7:S2633,S2633))</f>
        <v>0</v>
      </c>
      <c r="E2633" s="303" t="str">
        <f t="shared" si="291"/>
        <v>0</v>
      </c>
      <c r="F2633" s="303">
        <f>IF(T2633="",0,COUNTIF($T$7:T2633,T2633))</f>
        <v>0</v>
      </c>
      <c r="G2633" s="303" t="str">
        <f t="shared" si="292"/>
        <v>0</v>
      </c>
      <c r="H2633" s="303">
        <f>IF(R2633="",0,COUNTIF($R$7:R2633,R2633))</f>
        <v>0</v>
      </c>
      <c r="I2633" s="303" t="str">
        <f t="shared" si="293"/>
        <v>0</v>
      </c>
      <c r="J2633" s="306">
        <f t="shared" si="294"/>
        <v>44216</v>
      </c>
      <c r="K2633" s="303" t="str">
        <f t="shared" si="295"/>
        <v>KK 097</v>
      </c>
      <c r="L2633" s="61"/>
      <c r="M2633" s="271"/>
      <c r="N2633" s="6"/>
      <c r="O2633" s="10"/>
      <c r="P2633" s="6"/>
      <c r="Q2633" s="77" t="str">
        <f t="shared" si="296"/>
        <v/>
      </c>
      <c r="R2633" s="333"/>
      <c r="S2633" s="23"/>
      <c r="T2633" s="271"/>
      <c r="U2633" s="5"/>
      <c r="V2633" s="5"/>
      <c r="W2633" s="61"/>
      <c r="X2633" s="61"/>
    </row>
    <row r="2634" spans="1:24" ht="18.75" customHeight="1" x14ac:dyDescent="0.25">
      <c r="A2634" s="61"/>
      <c r="B2634" s="303">
        <f>IF(P2634="",0,COUNTIF($P$7:P2634,P2634))</f>
        <v>0</v>
      </c>
      <c r="C2634" s="303" t="str">
        <f t="shared" si="290"/>
        <v>0</v>
      </c>
      <c r="D2634" s="303">
        <f>IF(S2634="",0,COUNTIF($S$7:S2634,S2634))</f>
        <v>0</v>
      </c>
      <c r="E2634" s="303" t="str">
        <f t="shared" si="291"/>
        <v>0</v>
      </c>
      <c r="F2634" s="303">
        <f>IF(T2634="",0,COUNTIF($T$7:T2634,T2634))</f>
        <v>0</v>
      </c>
      <c r="G2634" s="303" t="str">
        <f t="shared" si="292"/>
        <v>0</v>
      </c>
      <c r="H2634" s="303">
        <f>IF(R2634="",0,COUNTIF($R$7:R2634,R2634))</f>
        <v>0</v>
      </c>
      <c r="I2634" s="303" t="str">
        <f t="shared" si="293"/>
        <v>0</v>
      </c>
      <c r="J2634" s="306">
        <f t="shared" si="294"/>
        <v>44216</v>
      </c>
      <c r="K2634" s="303" t="str">
        <f t="shared" si="295"/>
        <v>KK 097</v>
      </c>
      <c r="L2634" s="61"/>
      <c r="M2634" s="271"/>
      <c r="N2634" s="6"/>
      <c r="O2634" s="10"/>
      <c r="P2634" s="6"/>
      <c r="Q2634" s="77" t="str">
        <f t="shared" si="296"/>
        <v/>
      </c>
      <c r="R2634" s="333"/>
      <c r="S2634" s="23"/>
      <c r="T2634" s="271"/>
      <c r="U2634" s="5"/>
      <c r="V2634" s="5"/>
      <c r="W2634" s="61"/>
      <c r="X2634" s="61"/>
    </row>
    <row r="2635" spans="1:24" ht="18.75" customHeight="1" x14ac:dyDescent="0.25">
      <c r="A2635" s="61"/>
      <c r="B2635" s="303">
        <f>IF(P2635="",0,COUNTIF($P$7:P2635,P2635))</f>
        <v>0</v>
      </c>
      <c r="C2635" s="303" t="str">
        <f t="shared" si="290"/>
        <v>0</v>
      </c>
      <c r="D2635" s="303">
        <f>IF(S2635="",0,COUNTIF($S$7:S2635,S2635))</f>
        <v>0</v>
      </c>
      <c r="E2635" s="303" t="str">
        <f t="shared" si="291"/>
        <v>0</v>
      </c>
      <c r="F2635" s="303">
        <f>IF(T2635="",0,COUNTIF($T$7:T2635,T2635))</f>
        <v>0</v>
      </c>
      <c r="G2635" s="303" t="str">
        <f t="shared" si="292"/>
        <v>0</v>
      </c>
      <c r="H2635" s="303">
        <f>IF(R2635="",0,COUNTIF($R$7:R2635,R2635))</f>
        <v>0</v>
      </c>
      <c r="I2635" s="303" t="str">
        <f t="shared" si="293"/>
        <v>0</v>
      </c>
      <c r="J2635" s="306">
        <f t="shared" si="294"/>
        <v>44216</v>
      </c>
      <c r="K2635" s="303" t="str">
        <f t="shared" si="295"/>
        <v>KK 097</v>
      </c>
      <c r="L2635" s="61"/>
      <c r="M2635" s="271"/>
      <c r="N2635" s="6"/>
      <c r="O2635" s="10"/>
      <c r="P2635" s="6"/>
      <c r="Q2635" s="77" t="str">
        <f t="shared" si="296"/>
        <v/>
      </c>
      <c r="R2635" s="333"/>
      <c r="S2635" s="23"/>
      <c r="T2635" s="271"/>
      <c r="U2635" s="5"/>
      <c r="V2635" s="5"/>
      <c r="W2635" s="61"/>
      <c r="X2635" s="61"/>
    </row>
    <row r="2636" spans="1:24" ht="18.75" customHeight="1" x14ac:dyDescent="0.25">
      <c r="A2636" s="61"/>
      <c r="B2636" s="303">
        <f>IF(P2636="",0,COUNTIF($P$7:P2636,P2636))</f>
        <v>0</v>
      </c>
      <c r="C2636" s="303" t="str">
        <f t="shared" si="290"/>
        <v>0</v>
      </c>
      <c r="D2636" s="303">
        <f>IF(S2636="",0,COUNTIF($S$7:S2636,S2636))</f>
        <v>0</v>
      </c>
      <c r="E2636" s="303" t="str">
        <f t="shared" si="291"/>
        <v>0</v>
      </c>
      <c r="F2636" s="303">
        <f>IF(T2636="",0,COUNTIF($T$7:T2636,T2636))</f>
        <v>0</v>
      </c>
      <c r="G2636" s="303" t="str">
        <f t="shared" si="292"/>
        <v>0</v>
      </c>
      <c r="H2636" s="303">
        <f>IF(R2636="",0,COUNTIF($R$7:R2636,R2636))</f>
        <v>0</v>
      </c>
      <c r="I2636" s="303" t="str">
        <f t="shared" si="293"/>
        <v>0</v>
      </c>
      <c r="J2636" s="306">
        <f t="shared" si="294"/>
        <v>44216</v>
      </c>
      <c r="K2636" s="303" t="str">
        <f t="shared" si="295"/>
        <v>KK 097</v>
      </c>
      <c r="L2636" s="61"/>
      <c r="M2636" s="271"/>
      <c r="N2636" s="6"/>
      <c r="O2636" s="10"/>
      <c r="P2636" s="6"/>
      <c r="Q2636" s="77" t="str">
        <f t="shared" si="296"/>
        <v/>
      </c>
      <c r="R2636" s="333"/>
      <c r="S2636" s="23"/>
      <c r="T2636" s="271"/>
      <c r="U2636" s="5"/>
      <c r="V2636" s="5"/>
      <c r="W2636" s="61"/>
      <c r="X2636" s="61"/>
    </row>
    <row r="2637" spans="1:24" ht="18.75" customHeight="1" x14ac:dyDescent="0.25">
      <c r="A2637" s="61"/>
      <c r="B2637" s="303">
        <f>IF(P2637="",0,COUNTIF($P$7:P2637,P2637))</f>
        <v>0</v>
      </c>
      <c r="C2637" s="303" t="str">
        <f t="shared" si="290"/>
        <v>0</v>
      </c>
      <c r="D2637" s="303">
        <f>IF(S2637="",0,COUNTIF($S$7:S2637,S2637))</f>
        <v>0</v>
      </c>
      <c r="E2637" s="303" t="str">
        <f t="shared" si="291"/>
        <v>0</v>
      </c>
      <c r="F2637" s="303">
        <f>IF(T2637="",0,COUNTIF($T$7:T2637,T2637))</f>
        <v>0</v>
      </c>
      <c r="G2637" s="303" t="str">
        <f t="shared" si="292"/>
        <v>0</v>
      </c>
      <c r="H2637" s="303">
        <f>IF(R2637="",0,COUNTIF($R$7:R2637,R2637))</f>
        <v>0</v>
      </c>
      <c r="I2637" s="303" t="str">
        <f t="shared" si="293"/>
        <v>0</v>
      </c>
      <c r="J2637" s="306">
        <f t="shared" si="294"/>
        <v>44216</v>
      </c>
      <c r="K2637" s="303" t="str">
        <f t="shared" si="295"/>
        <v>KK 097</v>
      </c>
      <c r="L2637" s="61"/>
      <c r="M2637" s="271"/>
      <c r="N2637" s="6"/>
      <c r="O2637" s="10"/>
      <c r="P2637" s="6"/>
      <c r="Q2637" s="77" t="str">
        <f t="shared" si="296"/>
        <v/>
      </c>
      <c r="R2637" s="333"/>
      <c r="S2637" s="23"/>
      <c r="T2637" s="271"/>
      <c r="U2637" s="5"/>
      <c r="V2637" s="5"/>
      <c r="W2637" s="61"/>
      <c r="X2637" s="61"/>
    </row>
    <row r="2638" spans="1:24" ht="18.75" customHeight="1" x14ac:dyDescent="0.25">
      <c r="A2638" s="61"/>
      <c r="B2638" s="303">
        <f>IF(P2638="",0,COUNTIF($P$7:P2638,P2638))</f>
        <v>0</v>
      </c>
      <c r="C2638" s="303" t="str">
        <f t="shared" si="290"/>
        <v>0</v>
      </c>
      <c r="D2638" s="303">
        <f>IF(S2638="",0,COUNTIF($S$7:S2638,S2638))</f>
        <v>0</v>
      </c>
      <c r="E2638" s="303" t="str">
        <f t="shared" si="291"/>
        <v>0</v>
      </c>
      <c r="F2638" s="303">
        <f>IF(T2638="",0,COUNTIF($T$7:T2638,T2638))</f>
        <v>0</v>
      </c>
      <c r="G2638" s="303" t="str">
        <f t="shared" si="292"/>
        <v>0</v>
      </c>
      <c r="H2638" s="303">
        <f>IF(R2638="",0,COUNTIF($R$7:R2638,R2638))</f>
        <v>0</v>
      </c>
      <c r="I2638" s="303" t="str">
        <f t="shared" si="293"/>
        <v>0</v>
      </c>
      <c r="J2638" s="306">
        <f t="shared" si="294"/>
        <v>44216</v>
      </c>
      <c r="K2638" s="303" t="str">
        <f t="shared" si="295"/>
        <v>KK 097</v>
      </c>
      <c r="L2638" s="61"/>
      <c r="M2638" s="271"/>
      <c r="N2638" s="6"/>
      <c r="O2638" s="10"/>
      <c r="P2638" s="6"/>
      <c r="Q2638" s="77" t="str">
        <f t="shared" si="296"/>
        <v/>
      </c>
      <c r="R2638" s="333"/>
      <c r="S2638" s="23"/>
      <c r="T2638" s="271"/>
      <c r="U2638" s="5"/>
      <c r="V2638" s="5"/>
      <c r="W2638" s="61"/>
      <c r="X2638" s="61"/>
    </row>
    <row r="2639" spans="1:24" ht="18.75" customHeight="1" x14ac:dyDescent="0.25">
      <c r="A2639" s="61"/>
      <c r="B2639" s="303">
        <f>IF(P2639="",0,COUNTIF($P$7:P2639,P2639))</f>
        <v>0</v>
      </c>
      <c r="C2639" s="303" t="str">
        <f t="shared" si="290"/>
        <v>0</v>
      </c>
      <c r="D2639" s="303">
        <f>IF(S2639="",0,COUNTIF($S$7:S2639,S2639))</f>
        <v>0</v>
      </c>
      <c r="E2639" s="303" t="str">
        <f t="shared" si="291"/>
        <v>0</v>
      </c>
      <c r="F2639" s="303">
        <f>IF(T2639="",0,COUNTIF($T$7:T2639,T2639))</f>
        <v>0</v>
      </c>
      <c r="G2639" s="303" t="str">
        <f t="shared" si="292"/>
        <v>0</v>
      </c>
      <c r="H2639" s="303">
        <f>IF(R2639="",0,COUNTIF($R$7:R2639,R2639))</f>
        <v>0</v>
      </c>
      <c r="I2639" s="303" t="str">
        <f t="shared" si="293"/>
        <v>0</v>
      </c>
      <c r="J2639" s="306">
        <f t="shared" si="294"/>
        <v>44216</v>
      </c>
      <c r="K2639" s="303" t="str">
        <f t="shared" si="295"/>
        <v>KK 097</v>
      </c>
      <c r="L2639" s="61"/>
      <c r="M2639" s="271"/>
      <c r="N2639" s="6"/>
      <c r="O2639" s="10"/>
      <c r="P2639" s="6"/>
      <c r="Q2639" s="77" t="str">
        <f t="shared" si="296"/>
        <v/>
      </c>
      <c r="R2639" s="333"/>
      <c r="S2639" s="23"/>
      <c r="T2639" s="271"/>
      <c r="U2639" s="5"/>
      <c r="V2639" s="5"/>
      <c r="W2639" s="61"/>
      <c r="X2639" s="61"/>
    </row>
    <row r="2640" spans="1:24" ht="18.75" customHeight="1" x14ac:dyDescent="0.25">
      <c r="A2640" s="61"/>
      <c r="B2640" s="303">
        <f>IF(P2640="",0,COUNTIF($P$7:P2640,P2640))</f>
        <v>0</v>
      </c>
      <c r="C2640" s="303" t="str">
        <f t="shared" si="290"/>
        <v>0</v>
      </c>
      <c r="D2640" s="303">
        <f>IF(S2640="",0,COUNTIF($S$7:S2640,S2640))</f>
        <v>0</v>
      </c>
      <c r="E2640" s="303" t="str">
        <f t="shared" si="291"/>
        <v>0</v>
      </c>
      <c r="F2640" s="303">
        <f>IF(T2640="",0,COUNTIF($T$7:T2640,T2640))</f>
        <v>0</v>
      </c>
      <c r="G2640" s="303" t="str">
        <f t="shared" si="292"/>
        <v>0</v>
      </c>
      <c r="H2640" s="303">
        <f>IF(R2640="",0,COUNTIF($R$7:R2640,R2640))</f>
        <v>0</v>
      </c>
      <c r="I2640" s="303" t="str">
        <f t="shared" si="293"/>
        <v>0</v>
      </c>
      <c r="J2640" s="306">
        <f t="shared" si="294"/>
        <v>44216</v>
      </c>
      <c r="K2640" s="303" t="str">
        <f t="shared" si="295"/>
        <v>KK 097</v>
      </c>
      <c r="L2640" s="61"/>
      <c r="M2640" s="271"/>
      <c r="N2640" s="6"/>
      <c r="O2640" s="10"/>
      <c r="P2640" s="6"/>
      <c r="Q2640" s="77" t="str">
        <f t="shared" si="296"/>
        <v/>
      </c>
      <c r="R2640" s="333"/>
      <c r="S2640" s="23"/>
      <c r="T2640" s="271"/>
      <c r="U2640" s="5"/>
      <c r="V2640" s="5"/>
      <c r="W2640" s="61"/>
      <c r="X2640" s="61"/>
    </row>
    <row r="2641" spans="1:24" ht="18.75" customHeight="1" x14ac:dyDescent="0.25">
      <c r="A2641" s="61"/>
      <c r="B2641" s="303">
        <f>IF(P2641="",0,COUNTIF($P$7:P2641,P2641))</f>
        <v>0</v>
      </c>
      <c r="C2641" s="303" t="str">
        <f t="shared" si="290"/>
        <v>0</v>
      </c>
      <c r="D2641" s="303">
        <f>IF(S2641="",0,COUNTIF($S$7:S2641,S2641))</f>
        <v>0</v>
      </c>
      <c r="E2641" s="303" t="str">
        <f t="shared" si="291"/>
        <v>0</v>
      </c>
      <c r="F2641" s="303">
        <f>IF(T2641="",0,COUNTIF($T$7:T2641,T2641))</f>
        <v>0</v>
      </c>
      <c r="G2641" s="303" t="str">
        <f t="shared" si="292"/>
        <v>0</v>
      </c>
      <c r="H2641" s="303">
        <f>IF(R2641="",0,COUNTIF($R$7:R2641,R2641))</f>
        <v>0</v>
      </c>
      <c r="I2641" s="303" t="str">
        <f t="shared" si="293"/>
        <v>0</v>
      </c>
      <c r="J2641" s="306">
        <f t="shared" si="294"/>
        <v>44216</v>
      </c>
      <c r="K2641" s="303" t="str">
        <f t="shared" si="295"/>
        <v>KK 097</v>
      </c>
      <c r="L2641" s="61"/>
      <c r="M2641" s="271"/>
      <c r="N2641" s="6"/>
      <c r="O2641" s="10"/>
      <c r="P2641" s="6"/>
      <c r="Q2641" s="77" t="str">
        <f t="shared" si="296"/>
        <v/>
      </c>
      <c r="R2641" s="333"/>
      <c r="S2641" s="23"/>
      <c r="T2641" s="271"/>
      <c r="U2641" s="5"/>
      <c r="V2641" s="5"/>
      <c r="W2641" s="61"/>
      <c r="X2641" s="61"/>
    </row>
    <row r="2642" spans="1:24" ht="18.75" customHeight="1" x14ac:dyDescent="0.25">
      <c r="A2642" s="61"/>
      <c r="B2642" s="303">
        <f>IF(P2642="",0,COUNTIF($P$7:P2642,P2642))</f>
        <v>0</v>
      </c>
      <c r="C2642" s="303" t="str">
        <f t="shared" si="290"/>
        <v>0</v>
      </c>
      <c r="D2642" s="303">
        <f>IF(S2642="",0,COUNTIF($S$7:S2642,S2642))</f>
        <v>0</v>
      </c>
      <c r="E2642" s="303" t="str">
        <f t="shared" si="291"/>
        <v>0</v>
      </c>
      <c r="F2642" s="303">
        <f>IF(T2642="",0,COUNTIF($T$7:T2642,T2642))</f>
        <v>0</v>
      </c>
      <c r="G2642" s="303" t="str">
        <f t="shared" si="292"/>
        <v>0</v>
      </c>
      <c r="H2642" s="303">
        <f>IF(R2642="",0,COUNTIF($R$7:R2642,R2642))</f>
        <v>0</v>
      </c>
      <c r="I2642" s="303" t="str">
        <f t="shared" si="293"/>
        <v>0</v>
      </c>
      <c r="J2642" s="306">
        <f t="shared" si="294"/>
        <v>44216</v>
      </c>
      <c r="K2642" s="303" t="str">
        <f t="shared" si="295"/>
        <v>KK 097</v>
      </c>
      <c r="L2642" s="61"/>
      <c r="M2642" s="271"/>
      <c r="N2642" s="6"/>
      <c r="O2642" s="10"/>
      <c r="P2642" s="6"/>
      <c r="Q2642" s="77" t="str">
        <f t="shared" si="296"/>
        <v/>
      </c>
      <c r="R2642" s="333"/>
      <c r="S2642" s="23"/>
      <c r="T2642" s="271"/>
      <c r="U2642" s="5"/>
      <c r="V2642" s="5"/>
      <c r="W2642" s="61"/>
      <c r="X2642" s="61"/>
    </row>
    <row r="2643" spans="1:24" ht="18.75" customHeight="1" x14ac:dyDescent="0.25">
      <c r="A2643" s="61"/>
      <c r="B2643" s="303">
        <f>IF(P2643="",0,COUNTIF($P$7:P2643,P2643))</f>
        <v>0</v>
      </c>
      <c r="C2643" s="303" t="str">
        <f t="shared" si="290"/>
        <v>0</v>
      </c>
      <c r="D2643" s="303">
        <f>IF(S2643="",0,COUNTIF($S$7:S2643,S2643))</f>
        <v>0</v>
      </c>
      <c r="E2643" s="303" t="str">
        <f t="shared" si="291"/>
        <v>0</v>
      </c>
      <c r="F2643" s="303">
        <f>IF(T2643="",0,COUNTIF($T$7:T2643,T2643))</f>
        <v>0</v>
      </c>
      <c r="G2643" s="303" t="str">
        <f t="shared" si="292"/>
        <v>0</v>
      </c>
      <c r="H2643" s="303">
        <f>IF(R2643="",0,COUNTIF($R$7:R2643,R2643))</f>
        <v>0</v>
      </c>
      <c r="I2643" s="303" t="str">
        <f t="shared" si="293"/>
        <v>0</v>
      </c>
      <c r="J2643" s="306">
        <f t="shared" si="294"/>
        <v>44216</v>
      </c>
      <c r="K2643" s="303" t="str">
        <f t="shared" si="295"/>
        <v>KK 097</v>
      </c>
      <c r="L2643" s="61"/>
      <c r="M2643" s="271"/>
      <c r="N2643" s="6"/>
      <c r="O2643" s="10"/>
      <c r="P2643" s="6"/>
      <c r="Q2643" s="77" t="str">
        <f t="shared" si="296"/>
        <v/>
      </c>
      <c r="R2643" s="333"/>
      <c r="S2643" s="23"/>
      <c r="T2643" s="271"/>
      <c r="U2643" s="5"/>
      <c r="V2643" s="5"/>
      <c r="W2643" s="61"/>
      <c r="X2643" s="61"/>
    </row>
    <row r="2644" spans="1:24" ht="18.75" customHeight="1" x14ac:dyDescent="0.25">
      <c r="A2644" s="61"/>
      <c r="B2644" s="303">
        <f>IF(P2644="",0,COUNTIF($P$7:P2644,P2644))</f>
        <v>0</v>
      </c>
      <c r="C2644" s="303" t="str">
        <f t="shared" si="290"/>
        <v>0</v>
      </c>
      <c r="D2644" s="303">
        <f>IF(S2644="",0,COUNTIF($S$7:S2644,S2644))</f>
        <v>0</v>
      </c>
      <c r="E2644" s="303" t="str">
        <f t="shared" si="291"/>
        <v>0</v>
      </c>
      <c r="F2644" s="303">
        <f>IF(T2644="",0,COUNTIF($T$7:T2644,T2644))</f>
        <v>0</v>
      </c>
      <c r="G2644" s="303" t="str">
        <f t="shared" si="292"/>
        <v>0</v>
      </c>
      <c r="H2644" s="303">
        <f>IF(R2644="",0,COUNTIF($R$7:R2644,R2644))</f>
        <v>0</v>
      </c>
      <c r="I2644" s="303" t="str">
        <f t="shared" si="293"/>
        <v>0</v>
      </c>
      <c r="J2644" s="306">
        <f t="shared" si="294"/>
        <v>44216</v>
      </c>
      <c r="K2644" s="303" t="str">
        <f t="shared" si="295"/>
        <v>KK 097</v>
      </c>
      <c r="L2644" s="61"/>
      <c r="M2644" s="271"/>
      <c r="N2644" s="6"/>
      <c r="O2644" s="10"/>
      <c r="P2644" s="6"/>
      <c r="Q2644" s="77" t="str">
        <f t="shared" si="296"/>
        <v/>
      </c>
      <c r="R2644" s="333"/>
      <c r="S2644" s="23"/>
      <c r="T2644" s="271"/>
      <c r="U2644" s="5"/>
      <c r="V2644" s="5"/>
      <c r="W2644" s="61"/>
      <c r="X2644" s="61"/>
    </row>
    <row r="2645" spans="1:24" ht="18.75" customHeight="1" x14ac:dyDescent="0.25">
      <c r="A2645" s="61"/>
      <c r="B2645" s="303">
        <f>IF(P2645="",0,COUNTIF($P$7:P2645,P2645))</f>
        <v>0</v>
      </c>
      <c r="C2645" s="303" t="str">
        <f t="shared" si="290"/>
        <v>0</v>
      </c>
      <c r="D2645" s="303">
        <f>IF(S2645="",0,COUNTIF($S$7:S2645,S2645))</f>
        <v>0</v>
      </c>
      <c r="E2645" s="303" t="str">
        <f t="shared" si="291"/>
        <v>0</v>
      </c>
      <c r="F2645" s="303">
        <f>IF(T2645="",0,COUNTIF($T$7:T2645,T2645))</f>
        <v>0</v>
      </c>
      <c r="G2645" s="303" t="str">
        <f t="shared" si="292"/>
        <v>0</v>
      </c>
      <c r="H2645" s="303">
        <f>IF(R2645="",0,COUNTIF($R$7:R2645,R2645))</f>
        <v>0</v>
      </c>
      <c r="I2645" s="303" t="str">
        <f t="shared" si="293"/>
        <v>0</v>
      </c>
      <c r="J2645" s="306">
        <f t="shared" si="294"/>
        <v>44216</v>
      </c>
      <c r="K2645" s="303" t="str">
        <f t="shared" si="295"/>
        <v>KK 097</v>
      </c>
      <c r="L2645" s="61"/>
      <c r="M2645" s="271"/>
      <c r="N2645" s="6"/>
      <c r="O2645" s="10"/>
      <c r="P2645" s="6"/>
      <c r="Q2645" s="77" t="str">
        <f t="shared" si="296"/>
        <v/>
      </c>
      <c r="R2645" s="333"/>
      <c r="S2645" s="23"/>
      <c r="T2645" s="271"/>
      <c r="U2645" s="5"/>
      <c r="V2645" s="5"/>
      <c r="W2645" s="61"/>
      <c r="X2645" s="61"/>
    </row>
    <row r="2646" spans="1:24" ht="18.75" customHeight="1" x14ac:dyDescent="0.25">
      <c r="A2646" s="61"/>
      <c r="B2646" s="303">
        <f>IF(P2646="",0,COUNTIF($P$7:P2646,P2646))</f>
        <v>0</v>
      </c>
      <c r="C2646" s="303" t="str">
        <f t="shared" si="290"/>
        <v>0</v>
      </c>
      <c r="D2646" s="303">
        <f>IF(S2646="",0,COUNTIF($S$7:S2646,S2646))</f>
        <v>0</v>
      </c>
      <c r="E2646" s="303" t="str">
        <f t="shared" si="291"/>
        <v>0</v>
      </c>
      <c r="F2646" s="303">
        <f>IF(T2646="",0,COUNTIF($T$7:T2646,T2646))</f>
        <v>0</v>
      </c>
      <c r="G2646" s="303" t="str">
        <f t="shared" si="292"/>
        <v>0</v>
      </c>
      <c r="H2646" s="303">
        <f>IF(R2646="",0,COUNTIF($R$7:R2646,R2646))</f>
        <v>0</v>
      </c>
      <c r="I2646" s="303" t="str">
        <f t="shared" si="293"/>
        <v>0</v>
      </c>
      <c r="J2646" s="306">
        <f t="shared" si="294"/>
        <v>44216</v>
      </c>
      <c r="K2646" s="303" t="str">
        <f t="shared" si="295"/>
        <v>KK 097</v>
      </c>
      <c r="L2646" s="61"/>
      <c r="M2646" s="271"/>
      <c r="N2646" s="6"/>
      <c r="O2646" s="10"/>
      <c r="P2646" s="6"/>
      <c r="Q2646" s="77" t="str">
        <f t="shared" si="296"/>
        <v/>
      </c>
      <c r="R2646" s="333"/>
      <c r="S2646" s="23"/>
      <c r="T2646" s="271"/>
      <c r="U2646" s="5"/>
      <c r="V2646" s="5"/>
      <c r="W2646" s="61"/>
      <c r="X2646" s="61"/>
    </row>
    <row r="2647" spans="1:24" ht="18.75" customHeight="1" x14ac:dyDescent="0.25">
      <c r="A2647" s="61"/>
      <c r="B2647" s="303">
        <f>IF(P2647="",0,COUNTIF($P$7:P2647,P2647))</f>
        <v>0</v>
      </c>
      <c r="C2647" s="303" t="str">
        <f t="shared" si="290"/>
        <v>0</v>
      </c>
      <c r="D2647" s="303">
        <f>IF(S2647="",0,COUNTIF($S$7:S2647,S2647))</f>
        <v>0</v>
      </c>
      <c r="E2647" s="303" t="str">
        <f t="shared" si="291"/>
        <v>0</v>
      </c>
      <c r="F2647" s="303">
        <f>IF(T2647="",0,COUNTIF($T$7:T2647,T2647))</f>
        <v>0</v>
      </c>
      <c r="G2647" s="303" t="str">
        <f t="shared" si="292"/>
        <v>0</v>
      </c>
      <c r="H2647" s="303">
        <f>IF(R2647="",0,COUNTIF($R$7:R2647,R2647))</f>
        <v>0</v>
      </c>
      <c r="I2647" s="303" t="str">
        <f t="shared" si="293"/>
        <v>0</v>
      </c>
      <c r="J2647" s="306">
        <f t="shared" si="294"/>
        <v>44216</v>
      </c>
      <c r="K2647" s="303" t="str">
        <f t="shared" si="295"/>
        <v>KK 097</v>
      </c>
      <c r="L2647" s="61"/>
      <c r="M2647" s="271"/>
      <c r="N2647" s="6"/>
      <c r="O2647" s="10"/>
      <c r="P2647" s="6"/>
      <c r="Q2647" s="77" t="str">
        <f t="shared" si="296"/>
        <v/>
      </c>
      <c r="R2647" s="333"/>
      <c r="S2647" s="23"/>
      <c r="T2647" s="271"/>
      <c r="U2647" s="5"/>
      <c r="V2647" s="5"/>
      <c r="W2647" s="61"/>
      <c r="X2647" s="61"/>
    </row>
    <row r="2648" spans="1:24" ht="18.75" customHeight="1" x14ac:dyDescent="0.25">
      <c r="A2648" s="61"/>
      <c r="B2648" s="303">
        <f>IF(P2648="",0,COUNTIF($P$7:P2648,P2648))</f>
        <v>0</v>
      </c>
      <c r="C2648" s="303" t="str">
        <f t="shared" si="290"/>
        <v>0</v>
      </c>
      <c r="D2648" s="303">
        <f>IF(S2648="",0,COUNTIF($S$7:S2648,S2648))</f>
        <v>0</v>
      </c>
      <c r="E2648" s="303" t="str">
        <f t="shared" si="291"/>
        <v>0</v>
      </c>
      <c r="F2648" s="303">
        <f>IF(T2648="",0,COUNTIF($T$7:T2648,T2648))</f>
        <v>0</v>
      </c>
      <c r="G2648" s="303" t="str">
        <f t="shared" si="292"/>
        <v>0</v>
      </c>
      <c r="H2648" s="303">
        <f>IF(R2648="",0,COUNTIF($R$7:R2648,R2648))</f>
        <v>0</v>
      </c>
      <c r="I2648" s="303" t="str">
        <f t="shared" si="293"/>
        <v>0</v>
      </c>
      <c r="J2648" s="306">
        <f t="shared" si="294"/>
        <v>44216</v>
      </c>
      <c r="K2648" s="303" t="str">
        <f t="shared" si="295"/>
        <v>KK 097</v>
      </c>
      <c r="L2648" s="61"/>
      <c r="M2648" s="271"/>
      <c r="N2648" s="6"/>
      <c r="O2648" s="10"/>
      <c r="P2648" s="6"/>
      <c r="Q2648" s="77" t="str">
        <f t="shared" si="296"/>
        <v/>
      </c>
      <c r="R2648" s="333"/>
      <c r="S2648" s="23"/>
      <c r="T2648" s="271"/>
      <c r="U2648" s="5"/>
      <c r="V2648" s="5"/>
      <c r="W2648" s="61"/>
      <c r="X2648" s="61"/>
    </row>
    <row r="2649" spans="1:24" ht="18.75" customHeight="1" x14ac:dyDescent="0.25">
      <c r="A2649" s="61"/>
      <c r="B2649" s="303">
        <f>IF(P2649="",0,COUNTIF($P$7:P2649,P2649))</f>
        <v>0</v>
      </c>
      <c r="C2649" s="303" t="str">
        <f t="shared" si="290"/>
        <v>0</v>
      </c>
      <c r="D2649" s="303">
        <f>IF(S2649="",0,COUNTIF($S$7:S2649,S2649))</f>
        <v>0</v>
      </c>
      <c r="E2649" s="303" t="str">
        <f t="shared" si="291"/>
        <v>0</v>
      </c>
      <c r="F2649" s="303">
        <f>IF(T2649="",0,COUNTIF($T$7:T2649,T2649))</f>
        <v>0</v>
      </c>
      <c r="G2649" s="303" t="str">
        <f t="shared" si="292"/>
        <v>0</v>
      </c>
      <c r="H2649" s="303">
        <f>IF(R2649="",0,COUNTIF($R$7:R2649,R2649))</f>
        <v>0</v>
      </c>
      <c r="I2649" s="303" t="str">
        <f t="shared" si="293"/>
        <v>0</v>
      </c>
      <c r="J2649" s="306">
        <f t="shared" si="294"/>
        <v>44216</v>
      </c>
      <c r="K2649" s="303" t="str">
        <f t="shared" si="295"/>
        <v>KK 097</v>
      </c>
      <c r="L2649" s="61"/>
      <c r="M2649" s="271"/>
      <c r="N2649" s="6"/>
      <c r="O2649" s="10"/>
      <c r="P2649" s="6"/>
      <c r="Q2649" s="77" t="str">
        <f t="shared" si="296"/>
        <v/>
      </c>
      <c r="R2649" s="333"/>
      <c r="S2649" s="23"/>
      <c r="T2649" s="271"/>
      <c r="U2649" s="5"/>
      <c r="V2649" s="5"/>
      <c r="W2649" s="61"/>
      <c r="X2649" s="61"/>
    </row>
    <row r="2650" spans="1:24" ht="18.75" customHeight="1" x14ac:dyDescent="0.25">
      <c r="A2650" s="61"/>
      <c r="B2650" s="303">
        <f>IF(P2650="",0,COUNTIF($P$7:P2650,P2650))</f>
        <v>0</v>
      </c>
      <c r="C2650" s="303" t="str">
        <f t="shared" si="290"/>
        <v>0</v>
      </c>
      <c r="D2650" s="303">
        <f>IF(S2650="",0,COUNTIF($S$7:S2650,S2650))</f>
        <v>0</v>
      </c>
      <c r="E2650" s="303" t="str">
        <f t="shared" si="291"/>
        <v>0</v>
      </c>
      <c r="F2650" s="303">
        <f>IF(T2650="",0,COUNTIF($T$7:T2650,T2650))</f>
        <v>0</v>
      </c>
      <c r="G2650" s="303" t="str">
        <f t="shared" si="292"/>
        <v>0</v>
      </c>
      <c r="H2650" s="303">
        <f>IF(R2650="",0,COUNTIF($R$7:R2650,R2650))</f>
        <v>0</v>
      </c>
      <c r="I2650" s="303" t="str">
        <f t="shared" si="293"/>
        <v>0</v>
      </c>
      <c r="J2650" s="306">
        <f t="shared" si="294"/>
        <v>44216</v>
      </c>
      <c r="K2650" s="303" t="str">
        <f t="shared" si="295"/>
        <v>KK 097</v>
      </c>
      <c r="L2650" s="61"/>
      <c r="M2650" s="271"/>
      <c r="N2650" s="6"/>
      <c r="O2650" s="10"/>
      <c r="P2650" s="6"/>
      <c r="Q2650" s="77" t="str">
        <f t="shared" si="296"/>
        <v/>
      </c>
      <c r="R2650" s="333"/>
      <c r="S2650" s="23"/>
      <c r="T2650" s="271"/>
      <c r="U2650" s="5"/>
      <c r="V2650" s="5"/>
      <c r="W2650" s="61"/>
      <c r="X2650" s="61"/>
    </row>
    <row r="2651" spans="1:24" ht="18.75" customHeight="1" x14ac:dyDescent="0.25">
      <c r="A2651" s="61"/>
      <c r="B2651" s="303">
        <f>IF(P2651="",0,COUNTIF($P$7:P2651,P2651))</f>
        <v>0</v>
      </c>
      <c r="C2651" s="303" t="str">
        <f t="shared" si="290"/>
        <v>0</v>
      </c>
      <c r="D2651" s="303">
        <f>IF(S2651="",0,COUNTIF($S$7:S2651,S2651))</f>
        <v>0</v>
      </c>
      <c r="E2651" s="303" t="str">
        <f t="shared" si="291"/>
        <v>0</v>
      </c>
      <c r="F2651" s="303">
        <f>IF(T2651="",0,COUNTIF($T$7:T2651,T2651))</f>
        <v>0</v>
      </c>
      <c r="G2651" s="303" t="str">
        <f t="shared" si="292"/>
        <v>0</v>
      </c>
      <c r="H2651" s="303">
        <f>IF(R2651="",0,COUNTIF($R$7:R2651,R2651))</f>
        <v>0</v>
      </c>
      <c r="I2651" s="303" t="str">
        <f t="shared" si="293"/>
        <v>0</v>
      </c>
      <c r="J2651" s="306">
        <f t="shared" si="294"/>
        <v>44216</v>
      </c>
      <c r="K2651" s="303" t="str">
        <f t="shared" si="295"/>
        <v>KK 097</v>
      </c>
      <c r="L2651" s="61"/>
      <c r="M2651" s="271"/>
      <c r="N2651" s="6"/>
      <c r="O2651" s="10"/>
      <c r="P2651" s="6"/>
      <c r="Q2651" s="77" t="str">
        <f t="shared" si="296"/>
        <v/>
      </c>
      <c r="R2651" s="333"/>
      <c r="S2651" s="23"/>
      <c r="T2651" s="271"/>
      <c r="U2651" s="5"/>
      <c r="V2651" s="5"/>
      <c r="W2651" s="61"/>
      <c r="X2651" s="61"/>
    </row>
    <row r="2652" spans="1:24" ht="18.75" customHeight="1" x14ac:dyDescent="0.25">
      <c r="A2652" s="61"/>
      <c r="B2652" s="303">
        <f>IF(P2652="",0,COUNTIF($P$7:P2652,P2652))</f>
        <v>0</v>
      </c>
      <c r="C2652" s="303" t="str">
        <f t="shared" si="290"/>
        <v>0</v>
      </c>
      <c r="D2652" s="303">
        <f>IF(S2652="",0,COUNTIF($S$7:S2652,S2652))</f>
        <v>0</v>
      </c>
      <c r="E2652" s="303" t="str">
        <f t="shared" si="291"/>
        <v>0</v>
      </c>
      <c r="F2652" s="303">
        <f>IF(T2652="",0,COUNTIF($T$7:T2652,T2652))</f>
        <v>0</v>
      </c>
      <c r="G2652" s="303" t="str">
        <f t="shared" si="292"/>
        <v>0</v>
      </c>
      <c r="H2652" s="303">
        <f>IF(R2652="",0,COUNTIF($R$7:R2652,R2652))</f>
        <v>0</v>
      </c>
      <c r="I2652" s="303" t="str">
        <f t="shared" si="293"/>
        <v>0</v>
      </c>
      <c r="J2652" s="306">
        <f t="shared" si="294"/>
        <v>44216</v>
      </c>
      <c r="K2652" s="303" t="str">
        <f t="shared" si="295"/>
        <v>KK 097</v>
      </c>
      <c r="L2652" s="61"/>
      <c r="M2652" s="271"/>
      <c r="N2652" s="6"/>
      <c r="O2652" s="10"/>
      <c r="P2652" s="6"/>
      <c r="Q2652" s="77" t="str">
        <f t="shared" si="296"/>
        <v/>
      </c>
      <c r="R2652" s="333"/>
      <c r="S2652" s="23"/>
      <c r="T2652" s="271"/>
      <c r="U2652" s="5"/>
      <c r="V2652" s="5"/>
      <c r="W2652" s="61"/>
      <c r="X2652" s="61"/>
    </row>
    <row r="2653" spans="1:24" ht="18.75" customHeight="1" x14ac:dyDescent="0.25">
      <c r="A2653" s="61"/>
      <c r="B2653" s="303">
        <f>IF(P2653="",0,COUNTIF($P$7:P2653,P2653))</f>
        <v>0</v>
      </c>
      <c r="C2653" s="303" t="str">
        <f t="shared" si="290"/>
        <v>0</v>
      </c>
      <c r="D2653" s="303">
        <f>IF(S2653="",0,COUNTIF($S$7:S2653,S2653))</f>
        <v>0</v>
      </c>
      <c r="E2653" s="303" t="str">
        <f t="shared" si="291"/>
        <v>0</v>
      </c>
      <c r="F2653" s="303">
        <f>IF(T2653="",0,COUNTIF($T$7:T2653,T2653))</f>
        <v>0</v>
      </c>
      <c r="G2653" s="303" t="str">
        <f t="shared" si="292"/>
        <v>0</v>
      </c>
      <c r="H2653" s="303">
        <f>IF(R2653="",0,COUNTIF($R$7:R2653,R2653))</f>
        <v>0</v>
      </c>
      <c r="I2653" s="303" t="str">
        <f t="shared" si="293"/>
        <v>0</v>
      </c>
      <c r="J2653" s="306">
        <f t="shared" si="294"/>
        <v>44216</v>
      </c>
      <c r="K2653" s="303" t="str">
        <f t="shared" si="295"/>
        <v>KK 097</v>
      </c>
      <c r="L2653" s="61"/>
      <c r="M2653" s="271"/>
      <c r="N2653" s="6"/>
      <c r="O2653" s="10"/>
      <c r="P2653" s="6"/>
      <c r="Q2653" s="77" t="str">
        <f t="shared" si="296"/>
        <v/>
      </c>
      <c r="R2653" s="333"/>
      <c r="S2653" s="23"/>
      <c r="T2653" s="271"/>
      <c r="U2653" s="5"/>
      <c r="V2653" s="5"/>
      <c r="W2653" s="61"/>
      <c r="X2653" s="61"/>
    </row>
    <row r="2654" spans="1:24" ht="18.75" customHeight="1" x14ac:dyDescent="0.25">
      <c r="A2654" s="61"/>
      <c r="B2654" s="303">
        <f>IF(P2654="",0,COUNTIF($P$7:P2654,P2654))</f>
        <v>0</v>
      </c>
      <c r="C2654" s="303" t="str">
        <f t="shared" si="290"/>
        <v>0</v>
      </c>
      <c r="D2654" s="303">
        <f>IF(S2654="",0,COUNTIF($S$7:S2654,S2654))</f>
        <v>0</v>
      </c>
      <c r="E2654" s="303" t="str">
        <f t="shared" si="291"/>
        <v>0</v>
      </c>
      <c r="F2654" s="303">
        <f>IF(T2654="",0,COUNTIF($T$7:T2654,T2654))</f>
        <v>0</v>
      </c>
      <c r="G2654" s="303" t="str">
        <f t="shared" si="292"/>
        <v>0</v>
      </c>
      <c r="H2654" s="303">
        <f>IF(R2654="",0,COUNTIF($R$7:R2654,R2654))</f>
        <v>0</v>
      </c>
      <c r="I2654" s="303" t="str">
        <f t="shared" si="293"/>
        <v>0</v>
      </c>
      <c r="J2654" s="306">
        <f t="shared" si="294"/>
        <v>44216</v>
      </c>
      <c r="K2654" s="303" t="str">
        <f t="shared" si="295"/>
        <v>KK 097</v>
      </c>
      <c r="L2654" s="61"/>
      <c r="M2654" s="271"/>
      <c r="N2654" s="6"/>
      <c r="O2654" s="10"/>
      <c r="P2654" s="6"/>
      <c r="Q2654" s="77" t="str">
        <f t="shared" si="296"/>
        <v/>
      </c>
      <c r="R2654" s="333"/>
      <c r="S2654" s="23"/>
      <c r="T2654" s="271"/>
      <c r="U2654" s="5"/>
      <c r="V2654" s="5"/>
      <c r="W2654" s="61"/>
      <c r="X2654" s="61"/>
    </row>
    <row r="2655" spans="1:24" ht="18.75" customHeight="1" x14ac:dyDescent="0.25">
      <c r="A2655" s="61"/>
      <c r="B2655" s="303">
        <f>IF(P2655="",0,COUNTIF($P$7:P2655,P2655))</f>
        <v>0</v>
      </c>
      <c r="C2655" s="303" t="str">
        <f t="shared" si="290"/>
        <v>0</v>
      </c>
      <c r="D2655" s="303">
        <f>IF(S2655="",0,COUNTIF($S$7:S2655,S2655))</f>
        <v>0</v>
      </c>
      <c r="E2655" s="303" t="str">
        <f t="shared" si="291"/>
        <v>0</v>
      </c>
      <c r="F2655" s="303">
        <f>IF(T2655="",0,COUNTIF($T$7:T2655,T2655))</f>
        <v>0</v>
      </c>
      <c r="G2655" s="303" t="str">
        <f t="shared" si="292"/>
        <v>0</v>
      </c>
      <c r="H2655" s="303">
        <f>IF(R2655="",0,COUNTIF($R$7:R2655,R2655))</f>
        <v>0</v>
      </c>
      <c r="I2655" s="303" t="str">
        <f t="shared" si="293"/>
        <v>0</v>
      </c>
      <c r="J2655" s="306">
        <f t="shared" si="294"/>
        <v>44216</v>
      </c>
      <c r="K2655" s="303" t="str">
        <f t="shared" si="295"/>
        <v>KK 097</v>
      </c>
      <c r="L2655" s="61"/>
      <c r="M2655" s="271"/>
      <c r="N2655" s="6"/>
      <c r="O2655" s="10"/>
      <c r="P2655" s="6"/>
      <c r="Q2655" s="77" t="str">
        <f t="shared" si="296"/>
        <v/>
      </c>
      <c r="R2655" s="333"/>
      <c r="S2655" s="23"/>
      <c r="T2655" s="271"/>
      <c r="U2655" s="5"/>
      <c r="V2655" s="5"/>
      <c r="W2655" s="61"/>
      <c r="X2655" s="61"/>
    </row>
    <row r="2656" spans="1:24" ht="18.75" customHeight="1" x14ac:dyDescent="0.25">
      <c r="A2656" s="61"/>
      <c r="B2656" s="303">
        <f>IF(P2656="",0,COUNTIF($P$7:P2656,P2656))</f>
        <v>0</v>
      </c>
      <c r="C2656" s="303" t="str">
        <f t="shared" si="290"/>
        <v>0</v>
      </c>
      <c r="D2656" s="303">
        <f>IF(S2656="",0,COUNTIF($S$7:S2656,S2656))</f>
        <v>0</v>
      </c>
      <c r="E2656" s="303" t="str">
        <f t="shared" si="291"/>
        <v>0</v>
      </c>
      <c r="F2656" s="303">
        <f>IF(T2656="",0,COUNTIF($T$7:T2656,T2656))</f>
        <v>0</v>
      </c>
      <c r="G2656" s="303" t="str">
        <f t="shared" si="292"/>
        <v>0</v>
      </c>
      <c r="H2656" s="303">
        <f>IF(R2656="",0,COUNTIF($R$7:R2656,R2656))</f>
        <v>0</v>
      </c>
      <c r="I2656" s="303" t="str">
        <f t="shared" si="293"/>
        <v>0</v>
      </c>
      <c r="J2656" s="306">
        <f t="shared" si="294"/>
        <v>44216</v>
      </c>
      <c r="K2656" s="303" t="str">
        <f t="shared" si="295"/>
        <v>KK 097</v>
      </c>
      <c r="L2656" s="61"/>
      <c r="M2656" s="271"/>
      <c r="N2656" s="6"/>
      <c r="O2656" s="10"/>
      <c r="P2656" s="6"/>
      <c r="Q2656" s="77" t="str">
        <f t="shared" si="296"/>
        <v/>
      </c>
      <c r="R2656" s="333"/>
      <c r="S2656" s="23"/>
      <c r="T2656" s="271"/>
      <c r="U2656" s="5"/>
      <c r="V2656" s="5"/>
      <c r="W2656" s="61"/>
      <c r="X2656" s="61"/>
    </row>
    <row r="2657" spans="1:24" ht="18.75" customHeight="1" x14ac:dyDescent="0.25">
      <c r="A2657" s="61"/>
      <c r="B2657" s="303">
        <f>IF(P2657="",0,COUNTIF($P$7:P2657,P2657))</f>
        <v>0</v>
      </c>
      <c r="C2657" s="303" t="str">
        <f t="shared" si="290"/>
        <v>0</v>
      </c>
      <c r="D2657" s="303">
        <f>IF(S2657="",0,COUNTIF($S$7:S2657,S2657))</f>
        <v>0</v>
      </c>
      <c r="E2657" s="303" t="str">
        <f t="shared" si="291"/>
        <v>0</v>
      </c>
      <c r="F2657" s="303">
        <f>IF(T2657="",0,COUNTIF($T$7:T2657,T2657))</f>
        <v>0</v>
      </c>
      <c r="G2657" s="303" t="str">
        <f t="shared" si="292"/>
        <v>0</v>
      </c>
      <c r="H2657" s="303">
        <f>IF(R2657="",0,COUNTIF($R$7:R2657,R2657))</f>
        <v>0</v>
      </c>
      <c r="I2657" s="303" t="str">
        <f t="shared" si="293"/>
        <v>0</v>
      </c>
      <c r="J2657" s="306">
        <f t="shared" si="294"/>
        <v>44216</v>
      </c>
      <c r="K2657" s="303" t="str">
        <f t="shared" si="295"/>
        <v>KK 097</v>
      </c>
      <c r="L2657" s="61"/>
      <c r="M2657" s="271"/>
      <c r="N2657" s="6"/>
      <c r="O2657" s="10"/>
      <c r="P2657" s="6"/>
      <c r="Q2657" s="77" t="str">
        <f t="shared" si="296"/>
        <v/>
      </c>
      <c r="R2657" s="333"/>
      <c r="S2657" s="23"/>
      <c r="T2657" s="271"/>
      <c r="U2657" s="5"/>
      <c r="V2657" s="5"/>
      <c r="W2657" s="61"/>
      <c r="X2657" s="61"/>
    </row>
    <row r="2658" spans="1:24" ht="18.75" customHeight="1" x14ac:dyDescent="0.25">
      <c r="A2658" s="61"/>
      <c r="B2658" s="303">
        <f>IF(P2658="",0,COUNTIF($P$7:P2658,P2658))</f>
        <v>0</v>
      </c>
      <c r="C2658" s="303" t="str">
        <f t="shared" si="290"/>
        <v>0</v>
      </c>
      <c r="D2658" s="303">
        <f>IF(S2658="",0,COUNTIF($S$7:S2658,S2658))</f>
        <v>0</v>
      </c>
      <c r="E2658" s="303" t="str">
        <f t="shared" si="291"/>
        <v>0</v>
      </c>
      <c r="F2658" s="303">
        <f>IF(T2658="",0,COUNTIF($T$7:T2658,T2658))</f>
        <v>0</v>
      </c>
      <c r="G2658" s="303" t="str">
        <f t="shared" si="292"/>
        <v>0</v>
      </c>
      <c r="H2658" s="303">
        <f>IF(R2658="",0,COUNTIF($R$7:R2658,R2658))</f>
        <v>0</v>
      </c>
      <c r="I2658" s="303" t="str">
        <f t="shared" si="293"/>
        <v>0</v>
      </c>
      <c r="J2658" s="306">
        <f t="shared" si="294"/>
        <v>44216</v>
      </c>
      <c r="K2658" s="303" t="str">
        <f t="shared" si="295"/>
        <v>KK 097</v>
      </c>
      <c r="L2658" s="61"/>
      <c r="M2658" s="271"/>
      <c r="N2658" s="6"/>
      <c r="O2658" s="10"/>
      <c r="P2658" s="6"/>
      <c r="Q2658" s="77" t="str">
        <f t="shared" si="296"/>
        <v/>
      </c>
      <c r="R2658" s="333"/>
      <c r="S2658" s="23"/>
      <c r="T2658" s="271"/>
      <c r="U2658" s="5"/>
      <c r="V2658" s="5"/>
      <c r="W2658" s="61"/>
      <c r="X2658" s="61"/>
    </row>
    <row r="2659" spans="1:24" ht="18.75" customHeight="1" x14ac:dyDescent="0.25">
      <c r="A2659" s="61"/>
      <c r="B2659" s="303">
        <f>IF(P2659="",0,COUNTIF($P$7:P2659,P2659))</f>
        <v>0</v>
      </c>
      <c r="C2659" s="303" t="str">
        <f t="shared" si="290"/>
        <v>0</v>
      </c>
      <c r="D2659" s="303">
        <f>IF(S2659="",0,COUNTIF($S$7:S2659,S2659))</f>
        <v>0</v>
      </c>
      <c r="E2659" s="303" t="str">
        <f t="shared" si="291"/>
        <v>0</v>
      </c>
      <c r="F2659" s="303">
        <f>IF(T2659="",0,COUNTIF($T$7:T2659,T2659))</f>
        <v>0</v>
      </c>
      <c r="G2659" s="303" t="str">
        <f t="shared" si="292"/>
        <v>0</v>
      </c>
      <c r="H2659" s="303">
        <f>IF(R2659="",0,COUNTIF($R$7:R2659,R2659))</f>
        <v>0</v>
      </c>
      <c r="I2659" s="303" t="str">
        <f t="shared" si="293"/>
        <v>0</v>
      </c>
      <c r="J2659" s="306">
        <f t="shared" si="294"/>
        <v>44216</v>
      </c>
      <c r="K2659" s="303" t="str">
        <f t="shared" si="295"/>
        <v>KK 097</v>
      </c>
      <c r="L2659" s="61"/>
      <c r="M2659" s="271"/>
      <c r="N2659" s="6"/>
      <c r="O2659" s="10"/>
      <c r="P2659" s="6"/>
      <c r="Q2659" s="77" t="str">
        <f t="shared" si="296"/>
        <v/>
      </c>
      <c r="R2659" s="333"/>
      <c r="S2659" s="23"/>
      <c r="T2659" s="271"/>
      <c r="U2659" s="5"/>
      <c r="V2659" s="5"/>
      <c r="W2659" s="61"/>
      <c r="X2659" s="61"/>
    </row>
    <row r="2660" spans="1:24" ht="18.75" customHeight="1" x14ac:dyDescent="0.25">
      <c r="A2660" s="61"/>
      <c r="B2660" s="303">
        <f>IF(P2660="",0,COUNTIF($P$7:P2660,P2660))</f>
        <v>0</v>
      </c>
      <c r="C2660" s="303" t="str">
        <f t="shared" si="290"/>
        <v>0</v>
      </c>
      <c r="D2660" s="303">
        <f>IF(S2660="",0,COUNTIF($S$7:S2660,S2660))</f>
        <v>0</v>
      </c>
      <c r="E2660" s="303" t="str">
        <f t="shared" si="291"/>
        <v>0</v>
      </c>
      <c r="F2660" s="303">
        <f>IF(T2660="",0,COUNTIF($T$7:T2660,T2660))</f>
        <v>0</v>
      </c>
      <c r="G2660" s="303" t="str">
        <f t="shared" si="292"/>
        <v>0</v>
      </c>
      <c r="H2660" s="303">
        <f>IF(R2660="",0,COUNTIF($R$7:R2660,R2660))</f>
        <v>0</v>
      </c>
      <c r="I2660" s="303" t="str">
        <f t="shared" si="293"/>
        <v>0</v>
      </c>
      <c r="J2660" s="306">
        <f t="shared" si="294"/>
        <v>44216</v>
      </c>
      <c r="K2660" s="303" t="str">
        <f t="shared" si="295"/>
        <v>KK 097</v>
      </c>
      <c r="L2660" s="61"/>
      <c r="M2660" s="271"/>
      <c r="N2660" s="6"/>
      <c r="O2660" s="10"/>
      <c r="P2660" s="6"/>
      <c r="Q2660" s="77" t="str">
        <f t="shared" si="296"/>
        <v/>
      </c>
      <c r="R2660" s="333"/>
      <c r="S2660" s="23"/>
      <c r="T2660" s="271"/>
      <c r="U2660" s="5"/>
      <c r="V2660" s="5"/>
      <c r="W2660" s="61"/>
      <c r="X2660" s="61"/>
    </row>
    <row r="2661" spans="1:24" ht="18.75" customHeight="1" x14ac:dyDescent="0.25">
      <c r="A2661" s="61"/>
      <c r="B2661" s="303">
        <f>IF(P2661="",0,COUNTIF($P$7:P2661,P2661))</f>
        <v>0</v>
      </c>
      <c r="C2661" s="303" t="str">
        <f t="shared" si="290"/>
        <v>0</v>
      </c>
      <c r="D2661" s="303">
        <f>IF(S2661="",0,COUNTIF($S$7:S2661,S2661))</f>
        <v>0</v>
      </c>
      <c r="E2661" s="303" t="str">
        <f t="shared" si="291"/>
        <v>0</v>
      </c>
      <c r="F2661" s="303">
        <f>IF(T2661="",0,COUNTIF($T$7:T2661,T2661))</f>
        <v>0</v>
      </c>
      <c r="G2661" s="303" t="str">
        <f t="shared" si="292"/>
        <v>0</v>
      </c>
      <c r="H2661" s="303">
        <f>IF(R2661="",0,COUNTIF($R$7:R2661,R2661))</f>
        <v>0</v>
      </c>
      <c r="I2661" s="303" t="str">
        <f t="shared" si="293"/>
        <v>0</v>
      </c>
      <c r="J2661" s="306">
        <f t="shared" si="294"/>
        <v>44216</v>
      </c>
      <c r="K2661" s="303" t="str">
        <f t="shared" si="295"/>
        <v>KK 097</v>
      </c>
      <c r="L2661" s="61"/>
      <c r="M2661" s="271"/>
      <c r="N2661" s="6"/>
      <c r="O2661" s="10"/>
      <c r="P2661" s="6"/>
      <c r="Q2661" s="77" t="str">
        <f t="shared" si="296"/>
        <v/>
      </c>
      <c r="R2661" s="333"/>
      <c r="S2661" s="23"/>
      <c r="T2661" s="271"/>
      <c r="U2661" s="5"/>
      <c r="V2661" s="5"/>
      <c r="W2661" s="61"/>
      <c r="X2661" s="61"/>
    </row>
    <row r="2662" spans="1:24" ht="18.75" customHeight="1" x14ac:dyDescent="0.25">
      <c r="A2662" s="61"/>
      <c r="B2662" s="303">
        <f>IF(P2662="",0,COUNTIF($P$7:P2662,P2662))</f>
        <v>0</v>
      </c>
      <c r="C2662" s="303" t="str">
        <f t="shared" si="290"/>
        <v>0</v>
      </c>
      <c r="D2662" s="303">
        <f>IF(S2662="",0,COUNTIF($S$7:S2662,S2662))</f>
        <v>0</v>
      </c>
      <c r="E2662" s="303" t="str">
        <f t="shared" si="291"/>
        <v>0</v>
      </c>
      <c r="F2662" s="303">
        <f>IF(T2662="",0,COUNTIF($T$7:T2662,T2662))</f>
        <v>0</v>
      </c>
      <c r="G2662" s="303" t="str">
        <f t="shared" si="292"/>
        <v>0</v>
      </c>
      <c r="H2662" s="303">
        <f>IF(R2662="",0,COUNTIF($R$7:R2662,R2662))</f>
        <v>0</v>
      </c>
      <c r="I2662" s="303" t="str">
        <f t="shared" si="293"/>
        <v>0</v>
      </c>
      <c r="J2662" s="306">
        <f t="shared" si="294"/>
        <v>44216</v>
      </c>
      <c r="K2662" s="303" t="str">
        <f t="shared" si="295"/>
        <v>KK 097</v>
      </c>
      <c r="L2662" s="61"/>
      <c r="M2662" s="271"/>
      <c r="N2662" s="6"/>
      <c r="O2662" s="10"/>
      <c r="P2662" s="6"/>
      <c r="Q2662" s="77" t="str">
        <f t="shared" si="296"/>
        <v/>
      </c>
      <c r="R2662" s="333"/>
      <c r="S2662" s="23"/>
      <c r="T2662" s="271"/>
      <c r="U2662" s="5"/>
      <c r="V2662" s="5"/>
      <c r="W2662" s="61"/>
      <c r="X2662" s="61"/>
    </row>
    <row r="2663" spans="1:24" ht="18.75" customHeight="1" x14ac:dyDescent="0.25">
      <c r="A2663" s="61"/>
      <c r="B2663" s="303">
        <f>IF(P2663="",0,COUNTIF($P$7:P2663,P2663))</f>
        <v>0</v>
      </c>
      <c r="C2663" s="303" t="str">
        <f t="shared" si="290"/>
        <v>0</v>
      </c>
      <c r="D2663" s="303">
        <f>IF(S2663="",0,COUNTIF($S$7:S2663,S2663))</f>
        <v>0</v>
      </c>
      <c r="E2663" s="303" t="str">
        <f t="shared" si="291"/>
        <v>0</v>
      </c>
      <c r="F2663" s="303">
        <f>IF(T2663="",0,COUNTIF($T$7:T2663,T2663))</f>
        <v>0</v>
      </c>
      <c r="G2663" s="303" t="str">
        <f t="shared" si="292"/>
        <v>0</v>
      </c>
      <c r="H2663" s="303">
        <f>IF(R2663="",0,COUNTIF($R$7:R2663,R2663))</f>
        <v>0</v>
      </c>
      <c r="I2663" s="303" t="str">
        <f t="shared" si="293"/>
        <v>0</v>
      </c>
      <c r="J2663" s="306">
        <f t="shared" si="294"/>
        <v>44216</v>
      </c>
      <c r="K2663" s="303" t="str">
        <f t="shared" si="295"/>
        <v>KK 097</v>
      </c>
      <c r="L2663" s="61"/>
      <c r="M2663" s="271"/>
      <c r="N2663" s="6"/>
      <c r="O2663" s="10"/>
      <c r="P2663" s="6"/>
      <c r="Q2663" s="77" t="str">
        <f t="shared" si="296"/>
        <v/>
      </c>
      <c r="R2663" s="333"/>
      <c r="S2663" s="23"/>
      <c r="T2663" s="271"/>
      <c r="U2663" s="5"/>
      <c r="V2663" s="5"/>
      <c r="W2663" s="61"/>
      <c r="X2663" s="61"/>
    </row>
    <row r="2664" spans="1:24" ht="18.75" customHeight="1" x14ac:dyDescent="0.25">
      <c r="A2664" s="61"/>
      <c r="B2664" s="303">
        <f>IF(P2664="",0,COUNTIF($P$7:P2664,P2664))</f>
        <v>0</v>
      </c>
      <c r="C2664" s="303" t="str">
        <f t="shared" si="290"/>
        <v>0</v>
      </c>
      <c r="D2664" s="303">
        <f>IF(S2664="",0,COUNTIF($S$7:S2664,S2664))</f>
        <v>0</v>
      </c>
      <c r="E2664" s="303" t="str">
        <f t="shared" si="291"/>
        <v>0</v>
      </c>
      <c r="F2664" s="303">
        <f>IF(T2664="",0,COUNTIF($T$7:T2664,T2664))</f>
        <v>0</v>
      </c>
      <c r="G2664" s="303" t="str">
        <f t="shared" si="292"/>
        <v>0</v>
      </c>
      <c r="H2664" s="303">
        <f>IF(R2664="",0,COUNTIF($R$7:R2664,R2664))</f>
        <v>0</v>
      </c>
      <c r="I2664" s="303" t="str">
        <f t="shared" si="293"/>
        <v>0</v>
      </c>
      <c r="J2664" s="306">
        <f t="shared" si="294"/>
        <v>44216</v>
      </c>
      <c r="K2664" s="303" t="str">
        <f t="shared" si="295"/>
        <v>KK 097</v>
      </c>
      <c r="L2664" s="61"/>
      <c r="M2664" s="271"/>
      <c r="N2664" s="6"/>
      <c r="O2664" s="10"/>
      <c r="P2664" s="6"/>
      <c r="Q2664" s="77" t="str">
        <f t="shared" si="296"/>
        <v/>
      </c>
      <c r="R2664" s="333"/>
      <c r="S2664" s="23"/>
      <c r="T2664" s="271"/>
      <c r="U2664" s="5"/>
      <c r="V2664" s="5"/>
      <c r="W2664" s="61"/>
      <c r="X2664" s="61"/>
    </row>
    <row r="2665" spans="1:24" ht="18.75" customHeight="1" x14ac:dyDescent="0.25">
      <c r="A2665" s="61"/>
      <c r="B2665" s="303">
        <f>IF(P2665="",0,COUNTIF($P$7:P2665,P2665))</f>
        <v>0</v>
      </c>
      <c r="C2665" s="303" t="str">
        <f t="shared" si="290"/>
        <v>0</v>
      </c>
      <c r="D2665" s="303">
        <f>IF(S2665="",0,COUNTIF($S$7:S2665,S2665))</f>
        <v>0</v>
      </c>
      <c r="E2665" s="303" t="str">
        <f t="shared" si="291"/>
        <v>0</v>
      </c>
      <c r="F2665" s="303">
        <f>IF(T2665="",0,COUNTIF($T$7:T2665,T2665))</f>
        <v>0</v>
      </c>
      <c r="G2665" s="303" t="str">
        <f t="shared" si="292"/>
        <v>0</v>
      </c>
      <c r="H2665" s="303">
        <f>IF(R2665="",0,COUNTIF($R$7:R2665,R2665))</f>
        <v>0</v>
      </c>
      <c r="I2665" s="303" t="str">
        <f t="shared" si="293"/>
        <v>0</v>
      </c>
      <c r="J2665" s="306">
        <f t="shared" si="294"/>
        <v>44216</v>
      </c>
      <c r="K2665" s="303" t="str">
        <f t="shared" si="295"/>
        <v>KK 097</v>
      </c>
      <c r="L2665" s="61"/>
      <c r="M2665" s="271"/>
      <c r="N2665" s="6"/>
      <c r="O2665" s="10"/>
      <c r="P2665" s="6"/>
      <c r="Q2665" s="77" t="str">
        <f t="shared" si="296"/>
        <v/>
      </c>
      <c r="R2665" s="333"/>
      <c r="S2665" s="23"/>
      <c r="T2665" s="271"/>
      <c r="U2665" s="5"/>
      <c r="V2665" s="5"/>
      <c r="W2665" s="61"/>
      <c r="X2665" s="61"/>
    </row>
    <row r="2666" spans="1:24" ht="18.75" customHeight="1" x14ac:dyDescent="0.25">
      <c r="A2666" s="61"/>
      <c r="B2666" s="303">
        <f>IF(P2666="",0,COUNTIF($P$7:P2666,P2666))</f>
        <v>0</v>
      </c>
      <c r="C2666" s="303" t="str">
        <f t="shared" si="290"/>
        <v>0</v>
      </c>
      <c r="D2666" s="303">
        <f>IF(S2666="",0,COUNTIF($S$7:S2666,S2666))</f>
        <v>0</v>
      </c>
      <c r="E2666" s="303" t="str">
        <f t="shared" si="291"/>
        <v>0</v>
      </c>
      <c r="F2666" s="303">
        <f>IF(T2666="",0,COUNTIF($T$7:T2666,T2666))</f>
        <v>0</v>
      </c>
      <c r="G2666" s="303" t="str">
        <f t="shared" si="292"/>
        <v>0</v>
      </c>
      <c r="H2666" s="303">
        <f>IF(R2666="",0,COUNTIF($R$7:R2666,R2666))</f>
        <v>0</v>
      </c>
      <c r="I2666" s="303" t="str">
        <f t="shared" si="293"/>
        <v>0</v>
      </c>
      <c r="J2666" s="306">
        <f t="shared" si="294"/>
        <v>44216</v>
      </c>
      <c r="K2666" s="303" t="str">
        <f t="shared" si="295"/>
        <v>KK 097</v>
      </c>
      <c r="L2666" s="61"/>
      <c r="M2666" s="271"/>
      <c r="N2666" s="6"/>
      <c r="O2666" s="10"/>
      <c r="P2666" s="6"/>
      <c r="Q2666" s="77" t="str">
        <f t="shared" si="296"/>
        <v/>
      </c>
      <c r="R2666" s="333"/>
      <c r="S2666" s="23"/>
      <c r="T2666" s="271"/>
      <c r="U2666" s="5"/>
      <c r="V2666" s="5"/>
      <c r="W2666" s="61"/>
      <c r="X2666" s="61"/>
    </row>
    <row r="2667" spans="1:24" ht="18.75" customHeight="1" x14ac:dyDescent="0.25">
      <c r="A2667" s="61"/>
      <c r="B2667" s="303">
        <f>IF(P2667="",0,COUNTIF($P$7:P2667,P2667))</f>
        <v>0</v>
      </c>
      <c r="C2667" s="303" t="str">
        <f t="shared" si="290"/>
        <v>0</v>
      </c>
      <c r="D2667" s="303">
        <f>IF(S2667="",0,COUNTIF($S$7:S2667,S2667))</f>
        <v>0</v>
      </c>
      <c r="E2667" s="303" t="str">
        <f t="shared" si="291"/>
        <v>0</v>
      </c>
      <c r="F2667" s="303">
        <f>IF(T2667="",0,COUNTIF($T$7:T2667,T2667))</f>
        <v>0</v>
      </c>
      <c r="G2667" s="303" t="str">
        <f t="shared" si="292"/>
        <v>0</v>
      </c>
      <c r="H2667" s="303">
        <f>IF(R2667="",0,COUNTIF($R$7:R2667,R2667))</f>
        <v>0</v>
      </c>
      <c r="I2667" s="303" t="str">
        <f t="shared" si="293"/>
        <v>0</v>
      </c>
      <c r="J2667" s="306">
        <f t="shared" si="294"/>
        <v>44216</v>
      </c>
      <c r="K2667" s="303" t="str">
        <f t="shared" si="295"/>
        <v>KK 097</v>
      </c>
      <c r="L2667" s="61"/>
      <c r="M2667" s="271"/>
      <c r="N2667" s="6"/>
      <c r="O2667" s="10"/>
      <c r="P2667" s="6"/>
      <c r="Q2667" s="77" t="str">
        <f t="shared" si="296"/>
        <v/>
      </c>
      <c r="R2667" s="333"/>
      <c r="S2667" s="23"/>
      <c r="T2667" s="271"/>
      <c r="U2667" s="5"/>
      <c r="V2667" s="5"/>
      <c r="W2667" s="61"/>
      <c r="X2667" s="61"/>
    </row>
    <row r="2668" spans="1:24" ht="18.75" customHeight="1" x14ac:dyDescent="0.25">
      <c r="A2668" s="61"/>
      <c r="B2668" s="303">
        <f>IF(P2668="",0,COUNTIF($P$7:P2668,P2668))</f>
        <v>0</v>
      </c>
      <c r="C2668" s="303" t="str">
        <f t="shared" si="290"/>
        <v>0</v>
      </c>
      <c r="D2668" s="303">
        <f>IF(S2668="",0,COUNTIF($S$7:S2668,S2668))</f>
        <v>0</v>
      </c>
      <c r="E2668" s="303" t="str">
        <f t="shared" si="291"/>
        <v>0</v>
      </c>
      <c r="F2668" s="303">
        <f>IF(T2668="",0,COUNTIF($T$7:T2668,T2668))</f>
        <v>0</v>
      </c>
      <c r="G2668" s="303" t="str">
        <f t="shared" si="292"/>
        <v>0</v>
      </c>
      <c r="H2668" s="303">
        <f>IF(R2668="",0,COUNTIF($R$7:R2668,R2668))</f>
        <v>0</v>
      </c>
      <c r="I2668" s="303" t="str">
        <f t="shared" si="293"/>
        <v>0</v>
      </c>
      <c r="J2668" s="306">
        <f t="shared" si="294"/>
        <v>44216</v>
      </c>
      <c r="K2668" s="303" t="str">
        <f t="shared" si="295"/>
        <v>KK 097</v>
      </c>
      <c r="L2668" s="61"/>
      <c r="M2668" s="271"/>
      <c r="N2668" s="6"/>
      <c r="O2668" s="10"/>
      <c r="P2668" s="6"/>
      <c r="Q2668" s="77" t="str">
        <f t="shared" si="296"/>
        <v/>
      </c>
      <c r="R2668" s="333"/>
      <c r="S2668" s="23"/>
      <c r="T2668" s="271"/>
      <c r="U2668" s="5"/>
      <c r="V2668" s="5"/>
      <c r="W2668" s="61"/>
      <c r="X2668" s="61"/>
    </row>
    <row r="2669" spans="1:24" ht="18.75" customHeight="1" x14ac:dyDescent="0.25">
      <c r="A2669" s="61"/>
      <c r="B2669" s="303">
        <f>IF(P2669="",0,COUNTIF($P$7:P2669,P2669))</f>
        <v>0</v>
      </c>
      <c r="C2669" s="303" t="str">
        <f t="shared" si="290"/>
        <v>0</v>
      </c>
      <c r="D2669" s="303">
        <f>IF(S2669="",0,COUNTIF($S$7:S2669,S2669))</f>
        <v>0</v>
      </c>
      <c r="E2669" s="303" t="str">
        <f t="shared" si="291"/>
        <v>0</v>
      </c>
      <c r="F2669" s="303">
        <f>IF(T2669="",0,COUNTIF($T$7:T2669,T2669))</f>
        <v>0</v>
      </c>
      <c r="G2669" s="303" t="str">
        <f t="shared" si="292"/>
        <v>0</v>
      </c>
      <c r="H2669" s="303">
        <f>IF(R2669="",0,COUNTIF($R$7:R2669,R2669))</f>
        <v>0</v>
      </c>
      <c r="I2669" s="303" t="str">
        <f t="shared" si="293"/>
        <v>0</v>
      </c>
      <c r="J2669" s="306">
        <f t="shared" si="294"/>
        <v>44216</v>
      </c>
      <c r="K2669" s="303" t="str">
        <f t="shared" si="295"/>
        <v>KK 097</v>
      </c>
      <c r="L2669" s="61"/>
      <c r="M2669" s="271"/>
      <c r="N2669" s="6"/>
      <c r="O2669" s="10"/>
      <c r="P2669" s="6"/>
      <c r="Q2669" s="77" t="str">
        <f t="shared" si="296"/>
        <v/>
      </c>
      <c r="R2669" s="333"/>
      <c r="S2669" s="23"/>
      <c r="T2669" s="271"/>
      <c r="U2669" s="5"/>
      <c r="V2669" s="5"/>
      <c r="W2669" s="61"/>
      <c r="X2669" s="61"/>
    </row>
    <row r="2670" spans="1:24" ht="18.75" customHeight="1" x14ac:dyDescent="0.25">
      <c r="A2670" s="61"/>
      <c r="B2670" s="303">
        <f>IF(P2670="",0,COUNTIF($P$7:P2670,P2670))</f>
        <v>0</v>
      </c>
      <c r="C2670" s="303" t="str">
        <f t="shared" si="290"/>
        <v>0</v>
      </c>
      <c r="D2670" s="303">
        <f>IF(S2670="",0,COUNTIF($S$7:S2670,S2670))</f>
        <v>0</v>
      </c>
      <c r="E2670" s="303" t="str">
        <f t="shared" si="291"/>
        <v>0</v>
      </c>
      <c r="F2670" s="303">
        <f>IF(T2670="",0,COUNTIF($T$7:T2670,T2670))</f>
        <v>0</v>
      </c>
      <c r="G2670" s="303" t="str">
        <f t="shared" si="292"/>
        <v>0</v>
      </c>
      <c r="H2670" s="303">
        <f>IF(R2670="",0,COUNTIF($R$7:R2670,R2670))</f>
        <v>0</v>
      </c>
      <c r="I2670" s="303" t="str">
        <f t="shared" si="293"/>
        <v>0</v>
      </c>
      <c r="J2670" s="306">
        <f t="shared" si="294"/>
        <v>44216</v>
      </c>
      <c r="K2670" s="303" t="str">
        <f t="shared" si="295"/>
        <v>KK 097</v>
      </c>
      <c r="L2670" s="61"/>
      <c r="M2670" s="271"/>
      <c r="N2670" s="6"/>
      <c r="O2670" s="10"/>
      <c r="P2670" s="6"/>
      <c r="Q2670" s="77" t="str">
        <f t="shared" si="296"/>
        <v/>
      </c>
      <c r="R2670" s="333"/>
      <c r="S2670" s="23"/>
      <c r="T2670" s="271"/>
      <c r="U2670" s="5"/>
      <c r="V2670" s="5"/>
      <c r="W2670" s="61"/>
      <c r="X2670" s="61"/>
    </row>
    <row r="2671" spans="1:24" ht="18.75" customHeight="1" x14ac:dyDescent="0.25">
      <c r="A2671" s="61"/>
      <c r="B2671" s="303">
        <f>IF(P2671="",0,COUNTIF($P$7:P2671,P2671))</f>
        <v>0</v>
      </c>
      <c r="C2671" s="303" t="str">
        <f t="shared" si="290"/>
        <v>0</v>
      </c>
      <c r="D2671" s="303">
        <f>IF(S2671="",0,COUNTIF($S$7:S2671,S2671))</f>
        <v>0</v>
      </c>
      <c r="E2671" s="303" t="str">
        <f t="shared" si="291"/>
        <v>0</v>
      </c>
      <c r="F2671" s="303">
        <f>IF(T2671="",0,COUNTIF($T$7:T2671,T2671))</f>
        <v>0</v>
      </c>
      <c r="G2671" s="303" t="str">
        <f t="shared" si="292"/>
        <v>0</v>
      </c>
      <c r="H2671" s="303">
        <f>IF(R2671="",0,COUNTIF($R$7:R2671,R2671))</f>
        <v>0</v>
      </c>
      <c r="I2671" s="303" t="str">
        <f t="shared" si="293"/>
        <v>0</v>
      </c>
      <c r="J2671" s="306">
        <f t="shared" si="294"/>
        <v>44216</v>
      </c>
      <c r="K2671" s="303" t="str">
        <f t="shared" si="295"/>
        <v>KK 097</v>
      </c>
      <c r="L2671" s="61"/>
      <c r="M2671" s="271"/>
      <c r="N2671" s="6"/>
      <c r="O2671" s="10"/>
      <c r="P2671" s="6"/>
      <c r="Q2671" s="77" t="str">
        <f t="shared" si="296"/>
        <v/>
      </c>
      <c r="R2671" s="333"/>
      <c r="S2671" s="23"/>
      <c r="T2671" s="271"/>
      <c r="U2671" s="5"/>
      <c r="V2671" s="5"/>
      <c r="W2671" s="61"/>
      <c r="X2671" s="61"/>
    </row>
    <row r="2672" spans="1:24" ht="18.75" customHeight="1" x14ac:dyDescent="0.25">
      <c r="A2672" s="61"/>
      <c r="B2672" s="303">
        <f>IF(P2672="",0,COUNTIF($P$7:P2672,P2672))</f>
        <v>0</v>
      </c>
      <c r="C2672" s="303" t="str">
        <f t="shared" si="290"/>
        <v>0</v>
      </c>
      <c r="D2672" s="303">
        <f>IF(S2672="",0,COUNTIF($S$7:S2672,S2672))</f>
        <v>0</v>
      </c>
      <c r="E2672" s="303" t="str">
        <f t="shared" si="291"/>
        <v>0</v>
      </c>
      <c r="F2672" s="303">
        <f>IF(T2672="",0,COUNTIF($T$7:T2672,T2672))</f>
        <v>0</v>
      </c>
      <c r="G2672" s="303" t="str">
        <f t="shared" si="292"/>
        <v>0</v>
      </c>
      <c r="H2672" s="303">
        <f>IF(R2672="",0,COUNTIF($R$7:R2672,R2672))</f>
        <v>0</v>
      </c>
      <c r="I2672" s="303" t="str">
        <f t="shared" si="293"/>
        <v>0</v>
      </c>
      <c r="J2672" s="306">
        <f t="shared" si="294"/>
        <v>44216</v>
      </c>
      <c r="K2672" s="303" t="str">
        <f t="shared" si="295"/>
        <v>KK 097</v>
      </c>
      <c r="L2672" s="61"/>
      <c r="M2672" s="271"/>
      <c r="N2672" s="6"/>
      <c r="O2672" s="10"/>
      <c r="P2672" s="6"/>
      <c r="Q2672" s="77" t="str">
        <f t="shared" si="296"/>
        <v/>
      </c>
      <c r="R2672" s="333"/>
      <c r="S2672" s="23"/>
      <c r="T2672" s="271"/>
      <c r="U2672" s="5"/>
      <c r="V2672" s="5"/>
      <c r="W2672" s="61"/>
      <c r="X2672" s="61"/>
    </row>
    <row r="2673" spans="1:24" ht="18.75" customHeight="1" x14ac:dyDescent="0.25">
      <c r="A2673" s="61"/>
      <c r="B2673" s="303">
        <f>IF(P2673="",0,COUNTIF($P$7:P2673,P2673))</f>
        <v>0</v>
      </c>
      <c r="C2673" s="303" t="str">
        <f t="shared" ref="C2673:C2736" si="297">B2673&amp;P2673</f>
        <v>0</v>
      </c>
      <c r="D2673" s="303">
        <f>IF(S2673="",0,COUNTIF($S$7:S2673,S2673))</f>
        <v>0</v>
      </c>
      <c r="E2673" s="303" t="str">
        <f t="shared" ref="E2673:E2736" si="298">D2673&amp;S2673</f>
        <v>0</v>
      </c>
      <c r="F2673" s="303">
        <f>IF(T2673="",0,COUNTIF($T$7:T2673,T2673))</f>
        <v>0</v>
      </c>
      <c r="G2673" s="303" t="str">
        <f t="shared" ref="G2673:G2736" si="299">F2673&amp;T2673</f>
        <v>0</v>
      </c>
      <c r="H2673" s="303">
        <f>IF(R2673="",0,COUNTIF($R$7:R2673,R2673))</f>
        <v>0</v>
      </c>
      <c r="I2673" s="303" t="str">
        <f t="shared" ref="I2673:I2736" si="300">H2673&amp;R2673</f>
        <v>0</v>
      </c>
      <c r="J2673" s="306">
        <f t="shared" ref="J2673:J2736" si="301">IF(M2673&lt;&gt;"",M2673,J2672)</f>
        <v>44216</v>
      </c>
      <c r="K2673" s="303" t="str">
        <f t="shared" ref="K2673:K2736" si="302">IF(N2673&lt;&gt;"",N2673,K2672)</f>
        <v>KK 097</v>
      </c>
      <c r="L2673" s="61"/>
      <c r="M2673" s="271"/>
      <c r="N2673" s="6"/>
      <c r="O2673" s="10"/>
      <c r="P2673" s="6"/>
      <c r="Q2673" s="77" t="str">
        <f t="shared" ref="Q2673:Q2736" si="303">IF(P2673&lt;&gt;"",VLOOKUP(P2673,DA,2,FALSE),"")</f>
        <v/>
      </c>
      <c r="R2673" s="333"/>
      <c r="S2673" s="23"/>
      <c r="T2673" s="271"/>
      <c r="U2673" s="5"/>
      <c r="V2673" s="5"/>
      <c r="W2673" s="61"/>
      <c r="X2673" s="61"/>
    </row>
    <row r="2674" spans="1:24" ht="18.75" customHeight="1" x14ac:dyDescent="0.25">
      <c r="A2674" s="61"/>
      <c r="B2674" s="303">
        <f>IF(P2674="",0,COUNTIF($P$7:P2674,P2674))</f>
        <v>0</v>
      </c>
      <c r="C2674" s="303" t="str">
        <f t="shared" si="297"/>
        <v>0</v>
      </c>
      <c r="D2674" s="303">
        <f>IF(S2674="",0,COUNTIF($S$7:S2674,S2674))</f>
        <v>0</v>
      </c>
      <c r="E2674" s="303" t="str">
        <f t="shared" si="298"/>
        <v>0</v>
      </c>
      <c r="F2674" s="303">
        <f>IF(T2674="",0,COUNTIF($T$7:T2674,T2674))</f>
        <v>0</v>
      </c>
      <c r="G2674" s="303" t="str">
        <f t="shared" si="299"/>
        <v>0</v>
      </c>
      <c r="H2674" s="303">
        <f>IF(R2674="",0,COUNTIF($R$7:R2674,R2674))</f>
        <v>0</v>
      </c>
      <c r="I2674" s="303" t="str">
        <f t="shared" si="300"/>
        <v>0</v>
      </c>
      <c r="J2674" s="306">
        <f t="shared" si="301"/>
        <v>44216</v>
      </c>
      <c r="K2674" s="303" t="str">
        <f t="shared" si="302"/>
        <v>KK 097</v>
      </c>
      <c r="L2674" s="61"/>
      <c r="M2674" s="271"/>
      <c r="N2674" s="6"/>
      <c r="O2674" s="10"/>
      <c r="P2674" s="6"/>
      <c r="Q2674" s="77" t="str">
        <f t="shared" si="303"/>
        <v/>
      </c>
      <c r="R2674" s="333"/>
      <c r="S2674" s="23"/>
      <c r="T2674" s="271"/>
      <c r="U2674" s="5"/>
      <c r="V2674" s="5"/>
      <c r="W2674" s="61"/>
      <c r="X2674" s="61"/>
    </row>
    <row r="2675" spans="1:24" ht="18.75" customHeight="1" x14ac:dyDescent="0.25">
      <c r="A2675" s="61"/>
      <c r="B2675" s="303">
        <f>IF(P2675="",0,COUNTIF($P$7:P2675,P2675))</f>
        <v>0</v>
      </c>
      <c r="C2675" s="303" t="str">
        <f t="shared" si="297"/>
        <v>0</v>
      </c>
      <c r="D2675" s="303">
        <f>IF(S2675="",0,COUNTIF($S$7:S2675,S2675))</f>
        <v>0</v>
      </c>
      <c r="E2675" s="303" t="str">
        <f t="shared" si="298"/>
        <v>0</v>
      </c>
      <c r="F2675" s="303">
        <f>IF(T2675="",0,COUNTIF($T$7:T2675,T2675))</f>
        <v>0</v>
      </c>
      <c r="G2675" s="303" t="str">
        <f t="shared" si="299"/>
        <v>0</v>
      </c>
      <c r="H2675" s="303">
        <f>IF(R2675="",0,COUNTIF($R$7:R2675,R2675))</f>
        <v>0</v>
      </c>
      <c r="I2675" s="303" t="str">
        <f t="shared" si="300"/>
        <v>0</v>
      </c>
      <c r="J2675" s="306">
        <f t="shared" si="301"/>
        <v>44216</v>
      </c>
      <c r="K2675" s="303" t="str">
        <f t="shared" si="302"/>
        <v>KK 097</v>
      </c>
      <c r="L2675" s="61"/>
      <c r="M2675" s="271"/>
      <c r="N2675" s="6"/>
      <c r="O2675" s="10"/>
      <c r="P2675" s="6"/>
      <c r="Q2675" s="77" t="str">
        <f t="shared" si="303"/>
        <v/>
      </c>
      <c r="R2675" s="333"/>
      <c r="S2675" s="23"/>
      <c r="T2675" s="271"/>
      <c r="U2675" s="5"/>
      <c r="V2675" s="5"/>
      <c r="W2675" s="61"/>
      <c r="X2675" s="61"/>
    </row>
    <row r="2676" spans="1:24" ht="18.75" customHeight="1" x14ac:dyDescent="0.25">
      <c r="A2676" s="61"/>
      <c r="B2676" s="303">
        <f>IF(P2676="",0,COUNTIF($P$7:P2676,P2676))</f>
        <v>0</v>
      </c>
      <c r="C2676" s="303" t="str">
        <f t="shared" si="297"/>
        <v>0</v>
      </c>
      <c r="D2676" s="303">
        <f>IF(S2676="",0,COUNTIF($S$7:S2676,S2676))</f>
        <v>0</v>
      </c>
      <c r="E2676" s="303" t="str">
        <f t="shared" si="298"/>
        <v>0</v>
      </c>
      <c r="F2676" s="303">
        <f>IF(T2676="",0,COUNTIF($T$7:T2676,T2676))</f>
        <v>0</v>
      </c>
      <c r="G2676" s="303" t="str">
        <f t="shared" si="299"/>
        <v>0</v>
      </c>
      <c r="H2676" s="303">
        <f>IF(R2676="",0,COUNTIF($R$7:R2676,R2676))</f>
        <v>0</v>
      </c>
      <c r="I2676" s="303" t="str">
        <f t="shared" si="300"/>
        <v>0</v>
      </c>
      <c r="J2676" s="306">
        <f t="shared" si="301"/>
        <v>44216</v>
      </c>
      <c r="K2676" s="303" t="str">
        <f t="shared" si="302"/>
        <v>KK 097</v>
      </c>
      <c r="L2676" s="61"/>
      <c r="M2676" s="271"/>
      <c r="N2676" s="6"/>
      <c r="O2676" s="10"/>
      <c r="P2676" s="6"/>
      <c r="Q2676" s="77" t="str">
        <f t="shared" si="303"/>
        <v/>
      </c>
      <c r="R2676" s="333"/>
      <c r="S2676" s="23"/>
      <c r="T2676" s="271"/>
      <c r="U2676" s="5"/>
      <c r="V2676" s="5"/>
      <c r="W2676" s="61"/>
      <c r="X2676" s="61"/>
    </row>
    <row r="2677" spans="1:24" ht="18.75" customHeight="1" x14ac:dyDescent="0.25">
      <c r="A2677" s="61"/>
      <c r="B2677" s="303">
        <f>IF(P2677="",0,COUNTIF($P$7:P2677,P2677))</f>
        <v>0</v>
      </c>
      <c r="C2677" s="303" t="str">
        <f t="shared" si="297"/>
        <v>0</v>
      </c>
      <c r="D2677" s="303">
        <f>IF(S2677="",0,COUNTIF($S$7:S2677,S2677))</f>
        <v>0</v>
      </c>
      <c r="E2677" s="303" t="str">
        <f t="shared" si="298"/>
        <v>0</v>
      </c>
      <c r="F2677" s="303">
        <f>IF(T2677="",0,COUNTIF($T$7:T2677,T2677))</f>
        <v>0</v>
      </c>
      <c r="G2677" s="303" t="str">
        <f t="shared" si="299"/>
        <v>0</v>
      </c>
      <c r="H2677" s="303">
        <f>IF(R2677="",0,COUNTIF($R$7:R2677,R2677))</f>
        <v>0</v>
      </c>
      <c r="I2677" s="303" t="str">
        <f t="shared" si="300"/>
        <v>0</v>
      </c>
      <c r="J2677" s="306">
        <f t="shared" si="301"/>
        <v>44216</v>
      </c>
      <c r="K2677" s="303" t="str">
        <f t="shared" si="302"/>
        <v>KK 097</v>
      </c>
      <c r="L2677" s="61"/>
      <c r="M2677" s="271"/>
      <c r="N2677" s="6"/>
      <c r="O2677" s="10"/>
      <c r="P2677" s="6"/>
      <c r="Q2677" s="77" t="str">
        <f t="shared" si="303"/>
        <v/>
      </c>
      <c r="R2677" s="333"/>
      <c r="S2677" s="23"/>
      <c r="T2677" s="271"/>
      <c r="U2677" s="5"/>
      <c r="V2677" s="5"/>
      <c r="W2677" s="61"/>
      <c r="X2677" s="61"/>
    </row>
    <row r="2678" spans="1:24" ht="18.75" customHeight="1" x14ac:dyDescent="0.25">
      <c r="A2678" s="61"/>
      <c r="B2678" s="303">
        <f>IF(P2678="",0,COUNTIF($P$7:P2678,P2678))</f>
        <v>0</v>
      </c>
      <c r="C2678" s="303" t="str">
        <f t="shared" si="297"/>
        <v>0</v>
      </c>
      <c r="D2678" s="303">
        <f>IF(S2678="",0,COUNTIF($S$7:S2678,S2678))</f>
        <v>0</v>
      </c>
      <c r="E2678" s="303" t="str">
        <f t="shared" si="298"/>
        <v>0</v>
      </c>
      <c r="F2678" s="303">
        <f>IF(T2678="",0,COUNTIF($T$7:T2678,T2678))</f>
        <v>0</v>
      </c>
      <c r="G2678" s="303" t="str">
        <f t="shared" si="299"/>
        <v>0</v>
      </c>
      <c r="H2678" s="303">
        <f>IF(R2678="",0,COUNTIF($R$7:R2678,R2678))</f>
        <v>0</v>
      </c>
      <c r="I2678" s="303" t="str">
        <f t="shared" si="300"/>
        <v>0</v>
      </c>
      <c r="J2678" s="306">
        <f t="shared" si="301"/>
        <v>44216</v>
      </c>
      <c r="K2678" s="303" t="str">
        <f t="shared" si="302"/>
        <v>KK 097</v>
      </c>
      <c r="L2678" s="61"/>
      <c r="M2678" s="271"/>
      <c r="N2678" s="6"/>
      <c r="O2678" s="10"/>
      <c r="P2678" s="6"/>
      <c r="Q2678" s="77" t="str">
        <f t="shared" si="303"/>
        <v/>
      </c>
      <c r="R2678" s="333"/>
      <c r="S2678" s="23"/>
      <c r="T2678" s="271"/>
      <c r="U2678" s="5"/>
      <c r="V2678" s="5"/>
      <c r="W2678" s="61"/>
      <c r="X2678" s="61"/>
    </row>
    <row r="2679" spans="1:24" ht="18.75" customHeight="1" x14ac:dyDescent="0.25">
      <c r="A2679" s="61"/>
      <c r="B2679" s="303">
        <f>IF(P2679="",0,COUNTIF($P$7:P2679,P2679))</f>
        <v>0</v>
      </c>
      <c r="C2679" s="303" t="str">
        <f t="shared" si="297"/>
        <v>0</v>
      </c>
      <c r="D2679" s="303">
        <f>IF(S2679="",0,COUNTIF($S$7:S2679,S2679))</f>
        <v>0</v>
      </c>
      <c r="E2679" s="303" t="str">
        <f t="shared" si="298"/>
        <v>0</v>
      </c>
      <c r="F2679" s="303">
        <f>IF(T2679="",0,COUNTIF($T$7:T2679,T2679))</f>
        <v>0</v>
      </c>
      <c r="G2679" s="303" t="str">
        <f t="shared" si="299"/>
        <v>0</v>
      </c>
      <c r="H2679" s="303">
        <f>IF(R2679="",0,COUNTIF($R$7:R2679,R2679))</f>
        <v>0</v>
      </c>
      <c r="I2679" s="303" t="str">
        <f t="shared" si="300"/>
        <v>0</v>
      </c>
      <c r="J2679" s="306">
        <f t="shared" si="301"/>
        <v>44216</v>
      </c>
      <c r="K2679" s="303" t="str">
        <f t="shared" si="302"/>
        <v>KK 097</v>
      </c>
      <c r="L2679" s="61"/>
      <c r="M2679" s="271"/>
      <c r="N2679" s="6"/>
      <c r="O2679" s="10"/>
      <c r="P2679" s="6"/>
      <c r="Q2679" s="77" t="str">
        <f t="shared" si="303"/>
        <v/>
      </c>
      <c r="R2679" s="333"/>
      <c r="S2679" s="23"/>
      <c r="T2679" s="271"/>
      <c r="U2679" s="5"/>
      <c r="V2679" s="5"/>
      <c r="W2679" s="61"/>
      <c r="X2679" s="61"/>
    </row>
    <row r="2680" spans="1:24" ht="18.75" customHeight="1" x14ac:dyDescent="0.25">
      <c r="A2680" s="61"/>
      <c r="B2680" s="303">
        <f>IF(P2680="",0,COUNTIF($P$7:P2680,P2680))</f>
        <v>0</v>
      </c>
      <c r="C2680" s="303" t="str">
        <f t="shared" si="297"/>
        <v>0</v>
      </c>
      <c r="D2680" s="303">
        <f>IF(S2680="",0,COUNTIF($S$7:S2680,S2680))</f>
        <v>0</v>
      </c>
      <c r="E2680" s="303" t="str">
        <f t="shared" si="298"/>
        <v>0</v>
      </c>
      <c r="F2680" s="303">
        <f>IF(T2680="",0,COUNTIF($T$7:T2680,T2680))</f>
        <v>0</v>
      </c>
      <c r="G2680" s="303" t="str">
        <f t="shared" si="299"/>
        <v>0</v>
      </c>
      <c r="H2680" s="303">
        <f>IF(R2680="",0,COUNTIF($R$7:R2680,R2680))</f>
        <v>0</v>
      </c>
      <c r="I2680" s="303" t="str">
        <f t="shared" si="300"/>
        <v>0</v>
      </c>
      <c r="J2680" s="306">
        <f t="shared" si="301"/>
        <v>44216</v>
      </c>
      <c r="K2680" s="303" t="str">
        <f t="shared" si="302"/>
        <v>KK 097</v>
      </c>
      <c r="L2680" s="61"/>
      <c r="M2680" s="271"/>
      <c r="N2680" s="6"/>
      <c r="O2680" s="10"/>
      <c r="P2680" s="6"/>
      <c r="Q2680" s="77" t="str">
        <f t="shared" si="303"/>
        <v/>
      </c>
      <c r="R2680" s="333"/>
      <c r="S2680" s="23"/>
      <c r="T2680" s="271"/>
      <c r="U2680" s="5"/>
      <c r="V2680" s="5"/>
      <c r="W2680" s="61"/>
      <c r="X2680" s="61"/>
    </row>
    <row r="2681" spans="1:24" ht="18.75" customHeight="1" x14ac:dyDescent="0.25">
      <c r="A2681" s="61"/>
      <c r="B2681" s="303">
        <f>IF(P2681="",0,COUNTIF($P$7:P2681,P2681))</f>
        <v>0</v>
      </c>
      <c r="C2681" s="303" t="str">
        <f t="shared" si="297"/>
        <v>0</v>
      </c>
      <c r="D2681" s="303">
        <f>IF(S2681="",0,COUNTIF($S$7:S2681,S2681))</f>
        <v>0</v>
      </c>
      <c r="E2681" s="303" t="str">
        <f t="shared" si="298"/>
        <v>0</v>
      </c>
      <c r="F2681" s="303">
        <f>IF(T2681="",0,COUNTIF($T$7:T2681,T2681))</f>
        <v>0</v>
      </c>
      <c r="G2681" s="303" t="str">
        <f t="shared" si="299"/>
        <v>0</v>
      </c>
      <c r="H2681" s="303">
        <f>IF(R2681="",0,COUNTIF($R$7:R2681,R2681))</f>
        <v>0</v>
      </c>
      <c r="I2681" s="303" t="str">
        <f t="shared" si="300"/>
        <v>0</v>
      </c>
      <c r="J2681" s="306">
        <f t="shared" si="301"/>
        <v>44216</v>
      </c>
      <c r="K2681" s="303" t="str">
        <f t="shared" si="302"/>
        <v>KK 097</v>
      </c>
      <c r="L2681" s="61"/>
      <c r="M2681" s="271"/>
      <c r="N2681" s="6"/>
      <c r="O2681" s="10"/>
      <c r="P2681" s="6"/>
      <c r="Q2681" s="77" t="str">
        <f t="shared" si="303"/>
        <v/>
      </c>
      <c r="R2681" s="333"/>
      <c r="S2681" s="23"/>
      <c r="T2681" s="271"/>
      <c r="U2681" s="5"/>
      <c r="V2681" s="5"/>
      <c r="W2681" s="61"/>
      <c r="X2681" s="61"/>
    </row>
    <row r="2682" spans="1:24" ht="18.75" customHeight="1" x14ac:dyDescent="0.25">
      <c r="A2682" s="61"/>
      <c r="B2682" s="303">
        <f>IF(P2682="",0,COUNTIF($P$7:P2682,P2682))</f>
        <v>0</v>
      </c>
      <c r="C2682" s="303" t="str">
        <f t="shared" si="297"/>
        <v>0</v>
      </c>
      <c r="D2682" s="303">
        <f>IF(S2682="",0,COUNTIF($S$7:S2682,S2682))</f>
        <v>0</v>
      </c>
      <c r="E2682" s="303" t="str">
        <f t="shared" si="298"/>
        <v>0</v>
      </c>
      <c r="F2682" s="303">
        <f>IF(T2682="",0,COUNTIF($T$7:T2682,T2682))</f>
        <v>0</v>
      </c>
      <c r="G2682" s="303" t="str">
        <f t="shared" si="299"/>
        <v>0</v>
      </c>
      <c r="H2682" s="303">
        <f>IF(R2682="",0,COUNTIF($R$7:R2682,R2682))</f>
        <v>0</v>
      </c>
      <c r="I2682" s="303" t="str">
        <f t="shared" si="300"/>
        <v>0</v>
      </c>
      <c r="J2682" s="306">
        <f t="shared" si="301"/>
        <v>44216</v>
      </c>
      <c r="K2682" s="303" t="str">
        <f t="shared" si="302"/>
        <v>KK 097</v>
      </c>
      <c r="L2682" s="61"/>
      <c r="M2682" s="271"/>
      <c r="N2682" s="6"/>
      <c r="O2682" s="10"/>
      <c r="P2682" s="6"/>
      <c r="Q2682" s="77" t="str">
        <f t="shared" si="303"/>
        <v/>
      </c>
      <c r="R2682" s="333"/>
      <c r="S2682" s="23"/>
      <c r="T2682" s="271"/>
      <c r="U2682" s="5"/>
      <c r="V2682" s="5"/>
      <c r="W2682" s="61"/>
      <c r="X2682" s="61"/>
    </row>
    <row r="2683" spans="1:24" ht="18.75" customHeight="1" x14ac:dyDescent="0.25">
      <c r="A2683" s="61"/>
      <c r="B2683" s="303">
        <f>IF(P2683="",0,COUNTIF($P$7:P2683,P2683))</f>
        <v>0</v>
      </c>
      <c r="C2683" s="303" t="str">
        <f t="shared" si="297"/>
        <v>0</v>
      </c>
      <c r="D2683" s="303">
        <f>IF(S2683="",0,COUNTIF($S$7:S2683,S2683))</f>
        <v>0</v>
      </c>
      <c r="E2683" s="303" t="str">
        <f t="shared" si="298"/>
        <v>0</v>
      </c>
      <c r="F2683" s="303">
        <f>IF(T2683="",0,COUNTIF($T$7:T2683,T2683))</f>
        <v>0</v>
      </c>
      <c r="G2683" s="303" t="str">
        <f t="shared" si="299"/>
        <v>0</v>
      </c>
      <c r="H2683" s="303">
        <f>IF(R2683="",0,COUNTIF($R$7:R2683,R2683))</f>
        <v>0</v>
      </c>
      <c r="I2683" s="303" t="str">
        <f t="shared" si="300"/>
        <v>0</v>
      </c>
      <c r="J2683" s="306">
        <f t="shared" si="301"/>
        <v>44216</v>
      </c>
      <c r="K2683" s="303" t="str">
        <f t="shared" si="302"/>
        <v>KK 097</v>
      </c>
      <c r="L2683" s="61"/>
      <c r="M2683" s="271"/>
      <c r="N2683" s="6"/>
      <c r="O2683" s="10"/>
      <c r="P2683" s="6"/>
      <c r="Q2683" s="77" t="str">
        <f t="shared" si="303"/>
        <v/>
      </c>
      <c r="R2683" s="333"/>
      <c r="S2683" s="23"/>
      <c r="T2683" s="271"/>
      <c r="U2683" s="5"/>
      <c r="V2683" s="5"/>
      <c r="W2683" s="61"/>
      <c r="X2683" s="61"/>
    </row>
    <row r="2684" spans="1:24" ht="18.75" customHeight="1" x14ac:dyDescent="0.25">
      <c r="A2684" s="61"/>
      <c r="B2684" s="303">
        <f>IF(P2684="",0,COUNTIF($P$7:P2684,P2684))</f>
        <v>0</v>
      </c>
      <c r="C2684" s="303" t="str">
        <f t="shared" si="297"/>
        <v>0</v>
      </c>
      <c r="D2684" s="303">
        <f>IF(S2684="",0,COUNTIF($S$7:S2684,S2684))</f>
        <v>0</v>
      </c>
      <c r="E2684" s="303" t="str">
        <f t="shared" si="298"/>
        <v>0</v>
      </c>
      <c r="F2684" s="303">
        <f>IF(T2684="",0,COUNTIF($T$7:T2684,T2684))</f>
        <v>0</v>
      </c>
      <c r="G2684" s="303" t="str">
        <f t="shared" si="299"/>
        <v>0</v>
      </c>
      <c r="H2684" s="303">
        <f>IF(R2684="",0,COUNTIF($R$7:R2684,R2684))</f>
        <v>0</v>
      </c>
      <c r="I2684" s="303" t="str">
        <f t="shared" si="300"/>
        <v>0</v>
      </c>
      <c r="J2684" s="306">
        <f t="shared" si="301"/>
        <v>44216</v>
      </c>
      <c r="K2684" s="303" t="str">
        <f t="shared" si="302"/>
        <v>KK 097</v>
      </c>
      <c r="L2684" s="61"/>
      <c r="M2684" s="271"/>
      <c r="N2684" s="6"/>
      <c r="O2684" s="10"/>
      <c r="P2684" s="6"/>
      <c r="Q2684" s="77" t="str">
        <f t="shared" si="303"/>
        <v/>
      </c>
      <c r="R2684" s="333"/>
      <c r="S2684" s="23"/>
      <c r="T2684" s="271"/>
      <c r="U2684" s="5"/>
      <c r="V2684" s="5"/>
      <c r="W2684" s="61"/>
      <c r="X2684" s="61"/>
    </row>
    <row r="2685" spans="1:24" ht="18.75" customHeight="1" x14ac:dyDescent="0.25">
      <c r="A2685" s="61"/>
      <c r="B2685" s="303">
        <f>IF(P2685="",0,COUNTIF($P$7:P2685,P2685))</f>
        <v>0</v>
      </c>
      <c r="C2685" s="303" t="str">
        <f t="shared" si="297"/>
        <v>0</v>
      </c>
      <c r="D2685" s="303">
        <f>IF(S2685="",0,COUNTIF($S$7:S2685,S2685))</f>
        <v>0</v>
      </c>
      <c r="E2685" s="303" t="str">
        <f t="shared" si="298"/>
        <v>0</v>
      </c>
      <c r="F2685" s="303">
        <f>IF(T2685="",0,COUNTIF($T$7:T2685,T2685))</f>
        <v>0</v>
      </c>
      <c r="G2685" s="303" t="str">
        <f t="shared" si="299"/>
        <v>0</v>
      </c>
      <c r="H2685" s="303">
        <f>IF(R2685="",0,COUNTIF($R$7:R2685,R2685))</f>
        <v>0</v>
      </c>
      <c r="I2685" s="303" t="str">
        <f t="shared" si="300"/>
        <v>0</v>
      </c>
      <c r="J2685" s="306">
        <f t="shared" si="301"/>
        <v>44216</v>
      </c>
      <c r="K2685" s="303" t="str">
        <f t="shared" si="302"/>
        <v>KK 097</v>
      </c>
      <c r="L2685" s="61"/>
      <c r="M2685" s="271"/>
      <c r="N2685" s="6"/>
      <c r="O2685" s="10"/>
      <c r="P2685" s="6"/>
      <c r="Q2685" s="77" t="str">
        <f t="shared" si="303"/>
        <v/>
      </c>
      <c r="R2685" s="333"/>
      <c r="S2685" s="23"/>
      <c r="T2685" s="271"/>
      <c r="U2685" s="5"/>
      <c r="V2685" s="5"/>
      <c r="W2685" s="61"/>
      <c r="X2685" s="61"/>
    </row>
    <row r="2686" spans="1:24" ht="18.75" customHeight="1" x14ac:dyDescent="0.25">
      <c r="A2686" s="61"/>
      <c r="B2686" s="303">
        <f>IF(P2686="",0,COUNTIF($P$7:P2686,P2686))</f>
        <v>0</v>
      </c>
      <c r="C2686" s="303" t="str">
        <f t="shared" si="297"/>
        <v>0</v>
      </c>
      <c r="D2686" s="303">
        <f>IF(S2686="",0,COUNTIF($S$7:S2686,S2686))</f>
        <v>0</v>
      </c>
      <c r="E2686" s="303" t="str">
        <f t="shared" si="298"/>
        <v>0</v>
      </c>
      <c r="F2686" s="303">
        <f>IF(T2686="",0,COUNTIF($T$7:T2686,T2686))</f>
        <v>0</v>
      </c>
      <c r="G2686" s="303" t="str">
        <f t="shared" si="299"/>
        <v>0</v>
      </c>
      <c r="H2686" s="303">
        <f>IF(R2686="",0,COUNTIF($R$7:R2686,R2686))</f>
        <v>0</v>
      </c>
      <c r="I2686" s="303" t="str">
        <f t="shared" si="300"/>
        <v>0</v>
      </c>
      <c r="J2686" s="306">
        <f t="shared" si="301"/>
        <v>44216</v>
      </c>
      <c r="K2686" s="303" t="str">
        <f t="shared" si="302"/>
        <v>KK 097</v>
      </c>
      <c r="L2686" s="61"/>
      <c r="M2686" s="271"/>
      <c r="N2686" s="6"/>
      <c r="O2686" s="10"/>
      <c r="P2686" s="6"/>
      <c r="Q2686" s="77" t="str">
        <f t="shared" si="303"/>
        <v/>
      </c>
      <c r="R2686" s="333"/>
      <c r="S2686" s="23"/>
      <c r="T2686" s="271"/>
      <c r="U2686" s="5"/>
      <c r="V2686" s="5"/>
      <c r="W2686" s="61"/>
      <c r="X2686" s="61"/>
    </row>
    <row r="2687" spans="1:24" ht="18.75" customHeight="1" x14ac:dyDescent="0.25">
      <c r="A2687" s="61"/>
      <c r="B2687" s="303">
        <f>IF(P2687="",0,COUNTIF($P$7:P2687,P2687))</f>
        <v>0</v>
      </c>
      <c r="C2687" s="303" t="str">
        <f t="shared" si="297"/>
        <v>0</v>
      </c>
      <c r="D2687" s="303">
        <f>IF(S2687="",0,COUNTIF($S$7:S2687,S2687))</f>
        <v>0</v>
      </c>
      <c r="E2687" s="303" t="str">
        <f t="shared" si="298"/>
        <v>0</v>
      </c>
      <c r="F2687" s="303">
        <f>IF(T2687="",0,COUNTIF($T$7:T2687,T2687))</f>
        <v>0</v>
      </c>
      <c r="G2687" s="303" t="str">
        <f t="shared" si="299"/>
        <v>0</v>
      </c>
      <c r="H2687" s="303">
        <f>IF(R2687="",0,COUNTIF($R$7:R2687,R2687))</f>
        <v>0</v>
      </c>
      <c r="I2687" s="303" t="str">
        <f t="shared" si="300"/>
        <v>0</v>
      </c>
      <c r="J2687" s="306">
        <f t="shared" si="301"/>
        <v>44216</v>
      </c>
      <c r="K2687" s="303" t="str">
        <f t="shared" si="302"/>
        <v>KK 097</v>
      </c>
      <c r="L2687" s="61"/>
      <c r="M2687" s="271"/>
      <c r="N2687" s="6"/>
      <c r="O2687" s="10"/>
      <c r="P2687" s="6"/>
      <c r="Q2687" s="77" t="str">
        <f t="shared" si="303"/>
        <v/>
      </c>
      <c r="R2687" s="333"/>
      <c r="S2687" s="23"/>
      <c r="T2687" s="271"/>
      <c r="U2687" s="5"/>
      <c r="V2687" s="5"/>
      <c r="W2687" s="61"/>
      <c r="X2687" s="61"/>
    </row>
    <row r="2688" spans="1:24" ht="18.75" customHeight="1" x14ac:dyDescent="0.25">
      <c r="A2688" s="61"/>
      <c r="B2688" s="303">
        <f>IF(P2688="",0,COUNTIF($P$7:P2688,P2688))</f>
        <v>0</v>
      </c>
      <c r="C2688" s="303" t="str">
        <f t="shared" si="297"/>
        <v>0</v>
      </c>
      <c r="D2688" s="303">
        <f>IF(S2688="",0,COUNTIF($S$7:S2688,S2688))</f>
        <v>0</v>
      </c>
      <c r="E2688" s="303" t="str">
        <f t="shared" si="298"/>
        <v>0</v>
      </c>
      <c r="F2688" s="303">
        <f>IF(T2688="",0,COUNTIF($T$7:T2688,T2688))</f>
        <v>0</v>
      </c>
      <c r="G2688" s="303" t="str">
        <f t="shared" si="299"/>
        <v>0</v>
      </c>
      <c r="H2688" s="303">
        <f>IF(R2688="",0,COUNTIF($R$7:R2688,R2688))</f>
        <v>0</v>
      </c>
      <c r="I2688" s="303" t="str">
        <f t="shared" si="300"/>
        <v>0</v>
      </c>
      <c r="J2688" s="306">
        <f t="shared" si="301"/>
        <v>44216</v>
      </c>
      <c r="K2688" s="303" t="str">
        <f t="shared" si="302"/>
        <v>KK 097</v>
      </c>
      <c r="L2688" s="61"/>
      <c r="M2688" s="271"/>
      <c r="N2688" s="6"/>
      <c r="O2688" s="10"/>
      <c r="P2688" s="6"/>
      <c r="Q2688" s="77" t="str">
        <f t="shared" si="303"/>
        <v/>
      </c>
      <c r="R2688" s="333"/>
      <c r="S2688" s="23"/>
      <c r="T2688" s="271"/>
      <c r="U2688" s="5"/>
      <c r="V2688" s="5"/>
      <c r="W2688" s="61"/>
      <c r="X2688" s="61"/>
    </row>
    <row r="2689" spans="1:24" ht="18.75" customHeight="1" x14ac:dyDescent="0.25">
      <c r="A2689" s="61"/>
      <c r="B2689" s="303">
        <f>IF(P2689="",0,COUNTIF($P$7:P2689,P2689))</f>
        <v>0</v>
      </c>
      <c r="C2689" s="303" t="str">
        <f t="shared" si="297"/>
        <v>0</v>
      </c>
      <c r="D2689" s="303">
        <f>IF(S2689="",0,COUNTIF($S$7:S2689,S2689))</f>
        <v>0</v>
      </c>
      <c r="E2689" s="303" t="str">
        <f t="shared" si="298"/>
        <v>0</v>
      </c>
      <c r="F2689" s="303">
        <f>IF(T2689="",0,COUNTIF($T$7:T2689,T2689))</f>
        <v>0</v>
      </c>
      <c r="G2689" s="303" t="str">
        <f t="shared" si="299"/>
        <v>0</v>
      </c>
      <c r="H2689" s="303">
        <f>IF(R2689="",0,COUNTIF($R$7:R2689,R2689))</f>
        <v>0</v>
      </c>
      <c r="I2689" s="303" t="str">
        <f t="shared" si="300"/>
        <v>0</v>
      </c>
      <c r="J2689" s="306">
        <f t="shared" si="301"/>
        <v>44216</v>
      </c>
      <c r="K2689" s="303" t="str">
        <f t="shared" si="302"/>
        <v>KK 097</v>
      </c>
      <c r="L2689" s="61"/>
      <c r="M2689" s="271"/>
      <c r="N2689" s="6"/>
      <c r="O2689" s="10"/>
      <c r="P2689" s="6"/>
      <c r="Q2689" s="77" t="str">
        <f t="shared" si="303"/>
        <v/>
      </c>
      <c r="R2689" s="333"/>
      <c r="S2689" s="23"/>
      <c r="T2689" s="271"/>
      <c r="U2689" s="5"/>
      <c r="V2689" s="5"/>
      <c r="W2689" s="61"/>
      <c r="X2689" s="61"/>
    </row>
    <row r="2690" spans="1:24" ht="18.75" customHeight="1" x14ac:dyDescent="0.25">
      <c r="A2690" s="61"/>
      <c r="B2690" s="303">
        <f>IF(P2690="",0,COUNTIF($P$7:P2690,P2690))</f>
        <v>0</v>
      </c>
      <c r="C2690" s="303" t="str">
        <f t="shared" si="297"/>
        <v>0</v>
      </c>
      <c r="D2690" s="303">
        <f>IF(S2690="",0,COUNTIF($S$7:S2690,S2690))</f>
        <v>0</v>
      </c>
      <c r="E2690" s="303" t="str">
        <f t="shared" si="298"/>
        <v>0</v>
      </c>
      <c r="F2690" s="303">
        <f>IF(T2690="",0,COUNTIF($T$7:T2690,T2690))</f>
        <v>0</v>
      </c>
      <c r="G2690" s="303" t="str">
        <f t="shared" si="299"/>
        <v>0</v>
      </c>
      <c r="H2690" s="303">
        <f>IF(R2690="",0,COUNTIF($R$7:R2690,R2690))</f>
        <v>0</v>
      </c>
      <c r="I2690" s="303" t="str">
        <f t="shared" si="300"/>
        <v>0</v>
      </c>
      <c r="J2690" s="306">
        <f t="shared" si="301"/>
        <v>44216</v>
      </c>
      <c r="K2690" s="303" t="str">
        <f t="shared" si="302"/>
        <v>KK 097</v>
      </c>
      <c r="L2690" s="61"/>
      <c r="M2690" s="271"/>
      <c r="N2690" s="6"/>
      <c r="O2690" s="10"/>
      <c r="P2690" s="6"/>
      <c r="Q2690" s="77" t="str">
        <f t="shared" si="303"/>
        <v/>
      </c>
      <c r="R2690" s="333"/>
      <c r="S2690" s="23"/>
      <c r="T2690" s="271"/>
      <c r="U2690" s="5"/>
      <c r="V2690" s="5"/>
      <c r="W2690" s="61"/>
      <c r="X2690" s="61"/>
    </row>
    <row r="2691" spans="1:24" ht="18.75" customHeight="1" x14ac:dyDescent="0.25">
      <c r="A2691" s="61"/>
      <c r="B2691" s="303">
        <f>IF(P2691="",0,COUNTIF($P$7:P2691,P2691))</f>
        <v>0</v>
      </c>
      <c r="C2691" s="303" t="str">
        <f t="shared" si="297"/>
        <v>0</v>
      </c>
      <c r="D2691" s="303">
        <f>IF(S2691="",0,COUNTIF($S$7:S2691,S2691))</f>
        <v>0</v>
      </c>
      <c r="E2691" s="303" t="str">
        <f t="shared" si="298"/>
        <v>0</v>
      </c>
      <c r="F2691" s="303">
        <f>IF(T2691="",0,COUNTIF($T$7:T2691,T2691))</f>
        <v>0</v>
      </c>
      <c r="G2691" s="303" t="str">
        <f t="shared" si="299"/>
        <v>0</v>
      </c>
      <c r="H2691" s="303">
        <f>IF(R2691="",0,COUNTIF($R$7:R2691,R2691))</f>
        <v>0</v>
      </c>
      <c r="I2691" s="303" t="str">
        <f t="shared" si="300"/>
        <v>0</v>
      </c>
      <c r="J2691" s="306">
        <f t="shared" si="301"/>
        <v>44216</v>
      </c>
      <c r="K2691" s="303" t="str">
        <f t="shared" si="302"/>
        <v>KK 097</v>
      </c>
      <c r="L2691" s="61"/>
      <c r="M2691" s="271"/>
      <c r="N2691" s="6"/>
      <c r="O2691" s="10"/>
      <c r="P2691" s="6"/>
      <c r="Q2691" s="77" t="str">
        <f t="shared" si="303"/>
        <v/>
      </c>
      <c r="R2691" s="333"/>
      <c r="S2691" s="23"/>
      <c r="T2691" s="271"/>
      <c r="U2691" s="5"/>
      <c r="V2691" s="5"/>
      <c r="W2691" s="61"/>
      <c r="X2691" s="61"/>
    </row>
    <row r="2692" spans="1:24" ht="18.75" customHeight="1" x14ac:dyDescent="0.25">
      <c r="A2692" s="61"/>
      <c r="B2692" s="303">
        <f>IF(P2692="",0,COUNTIF($P$7:P2692,P2692))</f>
        <v>0</v>
      </c>
      <c r="C2692" s="303" t="str">
        <f t="shared" si="297"/>
        <v>0</v>
      </c>
      <c r="D2692" s="303">
        <f>IF(S2692="",0,COUNTIF($S$7:S2692,S2692))</f>
        <v>0</v>
      </c>
      <c r="E2692" s="303" t="str">
        <f t="shared" si="298"/>
        <v>0</v>
      </c>
      <c r="F2692" s="303">
        <f>IF(T2692="",0,COUNTIF($T$7:T2692,T2692))</f>
        <v>0</v>
      </c>
      <c r="G2692" s="303" t="str">
        <f t="shared" si="299"/>
        <v>0</v>
      </c>
      <c r="H2692" s="303">
        <f>IF(R2692="",0,COUNTIF($R$7:R2692,R2692))</f>
        <v>0</v>
      </c>
      <c r="I2692" s="303" t="str">
        <f t="shared" si="300"/>
        <v>0</v>
      </c>
      <c r="J2692" s="306">
        <f t="shared" si="301"/>
        <v>44216</v>
      </c>
      <c r="K2692" s="303" t="str">
        <f t="shared" si="302"/>
        <v>KK 097</v>
      </c>
      <c r="L2692" s="61"/>
      <c r="M2692" s="271"/>
      <c r="N2692" s="6"/>
      <c r="O2692" s="10"/>
      <c r="P2692" s="6"/>
      <c r="Q2692" s="77" t="str">
        <f t="shared" si="303"/>
        <v/>
      </c>
      <c r="R2692" s="333"/>
      <c r="S2692" s="23"/>
      <c r="T2692" s="271"/>
      <c r="U2692" s="5"/>
      <c r="V2692" s="5"/>
      <c r="W2692" s="61"/>
      <c r="X2692" s="61"/>
    </row>
    <row r="2693" spans="1:24" ht="18.75" customHeight="1" x14ac:dyDescent="0.25">
      <c r="A2693" s="61"/>
      <c r="B2693" s="303">
        <f>IF(P2693="",0,COUNTIF($P$7:P2693,P2693))</f>
        <v>0</v>
      </c>
      <c r="C2693" s="303" t="str">
        <f t="shared" si="297"/>
        <v>0</v>
      </c>
      <c r="D2693" s="303">
        <f>IF(S2693="",0,COUNTIF($S$7:S2693,S2693))</f>
        <v>0</v>
      </c>
      <c r="E2693" s="303" t="str">
        <f t="shared" si="298"/>
        <v>0</v>
      </c>
      <c r="F2693" s="303">
        <f>IF(T2693="",0,COUNTIF($T$7:T2693,T2693))</f>
        <v>0</v>
      </c>
      <c r="G2693" s="303" t="str">
        <f t="shared" si="299"/>
        <v>0</v>
      </c>
      <c r="H2693" s="303">
        <f>IF(R2693="",0,COUNTIF($R$7:R2693,R2693))</f>
        <v>0</v>
      </c>
      <c r="I2693" s="303" t="str">
        <f t="shared" si="300"/>
        <v>0</v>
      </c>
      <c r="J2693" s="306">
        <f t="shared" si="301"/>
        <v>44216</v>
      </c>
      <c r="K2693" s="303" t="str">
        <f t="shared" si="302"/>
        <v>KK 097</v>
      </c>
      <c r="L2693" s="61"/>
      <c r="M2693" s="271"/>
      <c r="N2693" s="6"/>
      <c r="O2693" s="10"/>
      <c r="P2693" s="6"/>
      <c r="Q2693" s="77" t="str">
        <f t="shared" si="303"/>
        <v/>
      </c>
      <c r="R2693" s="333"/>
      <c r="S2693" s="23"/>
      <c r="T2693" s="271"/>
      <c r="U2693" s="5"/>
      <c r="V2693" s="5"/>
      <c r="W2693" s="61"/>
      <c r="X2693" s="61"/>
    </row>
    <row r="2694" spans="1:24" ht="18.75" customHeight="1" x14ac:dyDescent="0.25">
      <c r="A2694" s="61"/>
      <c r="B2694" s="303">
        <f>IF(P2694="",0,COUNTIF($P$7:P2694,P2694))</f>
        <v>0</v>
      </c>
      <c r="C2694" s="303" t="str">
        <f t="shared" si="297"/>
        <v>0</v>
      </c>
      <c r="D2694" s="303">
        <f>IF(S2694="",0,COUNTIF($S$7:S2694,S2694))</f>
        <v>0</v>
      </c>
      <c r="E2694" s="303" t="str">
        <f t="shared" si="298"/>
        <v>0</v>
      </c>
      <c r="F2694" s="303">
        <f>IF(T2694="",0,COUNTIF($T$7:T2694,T2694))</f>
        <v>0</v>
      </c>
      <c r="G2694" s="303" t="str">
        <f t="shared" si="299"/>
        <v>0</v>
      </c>
      <c r="H2694" s="303">
        <f>IF(R2694="",0,COUNTIF($R$7:R2694,R2694))</f>
        <v>0</v>
      </c>
      <c r="I2694" s="303" t="str">
        <f t="shared" si="300"/>
        <v>0</v>
      </c>
      <c r="J2694" s="306">
        <f t="shared" si="301"/>
        <v>44216</v>
      </c>
      <c r="K2694" s="303" t="str">
        <f t="shared" si="302"/>
        <v>KK 097</v>
      </c>
      <c r="L2694" s="61"/>
      <c r="M2694" s="271"/>
      <c r="N2694" s="6"/>
      <c r="O2694" s="10"/>
      <c r="P2694" s="6"/>
      <c r="Q2694" s="77" t="str">
        <f t="shared" si="303"/>
        <v/>
      </c>
      <c r="R2694" s="333"/>
      <c r="S2694" s="23"/>
      <c r="T2694" s="271"/>
      <c r="U2694" s="5"/>
      <c r="V2694" s="5"/>
      <c r="W2694" s="61"/>
      <c r="X2694" s="61"/>
    </row>
    <row r="2695" spans="1:24" ht="18.75" customHeight="1" x14ac:dyDescent="0.25">
      <c r="A2695" s="61"/>
      <c r="B2695" s="303">
        <f>IF(P2695="",0,COUNTIF($P$7:P2695,P2695))</f>
        <v>0</v>
      </c>
      <c r="C2695" s="303" t="str">
        <f t="shared" si="297"/>
        <v>0</v>
      </c>
      <c r="D2695" s="303">
        <f>IF(S2695="",0,COUNTIF($S$7:S2695,S2695))</f>
        <v>0</v>
      </c>
      <c r="E2695" s="303" t="str">
        <f t="shared" si="298"/>
        <v>0</v>
      </c>
      <c r="F2695" s="303">
        <f>IF(T2695="",0,COUNTIF($T$7:T2695,T2695))</f>
        <v>0</v>
      </c>
      <c r="G2695" s="303" t="str">
        <f t="shared" si="299"/>
        <v>0</v>
      </c>
      <c r="H2695" s="303">
        <f>IF(R2695="",0,COUNTIF($R$7:R2695,R2695))</f>
        <v>0</v>
      </c>
      <c r="I2695" s="303" t="str">
        <f t="shared" si="300"/>
        <v>0</v>
      </c>
      <c r="J2695" s="306">
        <f t="shared" si="301"/>
        <v>44216</v>
      </c>
      <c r="K2695" s="303" t="str">
        <f t="shared" si="302"/>
        <v>KK 097</v>
      </c>
      <c r="L2695" s="61"/>
      <c r="M2695" s="271"/>
      <c r="N2695" s="6"/>
      <c r="O2695" s="10"/>
      <c r="P2695" s="6"/>
      <c r="Q2695" s="77" t="str">
        <f t="shared" si="303"/>
        <v/>
      </c>
      <c r="R2695" s="333"/>
      <c r="S2695" s="23"/>
      <c r="T2695" s="271"/>
      <c r="U2695" s="5"/>
      <c r="V2695" s="5"/>
      <c r="W2695" s="61"/>
      <c r="X2695" s="61"/>
    </row>
    <row r="2696" spans="1:24" ht="18.75" customHeight="1" x14ac:dyDescent="0.25">
      <c r="A2696" s="61"/>
      <c r="B2696" s="303">
        <f>IF(P2696="",0,COUNTIF($P$7:P2696,P2696))</f>
        <v>0</v>
      </c>
      <c r="C2696" s="303" t="str">
        <f t="shared" si="297"/>
        <v>0</v>
      </c>
      <c r="D2696" s="303">
        <f>IF(S2696="",0,COUNTIF($S$7:S2696,S2696))</f>
        <v>0</v>
      </c>
      <c r="E2696" s="303" t="str">
        <f t="shared" si="298"/>
        <v>0</v>
      </c>
      <c r="F2696" s="303">
        <f>IF(T2696="",0,COUNTIF($T$7:T2696,T2696))</f>
        <v>0</v>
      </c>
      <c r="G2696" s="303" t="str">
        <f t="shared" si="299"/>
        <v>0</v>
      </c>
      <c r="H2696" s="303">
        <f>IF(R2696="",0,COUNTIF($R$7:R2696,R2696))</f>
        <v>0</v>
      </c>
      <c r="I2696" s="303" t="str">
        <f t="shared" si="300"/>
        <v>0</v>
      </c>
      <c r="J2696" s="306">
        <f t="shared" si="301"/>
        <v>44216</v>
      </c>
      <c r="K2696" s="303" t="str">
        <f t="shared" si="302"/>
        <v>KK 097</v>
      </c>
      <c r="L2696" s="61"/>
      <c r="M2696" s="271"/>
      <c r="N2696" s="6"/>
      <c r="O2696" s="10"/>
      <c r="P2696" s="6"/>
      <c r="Q2696" s="77" t="str">
        <f t="shared" si="303"/>
        <v/>
      </c>
      <c r="R2696" s="333"/>
      <c r="S2696" s="23"/>
      <c r="T2696" s="271"/>
      <c r="U2696" s="5"/>
      <c r="V2696" s="5"/>
      <c r="W2696" s="61"/>
      <c r="X2696" s="61"/>
    </row>
    <row r="2697" spans="1:24" ht="18.75" customHeight="1" x14ac:dyDescent="0.25">
      <c r="A2697" s="61"/>
      <c r="B2697" s="303">
        <f>IF(P2697="",0,COUNTIF($P$7:P2697,P2697))</f>
        <v>0</v>
      </c>
      <c r="C2697" s="303" t="str">
        <f t="shared" si="297"/>
        <v>0</v>
      </c>
      <c r="D2697" s="303">
        <f>IF(S2697="",0,COUNTIF($S$7:S2697,S2697))</f>
        <v>0</v>
      </c>
      <c r="E2697" s="303" t="str">
        <f t="shared" si="298"/>
        <v>0</v>
      </c>
      <c r="F2697" s="303">
        <f>IF(T2697="",0,COUNTIF($T$7:T2697,T2697))</f>
        <v>0</v>
      </c>
      <c r="G2697" s="303" t="str">
        <f t="shared" si="299"/>
        <v>0</v>
      </c>
      <c r="H2697" s="303">
        <f>IF(R2697="",0,COUNTIF($R$7:R2697,R2697))</f>
        <v>0</v>
      </c>
      <c r="I2697" s="303" t="str">
        <f t="shared" si="300"/>
        <v>0</v>
      </c>
      <c r="J2697" s="306">
        <f t="shared" si="301"/>
        <v>44216</v>
      </c>
      <c r="K2697" s="303" t="str">
        <f t="shared" si="302"/>
        <v>KK 097</v>
      </c>
      <c r="L2697" s="61"/>
      <c r="M2697" s="271"/>
      <c r="N2697" s="6"/>
      <c r="O2697" s="10"/>
      <c r="P2697" s="6"/>
      <c r="Q2697" s="77" t="str">
        <f t="shared" si="303"/>
        <v/>
      </c>
      <c r="R2697" s="333"/>
      <c r="S2697" s="23"/>
      <c r="T2697" s="271"/>
      <c r="U2697" s="5"/>
      <c r="V2697" s="5"/>
      <c r="W2697" s="61"/>
      <c r="X2697" s="61"/>
    </row>
    <row r="2698" spans="1:24" ht="18.75" customHeight="1" x14ac:dyDescent="0.25">
      <c r="A2698" s="61"/>
      <c r="B2698" s="303">
        <f>IF(P2698="",0,COUNTIF($P$7:P2698,P2698))</f>
        <v>0</v>
      </c>
      <c r="C2698" s="303" t="str">
        <f t="shared" si="297"/>
        <v>0</v>
      </c>
      <c r="D2698" s="303">
        <f>IF(S2698="",0,COUNTIF($S$7:S2698,S2698))</f>
        <v>0</v>
      </c>
      <c r="E2698" s="303" t="str">
        <f t="shared" si="298"/>
        <v>0</v>
      </c>
      <c r="F2698" s="303">
        <f>IF(T2698="",0,COUNTIF($T$7:T2698,T2698))</f>
        <v>0</v>
      </c>
      <c r="G2698" s="303" t="str">
        <f t="shared" si="299"/>
        <v>0</v>
      </c>
      <c r="H2698" s="303">
        <f>IF(R2698="",0,COUNTIF($R$7:R2698,R2698))</f>
        <v>0</v>
      </c>
      <c r="I2698" s="303" t="str">
        <f t="shared" si="300"/>
        <v>0</v>
      </c>
      <c r="J2698" s="306">
        <f t="shared" si="301"/>
        <v>44216</v>
      </c>
      <c r="K2698" s="303" t="str">
        <f t="shared" si="302"/>
        <v>KK 097</v>
      </c>
      <c r="L2698" s="61"/>
      <c r="M2698" s="271"/>
      <c r="N2698" s="6"/>
      <c r="O2698" s="10"/>
      <c r="P2698" s="6"/>
      <c r="Q2698" s="77" t="str">
        <f t="shared" si="303"/>
        <v/>
      </c>
      <c r="R2698" s="333"/>
      <c r="S2698" s="23"/>
      <c r="T2698" s="271"/>
      <c r="U2698" s="5"/>
      <c r="V2698" s="5"/>
      <c r="W2698" s="61"/>
      <c r="X2698" s="61"/>
    </row>
    <row r="2699" spans="1:24" ht="18.75" customHeight="1" x14ac:dyDescent="0.25">
      <c r="A2699" s="61"/>
      <c r="B2699" s="303">
        <f>IF(P2699="",0,COUNTIF($P$7:P2699,P2699))</f>
        <v>0</v>
      </c>
      <c r="C2699" s="303" t="str">
        <f t="shared" si="297"/>
        <v>0</v>
      </c>
      <c r="D2699" s="303">
        <f>IF(S2699="",0,COUNTIF($S$7:S2699,S2699))</f>
        <v>0</v>
      </c>
      <c r="E2699" s="303" t="str">
        <f t="shared" si="298"/>
        <v>0</v>
      </c>
      <c r="F2699" s="303">
        <f>IF(T2699="",0,COUNTIF($T$7:T2699,T2699))</f>
        <v>0</v>
      </c>
      <c r="G2699" s="303" t="str">
        <f t="shared" si="299"/>
        <v>0</v>
      </c>
      <c r="H2699" s="303">
        <f>IF(R2699="",0,COUNTIF($R$7:R2699,R2699))</f>
        <v>0</v>
      </c>
      <c r="I2699" s="303" t="str">
        <f t="shared" si="300"/>
        <v>0</v>
      </c>
      <c r="J2699" s="306">
        <f t="shared" si="301"/>
        <v>44216</v>
      </c>
      <c r="K2699" s="303" t="str">
        <f t="shared" si="302"/>
        <v>KK 097</v>
      </c>
      <c r="L2699" s="61"/>
      <c r="M2699" s="271"/>
      <c r="N2699" s="6"/>
      <c r="O2699" s="10"/>
      <c r="P2699" s="6"/>
      <c r="Q2699" s="77" t="str">
        <f t="shared" si="303"/>
        <v/>
      </c>
      <c r="R2699" s="333"/>
      <c r="S2699" s="23"/>
      <c r="T2699" s="271"/>
      <c r="U2699" s="5"/>
      <c r="V2699" s="5"/>
      <c r="W2699" s="61"/>
      <c r="X2699" s="61"/>
    </row>
    <row r="2700" spans="1:24" ht="18.75" customHeight="1" x14ac:dyDescent="0.25">
      <c r="A2700" s="61"/>
      <c r="B2700" s="303">
        <f>IF(P2700="",0,COUNTIF($P$7:P2700,P2700))</f>
        <v>0</v>
      </c>
      <c r="C2700" s="303" t="str">
        <f t="shared" si="297"/>
        <v>0</v>
      </c>
      <c r="D2700" s="303">
        <f>IF(S2700="",0,COUNTIF($S$7:S2700,S2700))</f>
        <v>0</v>
      </c>
      <c r="E2700" s="303" t="str">
        <f t="shared" si="298"/>
        <v>0</v>
      </c>
      <c r="F2700" s="303">
        <f>IF(T2700="",0,COUNTIF($T$7:T2700,T2700))</f>
        <v>0</v>
      </c>
      <c r="G2700" s="303" t="str">
        <f t="shared" si="299"/>
        <v>0</v>
      </c>
      <c r="H2700" s="303">
        <f>IF(R2700="",0,COUNTIF($R$7:R2700,R2700))</f>
        <v>0</v>
      </c>
      <c r="I2700" s="303" t="str">
        <f t="shared" si="300"/>
        <v>0</v>
      </c>
      <c r="J2700" s="306">
        <f t="shared" si="301"/>
        <v>44216</v>
      </c>
      <c r="K2700" s="303" t="str">
        <f t="shared" si="302"/>
        <v>KK 097</v>
      </c>
      <c r="L2700" s="61"/>
      <c r="M2700" s="271"/>
      <c r="N2700" s="6"/>
      <c r="O2700" s="10"/>
      <c r="P2700" s="6"/>
      <c r="Q2700" s="77" t="str">
        <f t="shared" si="303"/>
        <v/>
      </c>
      <c r="R2700" s="333"/>
      <c r="S2700" s="23"/>
      <c r="T2700" s="271"/>
      <c r="U2700" s="5"/>
      <c r="V2700" s="5"/>
      <c r="W2700" s="61"/>
      <c r="X2700" s="61"/>
    </row>
    <row r="2701" spans="1:24" ht="18.75" customHeight="1" x14ac:dyDescent="0.25">
      <c r="A2701" s="61"/>
      <c r="B2701" s="303">
        <f>IF(P2701="",0,COUNTIF($P$7:P2701,P2701))</f>
        <v>0</v>
      </c>
      <c r="C2701" s="303" t="str">
        <f t="shared" si="297"/>
        <v>0</v>
      </c>
      <c r="D2701" s="303">
        <f>IF(S2701="",0,COUNTIF($S$7:S2701,S2701))</f>
        <v>0</v>
      </c>
      <c r="E2701" s="303" t="str">
        <f t="shared" si="298"/>
        <v>0</v>
      </c>
      <c r="F2701" s="303">
        <f>IF(T2701="",0,COUNTIF($T$7:T2701,T2701))</f>
        <v>0</v>
      </c>
      <c r="G2701" s="303" t="str">
        <f t="shared" si="299"/>
        <v>0</v>
      </c>
      <c r="H2701" s="303">
        <f>IF(R2701="",0,COUNTIF($R$7:R2701,R2701))</f>
        <v>0</v>
      </c>
      <c r="I2701" s="303" t="str">
        <f t="shared" si="300"/>
        <v>0</v>
      </c>
      <c r="J2701" s="306">
        <f t="shared" si="301"/>
        <v>44216</v>
      </c>
      <c r="K2701" s="303" t="str">
        <f t="shared" si="302"/>
        <v>KK 097</v>
      </c>
      <c r="L2701" s="61"/>
      <c r="M2701" s="271"/>
      <c r="N2701" s="6"/>
      <c r="O2701" s="10"/>
      <c r="P2701" s="6"/>
      <c r="Q2701" s="77" t="str">
        <f t="shared" si="303"/>
        <v/>
      </c>
      <c r="R2701" s="333"/>
      <c r="S2701" s="23"/>
      <c r="T2701" s="271"/>
      <c r="U2701" s="5"/>
      <c r="V2701" s="5"/>
      <c r="W2701" s="61"/>
      <c r="X2701" s="61"/>
    </row>
    <row r="2702" spans="1:24" ht="18.75" customHeight="1" x14ac:dyDescent="0.25">
      <c r="A2702" s="61"/>
      <c r="B2702" s="303">
        <f>IF(P2702="",0,COUNTIF($P$7:P2702,P2702))</f>
        <v>0</v>
      </c>
      <c r="C2702" s="303" t="str">
        <f t="shared" si="297"/>
        <v>0</v>
      </c>
      <c r="D2702" s="303">
        <f>IF(S2702="",0,COUNTIF($S$7:S2702,S2702))</f>
        <v>0</v>
      </c>
      <c r="E2702" s="303" t="str">
        <f t="shared" si="298"/>
        <v>0</v>
      </c>
      <c r="F2702" s="303">
        <f>IF(T2702="",0,COUNTIF($T$7:T2702,T2702))</f>
        <v>0</v>
      </c>
      <c r="G2702" s="303" t="str">
        <f t="shared" si="299"/>
        <v>0</v>
      </c>
      <c r="H2702" s="303">
        <f>IF(R2702="",0,COUNTIF($R$7:R2702,R2702))</f>
        <v>0</v>
      </c>
      <c r="I2702" s="303" t="str">
        <f t="shared" si="300"/>
        <v>0</v>
      </c>
      <c r="J2702" s="306">
        <f t="shared" si="301"/>
        <v>44216</v>
      </c>
      <c r="K2702" s="303" t="str">
        <f t="shared" si="302"/>
        <v>KK 097</v>
      </c>
      <c r="L2702" s="61"/>
      <c r="M2702" s="271"/>
      <c r="N2702" s="6"/>
      <c r="O2702" s="10"/>
      <c r="P2702" s="6"/>
      <c r="Q2702" s="77" t="str">
        <f t="shared" si="303"/>
        <v/>
      </c>
      <c r="R2702" s="333"/>
      <c r="S2702" s="23"/>
      <c r="T2702" s="271"/>
      <c r="U2702" s="5"/>
      <c r="V2702" s="5"/>
      <c r="W2702" s="61"/>
      <c r="X2702" s="61"/>
    </row>
    <row r="2703" spans="1:24" ht="18.75" customHeight="1" x14ac:dyDescent="0.25">
      <c r="A2703" s="61"/>
      <c r="B2703" s="303">
        <f>IF(P2703="",0,COUNTIF($P$7:P2703,P2703))</f>
        <v>0</v>
      </c>
      <c r="C2703" s="303" t="str">
        <f t="shared" si="297"/>
        <v>0</v>
      </c>
      <c r="D2703" s="303">
        <f>IF(S2703="",0,COUNTIF($S$7:S2703,S2703))</f>
        <v>0</v>
      </c>
      <c r="E2703" s="303" t="str">
        <f t="shared" si="298"/>
        <v>0</v>
      </c>
      <c r="F2703" s="303">
        <f>IF(T2703="",0,COUNTIF($T$7:T2703,T2703))</f>
        <v>0</v>
      </c>
      <c r="G2703" s="303" t="str">
        <f t="shared" si="299"/>
        <v>0</v>
      </c>
      <c r="H2703" s="303">
        <f>IF(R2703="",0,COUNTIF($R$7:R2703,R2703))</f>
        <v>0</v>
      </c>
      <c r="I2703" s="303" t="str">
        <f t="shared" si="300"/>
        <v>0</v>
      </c>
      <c r="J2703" s="306">
        <f t="shared" si="301"/>
        <v>44216</v>
      </c>
      <c r="K2703" s="303" t="str">
        <f t="shared" si="302"/>
        <v>KK 097</v>
      </c>
      <c r="L2703" s="61"/>
      <c r="M2703" s="271"/>
      <c r="N2703" s="6"/>
      <c r="O2703" s="10"/>
      <c r="P2703" s="6"/>
      <c r="Q2703" s="77" t="str">
        <f t="shared" si="303"/>
        <v/>
      </c>
      <c r="R2703" s="333"/>
      <c r="S2703" s="23"/>
      <c r="T2703" s="271"/>
      <c r="U2703" s="5"/>
      <c r="V2703" s="5"/>
      <c r="W2703" s="61"/>
      <c r="X2703" s="61"/>
    </row>
    <row r="2704" spans="1:24" ht="18.75" customHeight="1" x14ac:dyDescent="0.25">
      <c r="A2704" s="61"/>
      <c r="B2704" s="303">
        <f>IF(P2704="",0,COUNTIF($P$7:P2704,P2704))</f>
        <v>0</v>
      </c>
      <c r="C2704" s="303" t="str">
        <f t="shared" si="297"/>
        <v>0</v>
      </c>
      <c r="D2704" s="303">
        <f>IF(S2704="",0,COUNTIF($S$7:S2704,S2704))</f>
        <v>0</v>
      </c>
      <c r="E2704" s="303" t="str">
        <f t="shared" si="298"/>
        <v>0</v>
      </c>
      <c r="F2704" s="303">
        <f>IF(T2704="",0,COUNTIF($T$7:T2704,T2704))</f>
        <v>0</v>
      </c>
      <c r="G2704" s="303" t="str">
        <f t="shared" si="299"/>
        <v>0</v>
      </c>
      <c r="H2704" s="303">
        <f>IF(R2704="",0,COUNTIF($R$7:R2704,R2704))</f>
        <v>0</v>
      </c>
      <c r="I2704" s="303" t="str">
        <f t="shared" si="300"/>
        <v>0</v>
      </c>
      <c r="J2704" s="306">
        <f t="shared" si="301"/>
        <v>44216</v>
      </c>
      <c r="K2704" s="303" t="str">
        <f t="shared" si="302"/>
        <v>KK 097</v>
      </c>
      <c r="L2704" s="61"/>
      <c r="M2704" s="271"/>
      <c r="N2704" s="6"/>
      <c r="O2704" s="10"/>
      <c r="P2704" s="6"/>
      <c r="Q2704" s="77" t="str">
        <f t="shared" si="303"/>
        <v/>
      </c>
      <c r="R2704" s="333"/>
      <c r="S2704" s="23"/>
      <c r="T2704" s="271"/>
      <c r="U2704" s="5"/>
      <c r="V2704" s="5"/>
      <c r="W2704" s="61"/>
      <c r="X2704" s="61"/>
    </row>
    <row r="2705" spans="1:24" ht="18.75" customHeight="1" x14ac:dyDescent="0.25">
      <c r="A2705" s="61"/>
      <c r="B2705" s="303">
        <f>IF(P2705="",0,COUNTIF($P$7:P2705,P2705))</f>
        <v>0</v>
      </c>
      <c r="C2705" s="303" t="str">
        <f t="shared" si="297"/>
        <v>0</v>
      </c>
      <c r="D2705" s="303">
        <f>IF(S2705="",0,COUNTIF($S$7:S2705,S2705))</f>
        <v>0</v>
      </c>
      <c r="E2705" s="303" t="str">
        <f t="shared" si="298"/>
        <v>0</v>
      </c>
      <c r="F2705" s="303">
        <f>IF(T2705="",0,COUNTIF($T$7:T2705,T2705))</f>
        <v>0</v>
      </c>
      <c r="G2705" s="303" t="str">
        <f t="shared" si="299"/>
        <v>0</v>
      </c>
      <c r="H2705" s="303">
        <f>IF(R2705="",0,COUNTIF($R$7:R2705,R2705))</f>
        <v>0</v>
      </c>
      <c r="I2705" s="303" t="str">
        <f t="shared" si="300"/>
        <v>0</v>
      </c>
      <c r="J2705" s="306">
        <f t="shared" si="301"/>
        <v>44216</v>
      </c>
      <c r="K2705" s="303" t="str">
        <f t="shared" si="302"/>
        <v>KK 097</v>
      </c>
      <c r="L2705" s="61"/>
      <c r="M2705" s="271"/>
      <c r="N2705" s="6"/>
      <c r="O2705" s="10"/>
      <c r="P2705" s="6"/>
      <c r="Q2705" s="77" t="str">
        <f t="shared" si="303"/>
        <v/>
      </c>
      <c r="R2705" s="333"/>
      <c r="S2705" s="23"/>
      <c r="T2705" s="271"/>
      <c r="U2705" s="5"/>
      <c r="V2705" s="5"/>
      <c r="W2705" s="61"/>
      <c r="X2705" s="61"/>
    </row>
    <row r="2706" spans="1:24" ht="18.75" customHeight="1" x14ac:dyDescent="0.25">
      <c r="A2706" s="61"/>
      <c r="B2706" s="303">
        <f>IF(P2706="",0,COUNTIF($P$7:P2706,P2706))</f>
        <v>0</v>
      </c>
      <c r="C2706" s="303" t="str">
        <f t="shared" si="297"/>
        <v>0</v>
      </c>
      <c r="D2706" s="303">
        <f>IF(S2706="",0,COUNTIF($S$7:S2706,S2706))</f>
        <v>0</v>
      </c>
      <c r="E2706" s="303" t="str">
        <f t="shared" si="298"/>
        <v>0</v>
      </c>
      <c r="F2706" s="303">
        <f>IF(T2706="",0,COUNTIF($T$7:T2706,T2706))</f>
        <v>0</v>
      </c>
      <c r="G2706" s="303" t="str">
        <f t="shared" si="299"/>
        <v>0</v>
      </c>
      <c r="H2706" s="303">
        <f>IF(R2706="",0,COUNTIF($R$7:R2706,R2706))</f>
        <v>0</v>
      </c>
      <c r="I2706" s="303" t="str">
        <f t="shared" si="300"/>
        <v>0</v>
      </c>
      <c r="J2706" s="306">
        <f t="shared" si="301"/>
        <v>44216</v>
      </c>
      <c r="K2706" s="303" t="str">
        <f t="shared" si="302"/>
        <v>KK 097</v>
      </c>
      <c r="L2706" s="61"/>
      <c r="M2706" s="271"/>
      <c r="N2706" s="6"/>
      <c r="O2706" s="10"/>
      <c r="P2706" s="6"/>
      <c r="Q2706" s="77" t="str">
        <f t="shared" si="303"/>
        <v/>
      </c>
      <c r="R2706" s="333"/>
      <c r="S2706" s="23"/>
      <c r="T2706" s="271"/>
      <c r="U2706" s="5"/>
      <c r="V2706" s="5"/>
      <c r="W2706" s="61"/>
      <c r="X2706" s="61"/>
    </row>
    <row r="2707" spans="1:24" ht="18.75" customHeight="1" x14ac:dyDescent="0.25">
      <c r="A2707" s="61"/>
      <c r="B2707" s="303">
        <f>IF(P2707="",0,COUNTIF($P$7:P2707,P2707))</f>
        <v>0</v>
      </c>
      <c r="C2707" s="303" t="str">
        <f t="shared" si="297"/>
        <v>0</v>
      </c>
      <c r="D2707" s="303">
        <f>IF(S2707="",0,COUNTIF($S$7:S2707,S2707))</f>
        <v>0</v>
      </c>
      <c r="E2707" s="303" t="str">
        <f t="shared" si="298"/>
        <v>0</v>
      </c>
      <c r="F2707" s="303">
        <f>IF(T2707="",0,COUNTIF($T$7:T2707,T2707))</f>
        <v>0</v>
      </c>
      <c r="G2707" s="303" t="str">
        <f t="shared" si="299"/>
        <v>0</v>
      </c>
      <c r="H2707" s="303">
        <f>IF(R2707="",0,COUNTIF($R$7:R2707,R2707))</f>
        <v>0</v>
      </c>
      <c r="I2707" s="303" t="str">
        <f t="shared" si="300"/>
        <v>0</v>
      </c>
      <c r="J2707" s="306">
        <f t="shared" si="301"/>
        <v>44216</v>
      </c>
      <c r="K2707" s="303" t="str">
        <f t="shared" si="302"/>
        <v>KK 097</v>
      </c>
      <c r="L2707" s="61"/>
      <c r="M2707" s="271"/>
      <c r="N2707" s="6"/>
      <c r="O2707" s="10"/>
      <c r="P2707" s="6"/>
      <c r="Q2707" s="77" t="str">
        <f t="shared" si="303"/>
        <v/>
      </c>
      <c r="R2707" s="333"/>
      <c r="S2707" s="23"/>
      <c r="T2707" s="271"/>
      <c r="U2707" s="5"/>
      <c r="V2707" s="5"/>
      <c r="W2707" s="61"/>
      <c r="X2707" s="61"/>
    </row>
    <row r="2708" spans="1:24" ht="18.75" customHeight="1" x14ac:dyDescent="0.25">
      <c r="A2708" s="61"/>
      <c r="B2708" s="303">
        <f>IF(P2708="",0,COUNTIF($P$7:P2708,P2708))</f>
        <v>0</v>
      </c>
      <c r="C2708" s="303" t="str">
        <f t="shared" si="297"/>
        <v>0</v>
      </c>
      <c r="D2708" s="303">
        <f>IF(S2708="",0,COUNTIF($S$7:S2708,S2708))</f>
        <v>0</v>
      </c>
      <c r="E2708" s="303" t="str">
        <f t="shared" si="298"/>
        <v>0</v>
      </c>
      <c r="F2708" s="303">
        <f>IF(T2708="",0,COUNTIF($T$7:T2708,T2708))</f>
        <v>0</v>
      </c>
      <c r="G2708" s="303" t="str">
        <f t="shared" si="299"/>
        <v>0</v>
      </c>
      <c r="H2708" s="303">
        <f>IF(R2708="",0,COUNTIF($R$7:R2708,R2708))</f>
        <v>0</v>
      </c>
      <c r="I2708" s="303" t="str">
        <f t="shared" si="300"/>
        <v>0</v>
      </c>
      <c r="J2708" s="306">
        <f t="shared" si="301"/>
        <v>44216</v>
      </c>
      <c r="K2708" s="303" t="str">
        <f t="shared" si="302"/>
        <v>KK 097</v>
      </c>
      <c r="L2708" s="61"/>
      <c r="M2708" s="271"/>
      <c r="N2708" s="6"/>
      <c r="O2708" s="10"/>
      <c r="P2708" s="6"/>
      <c r="Q2708" s="77" t="str">
        <f t="shared" si="303"/>
        <v/>
      </c>
      <c r="R2708" s="333"/>
      <c r="S2708" s="23"/>
      <c r="T2708" s="271"/>
      <c r="U2708" s="5"/>
      <c r="V2708" s="5"/>
      <c r="W2708" s="61"/>
      <c r="X2708" s="61"/>
    </row>
    <row r="2709" spans="1:24" ht="18.75" customHeight="1" x14ac:dyDescent="0.25">
      <c r="A2709" s="61"/>
      <c r="B2709" s="303">
        <f>IF(P2709="",0,COUNTIF($P$7:P2709,P2709))</f>
        <v>0</v>
      </c>
      <c r="C2709" s="303" t="str">
        <f t="shared" si="297"/>
        <v>0</v>
      </c>
      <c r="D2709" s="303">
        <f>IF(S2709="",0,COUNTIF($S$7:S2709,S2709))</f>
        <v>0</v>
      </c>
      <c r="E2709" s="303" t="str">
        <f t="shared" si="298"/>
        <v>0</v>
      </c>
      <c r="F2709" s="303">
        <f>IF(T2709="",0,COUNTIF($T$7:T2709,T2709))</f>
        <v>0</v>
      </c>
      <c r="G2709" s="303" t="str">
        <f t="shared" si="299"/>
        <v>0</v>
      </c>
      <c r="H2709" s="303">
        <f>IF(R2709="",0,COUNTIF($R$7:R2709,R2709))</f>
        <v>0</v>
      </c>
      <c r="I2709" s="303" t="str">
        <f t="shared" si="300"/>
        <v>0</v>
      </c>
      <c r="J2709" s="306">
        <f t="shared" si="301"/>
        <v>44216</v>
      </c>
      <c r="K2709" s="303" t="str">
        <f t="shared" si="302"/>
        <v>KK 097</v>
      </c>
      <c r="L2709" s="61"/>
      <c r="M2709" s="271"/>
      <c r="N2709" s="6"/>
      <c r="O2709" s="10"/>
      <c r="P2709" s="6"/>
      <c r="Q2709" s="77" t="str">
        <f t="shared" si="303"/>
        <v/>
      </c>
      <c r="R2709" s="333"/>
      <c r="S2709" s="23"/>
      <c r="T2709" s="271"/>
      <c r="U2709" s="5"/>
      <c r="V2709" s="5"/>
      <c r="W2709" s="61"/>
      <c r="X2709" s="61"/>
    </row>
    <row r="2710" spans="1:24" ht="18.75" customHeight="1" x14ac:dyDescent="0.25">
      <c r="A2710" s="61"/>
      <c r="B2710" s="303">
        <f>IF(P2710="",0,COUNTIF($P$7:P2710,P2710))</f>
        <v>0</v>
      </c>
      <c r="C2710" s="303" t="str">
        <f t="shared" si="297"/>
        <v>0</v>
      </c>
      <c r="D2710" s="303">
        <f>IF(S2710="",0,COUNTIF($S$7:S2710,S2710))</f>
        <v>0</v>
      </c>
      <c r="E2710" s="303" t="str">
        <f t="shared" si="298"/>
        <v>0</v>
      </c>
      <c r="F2710" s="303">
        <f>IF(T2710="",0,COUNTIF($T$7:T2710,T2710))</f>
        <v>0</v>
      </c>
      <c r="G2710" s="303" t="str">
        <f t="shared" si="299"/>
        <v>0</v>
      </c>
      <c r="H2710" s="303">
        <f>IF(R2710="",0,COUNTIF($R$7:R2710,R2710))</f>
        <v>0</v>
      </c>
      <c r="I2710" s="303" t="str">
        <f t="shared" si="300"/>
        <v>0</v>
      </c>
      <c r="J2710" s="306">
        <f t="shared" si="301"/>
        <v>44216</v>
      </c>
      <c r="K2710" s="303" t="str">
        <f t="shared" si="302"/>
        <v>KK 097</v>
      </c>
      <c r="L2710" s="61"/>
      <c r="M2710" s="271"/>
      <c r="N2710" s="6"/>
      <c r="O2710" s="10"/>
      <c r="P2710" s="6"/>
      <c r="Q2710" s="77" t="str">
        <f t="shared" si="303"/>
        <v/>
      </c>
      <c r="R2710" s="333"/>
      <c r="S2710" s="23"/>
      <c r="T2710" s="271"/>
      <c r="U2710" s="5"/>
      <c r="V2710" s="5"/>
      <c r="W2710" s="61"/>
      <c r="X2710" s="61"/>
    </row>
    <row r="2711" spans="1:24" ht="18.75" customHeight="1" x14ac:dyDescent="0.25">
      <c r="A2711" s="61"/>
      <c r="B2711" s="303">
        <f>IF(P2711="",0,COUNTIF($P$7:P2711,P2711))</f>
        <v>0</v>
      </c>
      <c r="C2711" s="303" t="str">
        <f t="shared" si="297"/>
        <v>0</v>
      </c>
      <c r="D2711" s="303">
        <f>IF(S2711="",0,COUNTIF($S$7:S2711,S2711))</f>
        <v>0</v>
      </c>
      <c r="E2711" s="303" t="str">
        <f t="shared" si="298"/>
        <v>0</v>
      </c>
      <c r="F2711" s="303">
        <f>IF(T2711="",0,COUNTIF($T$7:T2711,T2711))</f>
        <v>0</v>
      </c>
      <c r="G2711" s="303" t="str">
        <f t="shared" si="299"/>
        <v>0</v>
      </c>
      <c r="H2711" s="303">
        <f>IF(R2711="",0,COUNTIF($R$7:R2711,R2711))</f>
        <v>0</v>
      </c>
      <c r="I2711" s="303" t="str">
        <f t="shared" si="300"/>
        <v>0</v>
      </c>
      <c r="J2711" s="306">
        <f t="shared" si="301"/>
        <v>44216</v>
      </c>
      <c r="K2711" s="303" t="str">
        <f t="shared" si="302"/>
        <v>KK 097</v>
      </c>
      <c r="L2711" s="61"/>
      <c r="M2711" s="271"/>
      <c r="N2711" s="6"/>
      <c r="O2711" s="10"/>
      <c r="P2711" s="6"/>
      <c r="Q2711" s="77" t="str">
        <f t="shared" si="303"/>
        <v/>
      </c>
      <c r="R2711" s="333"/>
      <c r="S2711" s="23"/>
      <c r="T2711" s="271"/>
      <c r="U2711" s="5"/>
      <c r="V2711" s="5"/>
      <c r="W2711" s="61"/>
      <c r="X2711" s="61"/>
    </row>
    <row r="2712" spans="1:24" ht="18.75" customHeight="1" x14ac:dyDescent="0.25">
      <c r="A2712" s="61"/>
      <c r="B2712" s="303">
        <f>IF(P2712="",0,COUNTIF($P$7:P2712,P2712))</f>
        <v>0</v>
      </c>
      <c r="C2712" s="303" t="str">
        <f t="shared" si="297"/>
        <v>0</v>
      </c>
      <c r="D2712" s="303">
        <f>IF(S2712="",0,COUNTIF($S$7:S2712,S2712))</f>
        <v>0</v>
      </c>
      <c r="E2712" s="303" t="str">
        <f t="shared" si="298"/>
        <v>0</v>
      </c>
      <c r="F2712" s="303">
        <f>IF(T2712="",0,COUNTIF($T$7:T2712,T2712))</f>
        <v>0</v>
      </c>
      <c r="G2712" s="303" t="str">
        <f t="shared" si="299"/>
        <v>0</v>
      </c>
      <c r="H2712" s="303">
        <f>IF(R2712="",0,COUNTIF($R$7:R2712,R2712))</f>
        <v>0</v>
      </c>
      <c r="I2712" s="303" t="str">
        <f t="shared" si="300"/>
        <v>0</v>
      </c>
      <c r="J2712" s="306">
        <f t="shared" si="301"/>
        <v>44216</v>
      </c>
      <c r="K2712" s="303" t="str">
        <f t="shared" si="302"/>
        <v>KK 097</v>
      </c>
      <c r="L2712" s="61"/>
      <c r="M2712" s="271"/>
      <c r="N2712" s="6"/>
      <c r="O2712" s="10"/>
      <c r="P2712" s="6"/>
      <c r="Q2712" s="77" t="str">
        <f t="shared" si="303"/>
        <v/>
      </c>
      <c r="R2712" s="333"/>
      <c r="S2712" s="23"/>
      <c r="T2712" s="271"/>
      <c r="U2712" s="5"/>
      <c r="V2712" s="5"/>
      <c r="W2712" s="61"/>
      <c r="X2712" s="61"/>
    </row>
    <row r="2713" spans="1:24" ht="18.75" customHeight="1" x14ac:dyDescent="0.25">
      <c r="A2713" s="61"/>
      <c r="B2713" s="303">
        <f>IF(P2713="",0,COUNTIF($P$7:P2713,P2713))</f>
        <v>0</v>
      </c>
      <c r="C2713" s="303" t="str">
        <f t="shared" si="297"/>
        <v>0</v>
      </c>
      <c r="D2713" s="303">
        <f>IF(S2713="",0,COUNTIF($S$7:S2713,S2713))</f>
        <v>0</v>
      </c>
      <c r="E2713" s="303" t="str">
        <f t="shared" si="298"/>
        <v>0</v>
      </c>
      <c r="F2713" s="303">
        <f>IF(T2713="",0,COUNTIF($T$7:T2713,T2713))</f>
        <v>0</v>
      </c>
      <c r="G2713" s="303" t="str">
        <f t="shared" si="299"/>
        <v>0</v>
      </c>
      <c r="H2713" s="303">
        <f>IF(R2713="",0,COUNTIF($R$7:R2713,R2713))</f>
        <v>0</v>
      </c>
      <c r="I2713" s="303" t="str">
        <f t="shared" si="300"/>
        <v>0</v>
      </c>
      <c r="J2713" s="306">
        <f t="shared" si="301"/>
        <v>44216</v>
      </c>
      <c r="K2713" s="303" t="str">
        <f t="shared" si="302"/>
        <v>KK 097</v>
      </c>
      <c r="L2713" s="61"/>
      <c r="M2713" s="271"/>
      <c r="N2713" s="6"/>
      <c r="O2713" s="10"/>
      <c r="P2713" s="6"/>
      <c r="Q2713" s="77" t="str">
        <f t="shared" si="303"/>
        <v/>
      </c>
      <c r="R2713" s="333"/>
      <c r="S2713" s="23"/>
      <c r="T2713" s="271"/>
      <c r="U2713" s="5"/>
      <c r="V2713" s="5"/>
      <c r="W2713" s="61"/>
      <c r="X2713" s="61"/>
    </row>
    <row r="2714" spans="1:24" ht="18.75" customHeight="1" x14ac:dyDescent="0.25">
      <c r="A2714" s="61"/>
      <c r="B2714" s="303">
        <f>IF(P2714="",0,COUNTIF($P$7:P2714,P2714))</f>
        <v>0</v>
      </c>
      <c r="C2714" s="303" t="str">
        <f t="shared" si="297"/>
        <v>0</v>
      </c>
      <c r="D2714" s="303">
        <f>IF(S2714="",0,COUNTIF($S$7:S2714,S2714))</f>
        <v>0</v>
      </c>
      <c r="E2714" s="303" t="str">
        <f t="shared" si="298"/>
        <v>0</v>
      </c>
      <c r="F2714" s="303">
        <f>IF(T2714="",0,COUNTIF($T$7:T2714,T2714))</f>
        <v>0</v>
      </c>
      <c r="G2714" s="303" t="str">
        <f t="shared" si="299"/>
        <v>0</v>
      </c>
      <c r="H2714" s="303">
        <f>IF(R2714="",0,COUNTIF($R$7:R2714,R2714))</f>
        <v>0</v>
      </c>
      <c r="I2714" s="303" t="str">
        <f t="shared" si="300"/>
        <v>0</v>
      </c>
      <c r="J2714" s="306">
        <f t="shared" si="301"/>
        <v>44216</v>
      </c>
      <c r="K2714" s="303" t="str">
        <f t="shared" si="302"/>
        <v>KK 097</v>
      </c>
      <c r="L2714" s="61"/>
      <c r="M2714" s="271"/>
      <c r="N2714" s="6"/>
      <c r="O2714" s="10"/>
      <c r="P2714" s="6"/>
      <c r="Q2714" s="77" t="str">
        <f t="shared" si="303"/>
        <v/>
      </c>
      <c r="R2714" s="333"/>
      <c r="S2714" s="23"/>
      <c r="T2714" s="271"/>
      <c r="U2714" s="5"/>
      <c r="V2714" s="5"/>
      <c r="W2714" s="61"/>
      <c r="X2714" s="61"/>
    </row>
    <row r="2715" spans="1:24" ht="18.75" customHeight="1" x14ac:dyDescent="0.25">
      <c r="A2715" s="61"/>
      <c r="B2715" s="303">
        <f>IF(P2715="",0,COUNTIF($P$7:P2715,P2715))</f>
        <v>0</v>
      </c>
      <c r="C2715" s="303" t="str">
        <f t="shared" si="297"/>
        <v>0</v>
      </c>
      <c r="D2715" s="303">
        <f>IF(S2715="",0,COUNTIF($S$7:S2715,S2715))</f>
        <v>0</v>
      </c>
      <c r="E2715" s="303" t="str">
        <f t="shared" si="298"/>
        <v>0</v>
      </c>
      <c r="F2715" s="303">
        <f>IF(T2715="",0,COUNTIF($T$7:T2715,T2715))</f>
        <v>0</v>
      </c>
      <c r="G2715" s="303" t="str">
        <f t="shared" si="299"/>
        <v>0</v>
      </c>
      <c r="H2715" s="303">
        <f>IF(R2715="",0,COUNTIF($R$7:R2715,R2715))</f>
        <v>0</v>
      </c>
      <c r="I2715" s="303" t="str">
        <f t="shared" si="300"/>
        <v>0</v>
      </c>
      <c r="J2715" s="306">
        <f t="shared" si="301"/>
        <v>44216</v>
      </c>
      <c r="K2715" s="303" t="str">
        <f t="shared" si="302"/>
        <v>KK 097</v>
      </c>
      <c r="L2715" s="61"/>
      <c r="M2715" s="271"/>
      <c r="N2715" s="6"/>
      <c r="O2715" s="10"/>
      <c r="P2715" s="6"/>
      <c r="Q2715" s="77" t="str">
        <f t="shared" si="303"/>
        <v/>
      </c>
      <c r="R2715" s="333"/>
      <c r="S2715" s="23"/>
      <c r="T2715" s="271"/>
      <c r="U2715" s="5"/>
      <c r="V2715" s="5"/>
      <c r="W2715" s="61"/>
      <c r="X2715" s="61"/>
    </row>
    <row r="2716" spans="1:24" ht="18.75" customHeight="1" x14ac:dyDescent="0.25">
      <c r="A2716" s="61"/>
      <c r="B2716" s="303">
        <f>IF(P2716="",0,COUNTIF($P$7:P2716,P2716))</f>
        <v>0</v>
      </c>
      <c r="C2716" s="303" t="str">
        <f t="shared" si="297"/>
        <v>0</v>
      </c>
      <c r="D2716" s="303">
        <f>IF(S2716="",0,COUNTIF($S$7:S2716,S2716))</f>
        <v>0</v>
      </c>
      <c r="E2716" s="303" t="str">
        <f t="shared" si="298"/>
        <v>0</v>
      </c>
      <c r="F2716" s="303">
        <f>IF(T2716="",0,COUNTIF($T$7:T2716,T2716))</f>
        <v>0</v>
      </c>
      <c r="G2716" s="303" t="str">
        <f t="shared" si="299"/>
        <v>0</v>
      </c>
      <c r="H2716" s="303">
        <f>IF(R2716="",0,COUNTIF($R$7:R2716,R2716))</f>
        <v>0</v>
      </c>
      <c r="I2716" s="303" t="str">
        <f t="shared" si="300"/>
        <v>0</v>
      </c>
      <c r="J2716" s="306">
        <f t="shared" si="301"/>
        <v>44216</v>
      </c>
      <c r="K2716" s="303" t="str">
        <f t="shared" si="302"/>
        <v>KK 097</v>
      </c>
      <c r="L2716" s="61"/>
      <c r="M2716" s="271"/>
      <c r="N2716" s="6"/>
      <c r="O2716" s="10"/>
      <c r="P2716" s="6"/>
      <c r="Q2716" s="77" t="str">
        <f t="shared" si="303"/>
        <v/>
      </c>
      <c r="R2716" s="333"/>
      <c r="S2716" s="23"/>
      <c r="T2716" s="271"/>
      <c r="U2716" s="5"/>
      <c r="V2716" s="5"/>
      <c r="W2716" s="61"/>
      <c r="X2716" s="61"/>
    </row>
    <row r="2717" spans="1:24" ht="18.75" customHeight="1" x14ac:dyDescent="0.25">
      <c r="A2717" s="61"/>
      <c r="B2717" s="303">
        <f>IF(P2717="",0,COUNTIF($P$7:P2717,P2717))</f>
        <v>0</v>
      </c>
      <c r="C2717" s="303" t="str">
        <f t="shared" si="297"/>
        <v>0</v>
      </c>
      <c r="D2717" s="303">
        <f>IF(S2717="",0,COUNTIF($S$7:S2717,S2717))</f>
        <v>0</v>
      </c>
      <c r="E2717" s="303" t="str">
        <f t="shared" si="298"/>
        <v>0</v>
      </c>
      <c r="F2717" s="303">
        <f>IF(T2717="",0,COUNTIF($T$7:T2717,T2717))</f>
        <v>0</v>
      </c>
      <c r="G2717" s="303" t="str">
        <f t="shared" si="299"/>
        <v>0</v>
      </c>
      <c r="H2717" s="303">
        <f>IF(R2717="",0,COUNTIF($R$7:R2717,R2717))</f>
        <v>0</v>
      </c>
      <c r="I2717" s="303" t="str">
        <f t="shared" si="300"/>
        <v>0</v>
      </c>
      <c r="J2717" s="306">
        <f t="shared" si="301"/>
        <v>44216</v>
      </c>
      <c r="K2717" s="303" t="str">
        <f t="shared" si="302"/>
        <v>KK 097</v>
      </c>
      <c r="L2717" s="61"/>
      <c r="M2717" s="271"/>
      <c r="N2717" s="6"/>
      <c r="O2717" s="10"/>
      <c r="P2717" s="6"/>
      <c r="Q2717" s="77" t="str">
        <f t="shared" si="303"/>
        <v/>
      </c>
      <c r="R2717" s="333"/>
      <c r="S2717" s="23"/>
      <c r="T2717" s="271"/>
      <c r="U2717" s="5"/>
      <c r="V2717" s="5"/>
      <c r="W2717" s="61"/>
      <c r="X2717" s="61"/>
    </row>
    <row r="2718" spans="1:24" ht="18.75" customHeight="1" x14ac:dyDescent="0.25">
      <c r="A2718" s="61"/>
      <c r="B2718" s="303">
        <f>IF(P2718="",0,COUNTIF($P$7:P2718,P2718))</f>
        <v>0</v>
      </c>
      <c r="C2718" s="303" t="str">
        <f t="shared" si="297"/>
        <v>0</v>
      </c>
      <c r="D2718" s="303">
        <f>IF(S2718="",0,COUNTIF($S$7:S2718,S2718))</f>
        <v>0</v>
      </c>
      <c r="E2718" s="303" t="str">
        <f t="shared" si="298"/>
        <v>0</v>
      </c>
      <c r="F2718" s="303">
        <f>IF(T2718="",0,COUNTIF($T$7:T2718,T2718))</f>
        <v>0</v>
      </c>
      <c r="G2718" s="303" t="str">
        <f t="shared" si="299"/>
        <v>0</v>
      </c>
      <c r="H2718" s="303">
        <f>IF(R2718="",0,COUNTIF($R$7:R2718,R2718))</f>
        <v>0</v>
      </c>
      <c r="I2718" s="303" t="str">
        <f t="shared" si="300"/>
        <v>0</v>
      </c>
      <c r="J2718" s="306">
        <f t="shared" si="301"/>
        <v>44216</v>
      </c>
      <c r="K2718" s="303" t="str">
        <f t="shared" si="302"/>
        <v>KK 097</v>
      </c>
      <c r="L2718" s="61"/>
      <c r="M2718" s="271"/>
      <c r="N2718" s="6"/>
      <c r="O2718" s="10"/>
      <c r="P2718" s="6"/>
      <c r="Q2718" s="77" t="str">
        <f t="shared" si="303"/>
        <v/>
      </c>
      <c r="R2718" s="333"/>
      <c r="S2718" s="23"/>
      <c r="T2718" s="271"/>
      <c r="U2718" s="5"/>
      <c r="V2718" s="5"/>
      <c r="W2718" s="61"/>
      <c r="X2718" s="61"/>
    </row>
    <row r="2719" spans="1:24" ht="18.75" customHeight="1" x14ac:dyDescent="0.25">
      <c r="A2719" s="61"/>
      <c r="B2719" s="303">
        <f>IF(P2719="",0,COUNTIF($P$7:P2719,P2719))</f>
        <v>0</v>
      </c>
      <c r="C2719" s="303" t="str">
        <f t="shared" si="297"/>
        <v>0</v>
      </c>
      <c r="D2719" s="303">
        <f>IF(S2719="",0,COUNTIF($S$7:S2719,S2719))</f>
        <v>0</v>
      </c>
      <c r="E2719" s="303" t="str">
        <f t="shared" si="298"/>
        <v>0</v>
      </c>
      <c r="F2719" s="303">
        <f>IF(T2719="",0,COUNTIF($T$7:T2719,T2719))</f>
        <v>0</v>
      </c>
      <c r="G2719" s="303" t="str">
        <f t="shared" si="299"/>
        <v>0</v>
      </c>
      <c r="H2719" s="303">
        <f>IF(R2719="",0,COUNTIF($R$7:R2719,R2719))</f>
        <v>0</v>
      </c>
      <c r="I2719" s="303" t="str">
        <f t="shared" si="300"/>
        <v>0</v>
      </c>
      <c r="J2719" s="306">
        <f t="shared" si="301"/>
        <v>44216</v>
      </c>
      <c r="K2719" s="303" t="str">
        <f t="shared" si="302"/>
        <v>KK 097</v>
      </c>
      <c r="L2719" s="61"/>
      <c r="M2719" s="271"/>
      <c r="N2719" s="6"/>
      <c r="O2719" s="10"/>
      <c r="P2719" s="6"/>
      <c r="Q2719" s="77" t="str">
        <f t="shared" si="303"/>
        <v/>
      </c>
      <c r="R2719" s="333"/>
      <c r="S2719" s="23"/>
      <c r="T2719" s="271"/>
      <c r="U2719" s="5"/>
      <c r="V2719" s="5"/>
      <c r="W2719" s="61"/>
      <c r="X2719" s="61"/>
    </row>
    <row r="2720" spans="1:24" ht="18.75" customHeight="1" x14ac:dyDescent="0.25">
      <c r="A2720" s="61"/>
      <c r="B2720" s="303">
        <f>IF(P2720="",0,COUNTIF($P$7:P2720,P2720))</f>
        <v>0</v>
      </c>
      <c r="C2720" s="303" t="str">
        <f t="shared" si="297"/>
        <v>0</v>
      </c>
      <c r="D2720" s="303">
        <f>IF(S2720="",0,COUNTIF($S$7:S2720,S2720))</f>
        <v>0</v>
      </c>
      <c r="E2720" s="303" t="str">
        <f t="shared" si="298"/>
        <v>0</v>
      </c>
      <c r="F2720" s="303">
        <f>IF(T2720="",0,COUNTIF($T$7:T2720,T2720))</f>
        <v>0</v>
      </c>
      <c r="G2720" s="303" t="str">
        <f t="shared" si="299"/>
        <v>0</v>
      </c>
      <c r="H2720" s="303">
        <f>IF(R2720="",0,COUNTIF($R$7:R2720,R2720))</f>
        <v>0</v>
      </c>
      <c r="I2720" s="303" t="str">
        <f t="shared" si="300"/>
        <v>0</v>
      </c>
      <c r="J2720" s="306">
        <f t="shared" si="301"/>
        <v>44216</v>
      </c>
      <c r="K2720" s="303" t="str">
        <f t="shared" si="302"/>
        <v>KK 097</v>
      </c>
      <c r="L2720" s="61"/>
      <c r="M2720" s="271"/>
      <c r="N2720" s="6"/>
      <c r="O2720" s="10"/>
      <c r="P2720" s="6"/>
      <c r="Q2720" s="77" t="str">
        <f t="shared" si="303"/>
        <v/>
      </c>
      <c r="R2720" s="333"/>
      <c r="S2720" s="23"/>
      <c r="T2720" s="271"/>
      <c r="U2720" s="5"/>
      <c r="V2720" s="5"/>
      <c r="W2720" s="61"/>
      <c r="X2720" s="61"/>
    </row>
    <row r="2721" spans="1:24" ht="18.75" customHeight="1" x14ac:dyDescent="0.25">
      <c r="A2721" s="61"/>
      <c r="B2721" s="303">
        <f>IF(P2721="",0,COUNTIF($P$7:P2721,P2721))</f>
        <v>0</v>
      </c>
      <c r="C2721" s="303" t="str">
        <f t="shared" si="297"/>
        <v>0</v>
      </c>
      <c r="D2721" s="303">
        <f>IF(S2721="",0,COUNTIF($S$7:S2721,S2721))</f>
        <v>0</v>
      </c>
      <c r="E2721" s="303" t="str">
        <f t="shared" si="298"/>
        <v>0</v>
      </c>
      <c r="F2721" s="303">
        <f>IF(T2721="",0,COUNTIF($T$7:T2721,T2721))</f>
        <v>0</v>
      </c>
      <c r="G2721" s="303" t="str">
        <f t="shared" si="299"/>
        <v>0</v>
      </c>
      <c r="H2721" s="303">
        <f>IF(R2721="",0,COUNTIF($R$7:R2721,R2721))</f>
        <v>0</v>
      </c>
      <c r="I2721" s="303" t="str">
        <f t="shared" si="300"/>
        <v>0</v>
      </c>
      <c r="J2721" s="306">
        <f t="shared" si="301"/>
        <v>44216</v>
      </c>
      <c r="K2721" s="303" t="str">
        <f t="shared" si="302"/>
        <v>KK 097</v>
      </c>
      <c r="L2721" s="61"/>
      <c r="M2721" s="271"/>
      <c r="N2721" s="6"/>
      <c r="O2721" s="10"/>
      <c r="P2721" s="6"/>
      <c r="Q2721" s="77" t="str">
        <f t="shared" si="303"/>
        <v/>
      </c>
      <c r="R2721" s="333"/>
      <c r="S2721" s="23"/>
      <c r="T2721" s="271"/>
      <c r="U2721" s="5"/>
      <c r="V2721" s="5"/>
      <c r="W2721" s="61"/>
      <c r="X2721" s="61"/>
    </row>
    <row r="2722" spans="1:24" ht="18.75" customHeight="1" x14ac:dyDescent="0.25">
      <c r="A2722" s="61"/>
      <c r="B2722" s="303">
        <f>IF(P2722="",0,COUNTIF($P$7:P2722,P2722))</f>
        <v>0</v>
      </c>
      <c r="C2722" s="303" t="str">
        <f t="shared" si="297"/>
        <v>0</v>
      </c>
      <c r="D2722" s="303">
        <f>IF(S2722="",0,COUNTIF($S$7:S2722,S2722))</f>
        <v>0</v>
      </c>
      <c r="E2722" s="303" t="str">
        <f t="shared" si="298"/>
        <v>0</v>
      </c>
      <c r="F2722" s="303">
        <f>IF(T2722="",0,COUNTIF($T$7:T2722,T2722))</f>
        <v>0</v>
      </c>
      <c r="G2722" s="303" t="str">
        <f t="shared" si="299"/>
        <v>0</v>
      </c>
      <c r="H2722" s="303">
        <f>IF(R2722="",0,COUNTIF($R$7:R2722,R2722))</f>
        <v>0</v>
      </c>
      <c r="I2722" s="303" t="str">
        <f t="shared" si="300"/>
        <v>0</v>
      </c>
      <c r="J2722" s="306">
        <f t="shared" si="301"/>
        <v>44216</v>
      </c>
      <c r="K2722" s="303" t="str">
        <f t="shared" si="302"/>
        <v>KK 097</v>
      </c>
      <c r="L2722" s="61"/>
      <c r="M2722" s="271"/>
      <c r="N2722" s="6"/>
      <c r="O2722" s="10"/>
      <c r="P2722" s="6"/>
      <c r="Q2722" s="77" t="str">
        <f t="shared" si="303"/>
        <v/>
      </c>
      <c r="R2722" s="333"/>
      <c r="S2722" s="23"/>
      <c r="T2722" s="271"/>
      <c r="U2722" s="5"/>
      <c r="V2722" s="5"/>
      <c r="W2722" s="61"/>
      <c r="X2722" s="61"/>
    </row>
    <row r="2723" spans="1:24" ht="18.75" customHeight="1" x14ac:dyDescent="0.25">
      <c r="A2723" s="61"/>
      <c r="B2723" s="303">
        <f>IF(P2723="",0,COUNTIF($P$7:P2723,P2723))</f>
        <v>0</v>
      </c>
      <c r="C2723" s="303" t="str">
        <f t="shared" si="297"/>
        <v>0</v>
      </c>
      <c r="D2723" s="303">
        <f>IF(S2723="",0,COUNTIF($S$7:S2723,S2723))</f>
        <v>0</v>
      </c>
      <c r="E2723" s="303" t="str">
        <f t="shared" si="298"/>
        <v>0</v>
      </c>
      <c r="F2723" s="303">
        <f>IF(T2723="",0,COUNTIF($T$7:T2723,T2723))</f>
        <v>0</v>
      </c>
      <c r="G2723" s="303" t="str">
        <f t="shared" si="299"/>
        <v>0</v>
      </c>
      <c r="H2723" s="303">
        <f>IF(R2723="",0,COUNTIF($R$7:R2723,R2723))</f>
        <v>0</v>
      </c>
      <c r="I2723" s="303" t="str">
        <f t="shared" si="300"/>
        <v>0</v>
      </c>
      <c r="J2723" s="306">
        <f t="shared" si="301"/>
        <v>44216</v>
      </c>
      <c r="K2723" s="303" t="str">
        <f t="shared" si="302"/>
        <v>KK 097</v>
      </c>
      <c r="L2723" s="61"/>
      <c r="M2723" s="271"/>
      <c r="N2723" s="6"/>
      <c r="O2723" s="10"/>
      <c r="P2723" s="6"/>
      <c r="Q2723" s="77" t="str">
        <f t="shared" si="303"/>
        <v/>
      </c>
      <c r="R2723" s="333"/>
      <c r="S2723" s="23"/>
      <c r="T2723" s="271"/>
      <c r="U2723" s="5"/>
      <c r="V2723" s="5"/>
      <c r="W2723" s="61"/>
      <c r="X2723" s="61"/>
    </row>
    <row r="2724" spans="1:24" ht="18.75" customHeight="1" x14ac:dyDescent="0.25">
      <c r="A2724" s="61"/>
      <c r="B2724" s="303">
        <f>IF(P2724="",0,COUNTIF($P$7:P2724,P2724))</f>
        <v>0</v>
      </c>
      <c r="C2724" s="303" t="str">
        <f t="shared" si="297"/>
        <v>0</v>
      </c>
      <c r="D2724" s="303">
        <f>IF(S2724="",0,COUNTIF($S$7:S2724,S2724))</f>
        <v>0</v>
      </c>
      <c r="E2724" s="303" t="str">
        <f t="shared" si="298"/>
        <v>0</v>
      </c>
      <c r="F2724" s="303">
        <f>IF(T2724="",0,COUNTIF($T$7:T2724,T2724))</f>
        <v>0</v>
      </c>
      <c r="G2724" s="303" t="str">
        <f t="shared" si="299"/>
        <v>0</v>
      </c>
      <c r="H2724" s="303">
        <f>IF(R2724="",0,COUNTIF($R$7:R2724,R2724))</f>
        <v>0</v>
      </c>
      <c r="I2724" s="303" t="str">
        <f t="shared" si="300"/>
        <v>0</v>
      </c>
      <c r="J2724" s="306">
        <f t="shared" si="301"/>
        <v>44216</v>
      </c>
      <c r="K2724" s="303" t="str">
        <f t="shared" si="302"/>
        <v>KK 097</v>
      </c>
      <c r="L2724" s="61"/>
      <c r="M2724" s="271"/>
      <c r="N2724" s="6"/>
      <c r="O2724" s="10"/>
      <c r="P2724" s="6"/>
      <c r="Q2724" s="77" t="str">
        <f t="shared" si="303"/>
        <v/>
      </c>
      <c r="R2724" s="333"/>
      <c r="S2724" s="23"/>
      <c r="T2724" s="271"/>
      <c r="U2724" s="5"/>
      <c r="V2724" s="5"/>
      <c r="W2724" s="61"/>
      <c r="X2724" s="61"/>
    </row>
    <row r="2725" spans="1:24" ht="18.75" customHeight="1" x14ac:dyDescent="0.25">
      <c r="A2725" s="61"/>
      <c r="B2725" s="303">
        <f>IF(P2725="",0,COUNTIF($P$7:P2725,P2725))</f>
        <v>0</v>
      </c>
      <c r="C2725" s="303" t="str">
        <f t="shared" si="297"/>
        <v>0</v>
      </c>
      <c r="D2725" s="303">
        <f>IF(S2725="",0,COUNTIF($S$7:S2725,S2725))</f>
        <v>0</v>
      </c>
      <c r="E2725" s="303" t="str">
        <f t="shared" si="298"/>
        <v>0</v>
      </c>
      <c r="F2725" s="303">
        <f>IF(T2725="",0,COUNTIF($T$7:T2725,T2725))</f>
        <v>0</v>
      </c>
      <c r="G2725" s="303" t="str">
        <f t="shared" si="299"/>
        <v>0</v>
      </c>
      <c r="H2725" s="303">
        <f>IF(R2725="",0,COUNTIF($R$7:R2725,R2725))</f>
        <v>0</v>
      </c>
      <c r="I2725" s="303" t="str">
        <f t="shared" si="300"/>
        <v>0</v>
      </c>
      <c r="J2725" s="306">
        <f t="shared" si="301"/>
        <v>44216</v>
      </c>
      <c r="K2725" s="303" t="str">
        <f t="shared" si="302"/>
        <v>KK 097</v>
      </c>
      <c r="L2725" s="61"/>
      <c r="M2725" s="271"/>
      <c r="N2725" s="6"/>
      <c r="O2725" s="10"/>
      <c r="P2725" s="6"/>
      <c r="Q2725" s="77" t="str">
        <f t="shared" si="303"/>
        <v/>
      </c>
      <c r="R2725" s="333"/>
      <c r="S2725" s="23"/>
      <c r="T2725" s="271"/>
      <c r="U2725" s="5"/>
      <c r="V2725" s="5"/>
      <c r="W2725" s="61"/>
      <c r="X2725" s="61"/>
    </row>
    <row r="2726" spans="1:24" ht="18.75" customHeight="1" x14ac:dyDescent="0.25">
      <c r="A2726" s="61"/>
      <c r="B2726" s="303">
        <f>IF(P2726="",0,COUNTIF($P$7:P2726,P2726))</f>
        <v>0</v>
      </c>
      <c r="C2726" s="303" t="str">
        <f t="shared" si="297"/>
        <v>0</v>
      </c>
      <c r="D2726" s="303">
        <f>IF(S2726="",0,COUNTIF($S$7:S2726,S2726))</f>
        <v>0</v>
      </c>
      <c r="E2726" s="303" t="str">
        <f t="shared" si="298"/>
        <v>0</v>
      </c>
      <c r="F2726" s="303">
        <f>IF(T2726="",0,COUNTIF($T$7:T2726,T2726))</f>
        <v>0</v>
      </c>
      <c r="G2726" s="303" t="str">
        <f t="shared" si="299"/>
        <v>0</v>
      </c>
      <c r="H2726" s="303">
        <f>IF(R2726="",0,COUNTIF($R$7:R2726,R2726))</f>
        <v>0</v>
      </c>
      <c r="I2726" s="303" t="str">
        <f t="shared" si="300"/>
        <v>0</v>
      </c>
      <c r="J2726" s="306">
        <f t="shared" si="301"/>
        <v>44216</v>
      </c>
      <c r="K2726" s="303" t="str">
        <f t="shared" si="302"/>
        <v>KK 097</v>
      </c>
      <c r="L2726" s="61"/>
      <c r="M2726" s="271"/>
      <c r="N2726" s="6"/>
      <c r="O2726" s="10"/>
      <c r="P2726" s="6"/>
      <c r="Q2726" s="77" t="str">
        <f t="shared" si="303"/>
        <v/>
      </c>
      <c r="R2726" s="333"/>
      <c r="S2726" s="23"/>
      <c r="T2726" s="271"/>
      <c r="U2726" s="5"/>
      <c r="V2726" s="5"/>
      <c r="W2726" s="61"/>
      <c r="X2726" s="61"/>
    </row>
    <row r="2727" spans="1:24" ht="18.75" customHeight="1" x14ac:dyDescent="0.25">
      <c r="A2727" s="61"/>
      <c r="B2727" s="303">
        <f>IF(P2727="",0,COUNTIF($P$7:P2727,P2727))</f>
        <v>0</v>
      </c>
      <c r="C2727" s="303" t="str">
        <f t="shared" si="297"/>
        <v>0</v>
      </c>
      <c r="D2727" s="303">
        <f>IF(S2727="",0,COUNTIF($S$7:S2727,S2727))</f>
        <v>0</v>
      </c>
      <c r="E2727" s="303" t="str">
        <f t="shared" si="298"/>
        <v>0</v>
      </c>
      <c r="F2727" s="303">
        <f>IF(T2727="",0,COUNTIF($T$7:T2727,T2727))</f>
        <v>0</v>
      </c>
      <c r="G2727" s="303" t="str">
        <f t="shared" si="299"/>
        <v>0</v>
      </c>
      <c r="H2727" s="303">
        <f>IF(R2727="",0,COUNTIF($R$7:R2727,R2727))</f>
        <v>0</v>
      </c>
      <c r="I2727" s="303" t="str">
        <f t="shared" si="300"/>
        <v>0</v>
      </c>
      <c r="J2727" s="306">
        <f t="shared" si="301"/>
        <v>44216</v>
      </c>
      <c r="K2727" s="303" t="str">
        <f t="shared" si="302"/>
        <v>KK 097</v>
      </c>
      <c r="L2727" s="61"/>
      <c r="M2727" s="271"/>
      <c r="N2727" s="6"/>
      <c r="O2727" s="10"/>
      <c r="P2727" s="6"/>
      <c r="Q2727" s="77" t="str">
        <f t="shared" si="303"/>
        <v/>
      </c>
      <c r="R2727" s="333"/>
      <c r="S2727" s="23"/>
      <c r="T2727" s="271"/>
      <c r="U2727" s="5"/>
      <c r="V2727" s="5"/>
      <c r="W2727" s="61"/>
      <c r="X2727" s="61"/>
    </row>
    <row r="2728" spans="1:24" ht="18.75" customHeight="1" x14ac:dyDescent="0.25">
      <c r="A2728" s="61"/>
      <c r="B2728" s="303">
        <f>IF(P2728="",0,COUNTIF($P$7:P2728,P2728))</f>
        <v>0</v>
      </c>
      <c r="C2728" s="303" t="str">
        <f t="shared" si="297"/>
        <v>0</v>
      </c>
      <c r="D2728" s="303">
        <f>IF(S2728="",0,COUNTIF($S$7:S2728,S2728))</f>
        <v>0</v>
      </c>
      <c r="E2728" s="303" t="str">
        <f t="shared" si="298"/>
        <v>0</v>
      </c>
      <c r="F2728" s="303">
        <f>IF(T2728="",0,COUNTIF($T$7:T2728,T2728))</f>
        <v>0</v>
      </c>
      <c r="G2728" s="303" t="str">
        <f t="shared" si="299"/>
        <v>0</v>
      </c>
      <c r="H2728" s="303">
        <f>IF(R2728="",0,COUNTIF($R$7:R2728,R2728))</f>
        <v>0</v>
      </c>
      <c r="I2728" s="303" t="str">
        <f t="shared" si="300"/>
        <v>0</v>
      </c>
      <c r="J2728" s="306">
        <f t="shared" si="301"/>
        <v>44216</v>
      </c>
      <c r="K2728" s="303" t="str">
        <f t="shared" si="302"/>
        <v>KK 097</v>
      </c>
      <c r="L2728" s="61"/>
      <c r="M2728" s="271"/>
      <c r="N2728" s="6"/>
      <c r="O2728" s="10"/>
      <c r="P2728" s="6"/>
      <c r="Q2728" s="77" t="str">
        <f t="shared" si="303"/>
        <v/>
      </c>
      <c r="R2728" s="333"/>
      <c r="S2728" s="23"/>
      <c r="T2728" s="271"/>
      <c r="U2728" s="5"/>
      <c r="V2728" s="5"/>
      <c r="W2728" s="61"/>
      <c r="X2728" s="61"/>
    </row>
    <row r="2729" spans="1:24" ht="18.75" customHeight="1" x14ac:dyDescent="0.25">
      <c r="A2729" s="61"/>
      <c r="B2729" s="303">
        <f>IF(P2729="",0,COUNTIF($P$7:P2729,P2729))</f>
        <v>0</v>
      </c>
      <c r="C2729" s="303" t="str">
        <f t="shared" si="297"/>
        <v>0</v>
      </c>
      <c r="D2729" s="303">
        <f>IF(S2729="",0,COUNTIF($S$7:S2729,S2729))</f>
        <v>0</v>
      </c>
      <c r="E2729" s="303" t="str">
        <f t="shared" si="298"/>
        <v>0</v>
      </c>
      <c r="F2729" s="303">
        <f>IF(T2729="",0,COUNTIF($T$7:T2729,T2729))</f>
        <v>0</v>
      </c>
      <c r="G2729" s="303" t="str">
        <f t="shared" si="299"/>
        <v>0</v>
      </c>
      <c r="H2729" s="303">
        <f>IF(R2729="",0,COUNTIF($R$7:R2729,R2729))</f>
        <v>0</v>
      </c>
      <c r="I2729" s="303" t="str">
        <f t="shared" si="300"/>
        <v>0</v>
      </c>
      <c r="J2729" s="306">
        <f t="shared" si="301"/>
        <v>44216</v>
      </c>
      <c r="K2729" s="303" t="str">
        <f t="shared" si="302"/>
        <v>KK 097</v>
      </c>
      <c r="L2729" s="61"/>
      <c r="M2729" s="271"/>
      <c r="N2729" s="6"/>
      <c r="O2729" s="10"/>
      <c r="P2729" s="6"/>
      <c r="Q2729" s="77" t="str">
        <f t="shared" si="303"/>
        <v/>
      </c>
      <c r="R2729" s="333"/>
      <c r="S2729" s="23"/>
      <c r="T2729" s="271"/>
      <c r="U2729" s="5"/>
      <c r="V2729" s="5"/>
      <c r="W2729" s="61"/>
      <c r="X2729" s="61"/>
    </row>
    <row r="2730" spans="1:24" ht="18.75" customHeight="1" x14ac:dyDescent="0.25">
      <c r="A2730" s="61"/>
      <c r="B2730" s="303">
        <f>IF(P2730="",0,COUNTIF($P$7:P2730,P2730))</f>
        <v>0</v>
      </c>
      <c r="C2730" s="303" t="str">
        <f t="shared" si="297"/>
        <v>0</v>
      </c>
      <c r="D2730" s="303">
        <f>IF(S2730="",0,COUNTIF($S$7:S2730,S2730))</f>
        <v>0</v>
      </c>
      <c r="E2730" s="303" t="str">
        <f t="shared" si="298"/>
        <v>0</v>
      </c>
      <c r="F2730" s="303">
        <f>IF(T2730="",0,COUNTIF($T$7:T2730,T2730))</f>
        <v>0</v>
      </c>
      <c r="G2730" s="303" t="str">
        <f t="shared" si="299"/>
        <v>0</v>
      </c>
      <c r="H2730" s="303">
        <f>IF(R2730="",0,COUNTIF($R$7:R2730,R2730))</f>
        <v>0</v>
      </c>
      <c r="I2730" s="303" t="str">
        <f t="shared" si="300"/>
        <v>0</v>
      </c>
      <c r="J2730" s="306">
        <f t="shared" si="301"/>
        <v>44216</v>
      </c>
      <c r="K2730" s="303" t="str">
        <f t="shared" si="302"/>
        <v>KK 097</v>
      </c>
      <c r="L2730" s="61"/>
      <c r="M2730" s="271"/>
      <c r="N2730" s="6"/>
      <c r="O2730" s="10"/>
      <c r="P2730" s="6"/>
      <c r="Q2730" s="77" t="str">
        <f t="shared" si="303"/>
        <v/>
      </c>
      <c r="R2730" s="333"/>
      <c r="S2730" s="23"/>
      <c r="T2730" s="271"/>
      <c r="U2730" s="5"/>
      <c r="V2730" s="5"/>
      <c r="W2730" s="61"/>
      <c r="X2730" s="61"/>
    </row>
    <row r="2731" spans="1:24" ht="18.75" customHeight="1" x14ac:dyDescent="0.25">
      <c r="A2731" s="61"/>
      <c r="B2731" s="303">
        <f>IF(P2731="",0,COUNTIF($P$7:P2731,P2731))</f>
        <v>0</v>
      </c>
      <c r="C2731" s="303" t="str">
        <f t="shared" si="297"/>
        <v>0</v>
      </c>
      <c r="D2731" s="303">
        <f>IF(S2731="",0,COUNTIF($S$7:S2731,S2731))</f>
        <v>0</v>
      </c>
      <c r="E2731" s="303" t="str">
        <f t="shared" si="298"/>
        <v>0</v>
      </c>
      <c r="F2731" s="303">
        <f>IF(T2731="",0,COUNTIF($T$7:T2731,T2731))</f>
        <v>0</v>
      </c>
      <c r="G2731" s="303" t="str">
        <f t="shared" si="299"/>
        <v>0</v>
      </c>
      <c r="H2731" s="303">
        <f>IF(R2731="",0,COUNTIF($R$7:R2731,R2731))</f>
        <v>0</v>
      </c>
      <c r="I2731" s="303" t="str">
        <f t="shared" si="300"/>
        <v>0</v>
      </c>
      <c r="J2731" s="306">
        <f t="shared" si="301"/>
        <v>44216</v>
      </c>
      <c r="K2731" s="303" t="str">
        <f t="shared" si="302"/>
        <v>KK 097</v>
      </c>
      <c r="L2731" s="61"/>
      <c r="M2731" s="271"/>
      <c r="N2731" s="6"/>
      <c r="O2731" s="10"/>
      <c r="P2731" s="6"/>
      <c r="Q2731" s="77" t="str">
        <f t="shared" si="303"/>
        <v/>
      </c>
      <c r="R2731" s="333"/>
      <c r="S2731" s="23"/>
      <c r="T2731" s="271"/>
      <c r="U2731" s="5"/>
      <c r="V2731" s="5"/>
      <c r="W2731" s="61"/>
      <c r="X2731" s="61"/>
    </row>
    <row r="2732" spans="1:24" ht="18.75" customHeight="1" x14ac:dyDescent="0.25">
      <c r="A2732" s="61"/>
      <c r="B2732" s="303">
        <f>IF(P2732="",0,COUNTIF($P$7:P2732,P2732))</f>
        <v>0</v>
      </c>
      <c r="C2732" s="303" t="str">
        <f t="shared" si="297"/>
        <v>0</v>
      </c>
      <c r="D2732" s="303">
        <f>IF(S2732="",0,COUNTIF($S$7:S2732,S2732))</f>
        <v>0</v>
      </c>
      <c r="E2732" s="303" t="str">
        <f t="shared" si="298"/>
        <v>0</v>
      </c>
      <c r="F2732" s="303">
        <f>IF(T2732="",0,COUNTIF($T$7:T2732,T2732))</f>
        <v>0</v>
      </c>
      <c r="G2732" s="303" t="str">
        <f t="shared" si="299"/>
        <v>0</v>
      </c>
      <c r="H2732" s="303">
        <f>IF(R2732="",0,COUNTIF($R$7:R2732,R2732))</f>
        <v>0</v>
      </c>
      <c r="I2732" s="303" t="str">
        <f t="shared" si="300"/>
        <v>0</v>
      </c>
      <c r="J2732" s="306">
        <f t="shared" si="301"/>
        <v>44216</v>
      </c>
      <c r="K2732" s="303" t="str">
        <f t="shared" si="302"/>
        <v>KK 097</v>
      </c>
      <c r="L2732" s="61"/>
      <c r="M2732" s="271"/>
      <c r="N2732" s="6"/>
      <c r="O2732" s="10"/>
      <c r="P2732" s="6"/>
      <c r="Q2732" s="77" t="str">
        <f t="shared" si="303"/>
        <v/>
      </c>
      <c r="R2732" s="333"/>
      <c r="S2732" s="23"/>
      <c r="T2732" s="271"/>
      <c r="U2732" s="5"/>
      <c r="V2732" s="5"/>
      <c r="W2732" s="61"/>
      <c r="X2732" s="61"/>
    </row>
    <row r="2733" spans="1:24" ht="18.75" customHeight="1" x14ac:dyDescent="0.25">
      <c r="A2733" s="61"/>
      <c r="B2733" s="303">
        <f>IF(P2733="",0,COUNTIF($P$7:P2733,P2733))</f>
        <v>0</v>
      </c>
      <c r="C2733" s="303" t="str">
        <f t="shared" si="297"/>
        <v>0</v>
      </c>
      <c r="D2733" s="303">
        <f>IF(S2733="",0,COUNTIF($S$7:S2733,S2733))</f>
        <v>0</v>
      </c>
      <c r="E2733" s="303" t="str">
        <f t="shared" si="298"/>
        <v>0</v>
      </c>
      <c r="F2733" s="303">
        <f>IF(T2733="",0,COUNTIF($T$7:T2733,T2733))</f>
        <v>0</v>
      </c>
      <c r="G2733" s="303" t="str">
        <f t="shared" si="299"/>
        <v>0</v>
      </c>
      <c r="H2733" s="303">
        <f>IF(R2733="",0,COUNTIF($R$7:R2733,R2733))</f>
        <v>0</v>
      </c>
      <c r="I2733" s="303" t="str">
        <f t="shared" si="300"/>
        <v>0</v>
      </c>
      <c r="J2733" s="306">
        <f t="shared" si="301"/>
        <v>44216</v>
      </c>
      <c r="K2733" s="303" t="str">
        <f t="shared" si="302"/>
        <v>KK 097</v>
      </c>
      <c r="L2733" s="61"/>
      <c r="M2733" s="271"/>
      <c r="N2733" s="6"/>
      <c r="O2733" s="10"/>
      <c r="P2733" s="6"/>
      <c r="Q2733" s="77" t="str">
        <f t="shared" si="303"/>
        <v/>
      </c>
      <c r="R2733" s="333"/>
      <c r="S2733" s="23"/>
      <c r="T2733" s="271"/>
      <c r="U2733" s="5"/>
      <c r="V2733" s="5"/>
      <c r="W2733" s="61"/>
      <c r="X2733" s="61"/>
    </row>
    <row r="2734" spans="1:24" ht="18.75" customHeight="1" x14ac:dyDescent="0.25">
      <c r="A2734" s="61"/>
      <c r="B2734" s="303">
        <f>IF(P2734="",0,COUNTIF($P$7:P2734,P2734))</f>
        <v>0</v>
      </c>
      <c r="C2734" s="303" t="str">
        <f t="shared" si="297"/>
        <v>0</v>
      </c>
      <c r="D2734" s="303">
        <f>IF(S2734="",0,COUNTIF($S$7:S2734,S2734))</f>
        <v>0</v>
      </c>
      <c r="E2734" s="303" t="str">
        <f t="shared" si="298"/>
        <v>0</v>
      </c>
      <c r="F2734" s="303">
        <f>IF(T2734="",0,COUNTIF($T$7:T2734,T2734))</f>
        <v>0</v>
      </c>
      <c r="G2734" s="303" t="str">
        <f t="shared" si="299"/>
        <v>0</v>
      </c>
      <c r="H2734" s="303">
        <f>IF(R2734="",0,COUNTIF($R$7:R2734,R2734))</f>
        <v>0</v>
      </c>
      <c r="I2734" s="303" t="str">
        <f t="shared" si="300"/>
        <v>0</v>
      </c>
      <c r="J2734" s="306">
        <f t="shared" si="301"/>
        <v>44216</v>
      </c>
      <c r="K2734" s="303" t="str">
        <f t="shared" si="302"/>
        <v>KK 097</v>
      </c>
      <c r="L2734" s="61"/>
      <c r="M2734" s="271"/>
      <c r="N2734" s="6"/>
      <c r="O2734" s="10"/>
      <c r="P2734" s="6"/>
      <c r="Q2734" s="77" t="str">
        <f t="shared" si="303"/>
        <v/>
      </c>
      <c r="R2734" s="333"/>
      <c r="S2734" s="23"/>
      <c r="T2734" s="271"/>
      <c r="U2734" s="5"/>
      <c r="V2734" s="5"/>
      <c r="W2734" s="61"/>
      <c r="X2734" s="61"/>
    </row>
    <row r="2735" spans="1:24" ht="18.75" customHeight="1" x14ac:dyDescent="0.25">
      <c r="A2735" s="61"/>
      <c r="B2735" s="303">
        <f>IF(P2735="",0,COUNTIF($P$7:P2735,P2735))</f>
        <v>0</v>
      </c>
      <c r="C2735" s="303" t="str">
        <f t="shared" si="297"/>
        <v>0</v>
      </c>
      <c r="D2735" s="303">
        <f>IF(S2735="",0,COUNTIF($S$7:S2735,S2735))</f>
        <v>0</v>
      </c>
      <c r="E2735" s="303" t="str">
        <f t="shared" si="298"/>
        <v>0</v>
      </c>
      <c r="F2735" s="303">
        <f>IF(T2735="",0,COUNTIF($T$7:T2735,T2735))</f>
        <v>0</v>
      </c>
      <c r="G2735" s="303" t="str">
        <f t="shared" si="299"/>
        <v>0</v>
      </c>
      <c r="H2735" s="303">
        <f>IF(R2735="",0,COUNTIF($R$7:R2735,R2735))</f>
        <v>0</v>
      </c>
      <c r="I2735" s="303" t="str">
        <f t="shared" si="300"/>
        <v>0</v>
      </c>
      <c r="J2735" s="306">
        <f t="shared" si="301"/>
        <v>44216</v>
      </c>
      <c r="K2735" s="303" t="str">
        <f t="shared" si="302"/>
        <v>KK 097</v>
      </c>
      <c r="L2735" s="61"/>
      <c r="M2735" s="271"/>
      <c r="N2735" s="6"/>
      <c r="O2735" s="10"/>
      <c r="P2735" s="6"/>
      <c r="Q2735" s="77" t="str">
        <f t="shared" si="303"/>
        <v/>
      </c>
      <c r="R2735" s="333"/>
      <c r="S2735" s="23"/>
      <c r="T2735" s="271"/>
      <c r="U2735" s="5"/>
      <c r="V2735" s="5"/>
      <c r="W2735" s="61"/>
      <c r="X2735" s="61"/>
    </row>
    <row r="2736" spans="1:24" ht="18.75" customHeight="1" x14ac:dyDescent="0.25">
      <c r="A2736" s="61"/>
      <c r="B2736" s="303">
        <f>IF(P2736="",0,COUNTIF($P$7:P2736,P2736))</f>
        <v>0</v>
      </c>
      <c r="C2736" s="303" t="str">
        <f t="shared" si="297"/>
        <v>0</v>
      </c>
      <c r="D2736" s="303">
        <f>IF(S2736="",0,COUNTIF($S$7:S2736,S2736))</f>
        <v>0</v>
      </c>
      <c r="E2736" s="303" t="str">
        <f t="shared" si="298"/>
        <v>0</v>
      </c>
      <c r="F2736" s="303">
        <f>IF(T2736="",0,COUNTIF($T$7:T2736,T2736))</f>
        <v>0</v>
      </c>
      <c r="G2736" s="303" t="str">
        <f t="shared" si="299"/>
        <v>0</v>
      </c>
      <c r="H2736" s="303">
        <f>IF(R2736="",0,COUNTIF($R$7:R2736,R2736))</f>
        <v>0</v>
      </c>
      <c r="I2736" s="303" t="str">
        <f t="shared" si="300"/>
        <v>0</v>
      </c>
      <c r="J2736" s="306">
        <f t="shared" si="301"/>
        <v>44216</v>
      </c>
      <c r="K2736" s="303" t="str">
        <f t="shared" si="302"/>
        <v>KK 097</v>
      </c>
      <c r="L2736" s="61"/>
      <c r="M2736" s="271"/>
      <c r="N2736" s="6"/>
      <c r="O2736" s="10"/>
      <c r="P2736" s="6"/>
      <c r="Q2736" s="77" t="str">
        <f t="shared" si="303"/>
        <v/>
      </c>
      <c r="R2736" s="333"/>
      <c r="S2736" s="23"/>
      <c r="T2736" s="271"/>
      <c r="U2736" s="5"/>
      <c r="V2736" s="5"/>
      <c r="W2736" s="61"/>
      <c r="X2736" s="61"/>
    </row>
    <row r="2737" spans="1:24" ht="18.75" customHeight="1" x14ac:dyDescent="0.25">
      <c r="A2737" s="61"/>
      <c r="B2737" s="303">
        <f>IF(P2737="",0,COUNTIF($P$7:P2737,P2737))</f>
        <v>0</v>
      </c>
      <c r="C2737" s="303" t="str">
        <f t="shared" ref="C2737:C2800" si="304">B2737&amp;P2737</f>
        <v>0</v>
      </c>
      <c r="D2737" s="303">
        <f>IF(S2737="",0,COUNTIF($S$7:S2737,S2737))</f>
        <v>0</v>
      </c>
      <c r="E2737" s="303" t="str">
        <f t="shared" ref="E2737:E2800" si="305">D2737&amp;S2737</f>
        <v>0</v>
      </c>
      <c r="F2737" s="303">
        <f>IF(T2737="",0,COUNTIF($T$7:T2737,T2737))</f>
        <v>0</v>
      </c>
      <c r="G2737" s="303" t="str">
        <f t="shared" ref="G2737:G2800" si="306">F2737&amp;T2737</f>
        <v>0</v>
      </c>
      <c r="H2737" s="303">
        <f>IF(R2737="",0,COUNTIF($R$7:R2737,R2737))</f>
        <v>0</v>
      </c>
      <c r="I2737" s="303" t="str">
        <f t="shared" ref="I2737:I2800" si="307">H2737&amp;R2737</f>
        <v>0</v>
      </c>
      <c r="J2737" s="306">
        <f t="shared" ref="J2737:J2800" si="308">IF(M2737&lt;&gt;"",M2737,J2736)</f>
        <v>44216</v>
      </c>
      <c r="K2737" s="303" t="str">
        <f t="shared" ref="K2737:K2800" si="309">IF(N2737&lt;&gt;"",N2737,K2736)</f>
        <v>KK 097</v>
      </c>
      <c r="L2737" s="61"/>
      <c r="M2737" s="271"/>
      <c r="N2737" s="6"/>
      <c r="O2737" s="10"/>
      <c r="P2737" s="6"/>
      <c r="Q2737" s="77" t="str">
        <f t="shared" ref="Q2737:Q2800" si="310">IF(P2737&lt;&gt;"",VLOOKUP(P2737,DA,2,FALSE),"")</f>
        <v/>
      </c>
      <c r="R2737" s="333"/>
      <c r="S2737" s="23"/>
      <c r="T2737" s="271"/>
      <c r="U2737" s="5"/>
      <c r="V2737" s="5"/>
      <c r="W2737" s="61"/>
      <c r="X2737" s="61"/>
    </row>
    <row r="2738" spans="1:24" ht="18.75" customHeight="1" x14ac:dyDescent="0.25">
      <c r="A2738" s="61"/>
      <c r="B2738" s="303">
        <f>IF(P2738="",0,COUNTIF($P$7:P2738,P2738))</f>
        <v>0</v>
      </c>
      <c r="C2738" s="303" t="str">
        <f t="shared" si="304"/>
        <v>0</v>
      </c>
      <c r="D2738" s="303">
        <f>IF(S2738="",0,COUNTIF($S$7:S2738,S2738))</f>
        <v>0</v>
      </c>
      <c r="E2738" s="303" t="str">
        <f t="shared" si="305"/>
        <v>0</v>
      </c>
      <c r="F2738" s="303">
        <f>IF(T2738="",0,COUNTIF($T$7:T2738,T2738))</f>
        <v>0</v>
      </c>
      <c r="G2738" s="303" t="str">
        <f t="shared" si="306"/>
        <v>0</v>
      </c>
      <c r="H2738" s="303">
        <f>IF(R2738="",0,COUNTIF($R$7:R2738,R2738))</f>
        <v>0</v>
      </c>
      <c r="I2738" s="303" t="str">
        <f t="shared" si="307"/>
        <v>0</v>
      </c>
      <c r="J2738" s="306">
        <f t="shared" si="308"/>
        <v>44216</v>
      </c>
      <c r="K2738" s="303" t="str">
        <f t="shared" si="309"/>
        <v>KK 097</v>
      </c>
      <c r="L2738" s="61"/>
      <c r="M2738" s="271"/>
      <c r="N2738" s="6"/>
      <c r="O2738" s="10"/>
      <c r="P2738" s="6"/>
      <c r="Q2738" s="77" t="str">
        <f t="shared" si="310"/>
        <v/>
      </c>
      <c r="R2738" s="333"/>
      <c r="S2738" s="23"/>
      <c r="T2738" s="271"/>
      <c r="U2738" s="5"/>
      <c r="V2738" s="5"/>
      <c r="W2738" s="61"/>
      <c r="X2738" s="61"/>
    </row>
    <row r="2739" spans="1:24" ht="18.75" customHeight="1" x14ac:dyDescent="0.25">
      <c r="A2739" s="61"/>
      <c r="B2739" s="303">
        <f>IF(P2739="",0,COUNTIF($P$7:P2739,P2739))</f>
        <v>0</v>
      </c>
      <c r="C2739" s="303" t="str">
        <f t="shared" si="304"/>
        <v>0</v>
      </c>
      <c r="D2739" s="303">
        <f>IF(S2739="",0,COUNTIF($S$7:S2739,S2739))</f>
        <v>0</v>
      </c>
      <c r="E2739" s="303" t="str">
        <f t="shared" si="305"/>
        <v>0</v>
      </c>
      <c r="F2739" s="303">
        <f>IF(T2739="",0,COUNTIF($T$7:T2739,T2739))</f>
        <v>0</v>
      </c>
      <c r="G2739" s="303" t="str">
        <f t="shared" si="306"/>
        <v>0</v>
      </c>
      <c r="H2739" s="303">
        <f>IF(R2739="",0,COUNTIF($R$7:R2739,R2739))</f>
        <v>0</v>
      </c>
      <c r="I2739" s="303" t="str">
        <f t="shared" si="307"/>
        <v>0</v>
      </c>
      <c r="J2739" s="306">
        <f t="shared" si="308"/>
        <v>44216</v>
      </c>
      <c r="K2739" s="303" t="str">
        <f t="shared" si="309"/>
        <v>KK 097</v>
      </c>
      <c r="L2739" s="61"/>
      <c r="M2739" s="271"/>
      <c r="N2739" s="6"/>
      <c r="O2739" s="10"/>
      <c r="P2739" s="6"/>
      <c r="Q2739" s="77" t="str">
        <f t="shared" si="310"/>
        <v/>
      </c>
      <c r="R2739" s="333"/>
      <c r="S2739" s="23"/>
      <c r="T2739" s="271"/>
      <c r="U2739" s="5"/>
      <c r="V2739" s="5"/>
      <c r="W2739" s="61"/>
      <c r="X2739" s="61"/>
    </row>
    <row r="2740" spans="1:24" ht="18.75" customHeight="1" x14ac:dyDescent="0.25">
      <c r="A2740" s="61"/>
      <c r="B2740" s="303">
        <f>IF(P2740="",0,COUNTIF($P$7:P2740,P2740))</f>
        <v>0</v>
      </c>
      <c r="C2740" s="303" t="str">
        <f t="shared" si="304"/>
        <v>0</v>
      </c>
      <c r="D2740" s="303">
        <f>IF(S2740="",0,COUNTIF($S$7:S2740,S2740))</f>
        <v>0</v>
      </c>
      <c r="E2740" s="303" t="str">
        <f t="shared" si="305"/>
        <v>0</v>
      </c>
      <c r="F2740" s="303">
        <f>IF(T2740="",0,COUNTIF($T$7:T2740,T2740))</f>
        <v>0</v>
      </c>
      <c r="G2740" s="303" t="str">
        <f t="shared" si="306"/>
        <v>0</v>
      </c>
      <c r="H2740" s="303">
        <f>IF(R2740="",0,COUNTIF($R$7:R2740,R2740))</f>
        <v>0</v>
      </c>
      <c r="I2740" s="303" t="str">
        <f t="shared" si="307"/>
        <v>0</v>
      </c>
      <c r="J2740" s="306">
        <f t="shared" si="308"/>
        <v>44216</v>
      </c>
      <c r="K2740" s="303" t="str">
        <f t="shared" si="309"/>
        <v>KK 097</v>
      </c>
      <c r="L2740" s="61"/>
      <c r="M2740" s="271"/>
      <c r="N2740" s="6"/>
      <c r="O2740" s="10"/>
      <c r="P2740" s="6"/>
      <c r="Q2740" s="77" t="str">
        <f t="shared" si="310"/>
        <v/>
      </c>
      <c r="R2740" s="333"/>
      <c r="S2740" s="23"/>
      <c r="T2740" s="271"/>
      <c r="U2740" s="5"/>
      <c r="V2740" s="5"/>
      <c r="W2740" s="61"/>
      <c r="X2740" s="61"/>
    </row>
    <row r="2741" spans="1:24" ht="18.75" customHeight="1" x14ac:dyDescent="0.25">
      <c r="A2741" s="61"/>
      <c r="B2741" s="303">
        <f>IF(P2741="",0,COUNTIF($P$7:P2741,P2741))</f>
        <v>0</v>
      </c>
      <c r="C2741" s="303" t="str">
        <f t="shared" si="304"/>
        <v>0</v>
      </c>
      <c r="D2741" s="303">
        <f>IF(S2741="",0,COUNTIF($S$7:S2741,S2741))</f>
        <v>0</v>
      </c>
      <c r="E2741" s="303" t="str">
        <f t="shared" si="305"/>
        <v>0</v>
      </c>
      <c r="F2741" s="303">
        <f>IF(T2741="",0,COUNTIF($T$7:T2741,T2741))</f>
        <v>0</v>
      </c>
      <c r="G2741" s="303" t="str">
        <f t="shared" si="306"/>
        <v>0</v>
      </c>
      <c r="H2741" s="303">
        <f>IF(R2741="",0,COUNTIF($R$7:R2741,R2741))</f>
        <v>0</v>
      </c>
      <c r="I2741" s="303" t="str">
        <f t="shared" si="307"/>
        <v>0</v>
      </c>
      <c r="J2741" s="306">
        <f t="shared" si="308"/>
        <v>44216</v>
      </c>
      <c r="K2741" s="303" t="str">
        <f t="shared" si="309"/>
        <v>KK 097</v>
      </c>
      <c r="L2741" s="61"/>
      <c r="M2741" s="271"/>
      <c r="N2741" s="6"/>
      <c r="O2741" s="10"/>
      <c r="P2741" s="6"/>
      <c r="Q2741" s="77" t="str">
        <f t="shared" si="310"/>
        <v/>
      </c>
      <c r="R2741" s="333"/>
      <c r="S2741" s="23"/>
      <c r="T2741" s="271"/>
      <c r="U2741" s="5"/>
      <c r="V2741" s="5"/>
      <c r="W2741" s="61"/>
      <c r="X2741" s="61"/>
    </row>
    <row r="2742" spans="1:24" ht="18.75" customHeight="1" x14ac:dyDescent="0.25">
      <c r="A2742" s="61"/>
      <c r="B2742" s="303">
        <f>IF(P2742="",0,COUNTIF($P$7:P2742,P2742))</f>
        <v>0</v>
      </c>
      <c r="C2742" s="303" t="str">
        <f t="shared" si="304"/>
        <v>0</v>
      </c>
      <c r="D2742" s="303">
        <f>IF(S2742="",0,COUNTIF($S$7:S2742,S2742))</f>
        <v>0</v>
      </c>
      <c r="E2742" s="303" t="str">
        <f t="shared" si="305"/>
        <v>0</v>
      </c>
      <c r="F2742" s="303">
        <f>IF(T2742="",0,COUNTIF($T$7:T2742,T2742))</f>
        <v>0</v>
      </c>
      <c r="G2742" s="303" t="str">
        <f t="shared" si="306"/>
        <v>0</v>
      </c>
      <c r="H2742" s="303">
        <f>IF(R2742="",0,COUNTIF($R$7:R2742,R2742))</f>
        <v>0</v>
      </c>
      <c r="I2742" s="303" t="str">
        <f t="shared" si="307"/>
        <v>0</v>
      </c>
      <c r="J2742" s="306">
        <f t="shared" si="308"/>
        <v>44216</v>
      </c>
      <c r="K2742" s="303" t="str">
        <f t="shared" si="309"/>
        <v>KK 097</v>
      </c>
      <c r="L2742" s="61"/>
      <c r="M2742" s="271"/>
      <c r="N2742" s="6"/>
      <c r="O2742" s="10"/>
      <c r="P2742" s="6"/>
      <c r="Q2742" s="77" t="str">
        <f t="shared" si="310"/>
        <v/>
      </c>
      <c r="R2742" s="333"/>
      <c r="S2742" s="23"/>
      <c r="T2742" s="271"/>
      <c r="U2742" s="5"/>
      <c r="V2742" s="5"/>
      <c r="W2742" s="61"/>
      <c r="X2742" s="61"/>
    </row>
    <row r="2743" spans="1:24" ht="18.75" customHeight="1" x14ac:dyDescent="0.25">
      <c r="A2743" s="61"/>
      <c r="B2743" s="303">
        <f>IF(P2743="",0,COUNTIF($P$7:P2743,P2743))</f>
        <v>0</v>
      </c>
      <c r="C2743" s="303" t="str">
        <f t="shared" si="304"/>
        <v>0</v>
      </c>
      <c r="D2743" s="303">
        <f>IF(S2743="",0,COUNTIF($S$7:S2743,S2743))</f>
        <v>0</v>
      </c>
      <c r="E2743" s="303" t="str">
        <f t="shared" si="305"/>
        <v>0</v>
      </c>
      <c r="F2743" s="303">
        <f>IF(T2743="",0,COUNTIF($T$7:T2743,T2743))</f>
        <v>0</v>
      </c>
      <c r="G2743" s="303" t="str">
        <f t="shared" si="306"/>
        <v>0</v>
      </c>
      <c r="H2743" s="303">
        <f>IF(R2743="",0,COUNTIF($R$7:R2743,R2743))</f>
        <v>0</v>
      </c>
      <c r="I2743" s="303" t="str">
        <f t="shared" si="307"/>
        <v>0</v>
      </c>
      <c r="J2743" s="306">
        <f t="shared" si="308"/>
        <v>44216</v>
      </c>
      <c r="K2743" s="303" t="str">
        <f t="shared" si="309"/>
        <v>KK 097</v>
      </c>
      <c r="L2743" s="61"/>
      <c r="M2743" s="271"/>
      <c r="N2743" s="6"/>
      <c r="O2743" s="10"/>
      <c r="P2743" s="6"/>
      <c r="Q2743" s="77" t="str">
        <f t="shared" si="310"/>
        <v/>
      </c>
      <c r="R2743" s="333"/>
      <c r="S2743" s="23"/>
      <c r="T2743" s="271"/>
      <c r="U2743" s="5"/>
      <c r="V2743" s="5"/>
      <c r="W2743" s="61"/>
      <c r="X2743" s="61"/>
    </row>
    <row r="2744" spans="1:24" ht="18.75" customHeight="1" x14ac:dyDescent="0.25">
      <c r="A2744" s="61"/>
      <c r="B2744" s="303">
        <f>IF(P2744="",0,COUNTIF($P$7:P2744,P2744))</f>
        <v>0</v>
      </c>
      <c r="C2744" s="303" t="str">
        <f t="shared" si="304"/>
        <v>0</v>
      </c>
      <c r="D2744" s="303">
        <f>IF(S2744="",0,COUNTIF($S$7:S2744,S2744))</f>
        <v>0</v>
      </c>
      <c r="E2744" s="303" t="str">
        <f t="shared" si="305"/>
        <v>0</v>
      </c>
      <c r="F2744" s="303">
        <f>IF(T2744="",0,COUNTIF($T$7:T2744,T2744))</f>
        <v>0</v>
      </c>
      <c r="G2744" s="303" t="str">
        <f t="shared" si="306"/>
        <v>0</v>
      </c>
      <c r="H2744" s="303">
        <f>IF(R2744="",0,COUNTIF($R$7:R2744,R2744))</f>
        <v>0</v>
      </c>
      <c r="I2744" s="303" t="str">
        <f t="shared" si="307"/>
        <v>0</v>
      </c>
      <c r="J2744" s="306">
        <f t="shared" si="308"/>
        <v>44216</v>
      </c>
      <c r="K2744" s="303" t="str">
        <f t="shared" si="309"/>
        <v>KK 097</v>
      </c>
      <c r="L2744" s="61"/>
      <c r="M2744" s="271"/>
      <c r="N2744" s="6"/>
      <c r="O2744" s="10"/>
      <c r="P2744" s="6"/>
      <c r="Q2744" s="77" t="str">
        <f t="shared" si="310"/>
        <v/>
      </c>
      <c r="R2744" s="333"/>
      <c r="S2744" s="23"/>
      <c r="T2744" s="271"/>
      <c r="U2744" s="5"/>
      <c r="V2744" s="5"/>
      <c r="W2744" s="61"/>
      <c r="X2744" s="61"/>
    </row>
    <row r="2745" spans="1:24" ht="18.75" customHeight="1" x14ac:dyDescent="0.25">
      <c r="A2745" s="61"/>
      <c r="B2745" s="303">
        <f>IF(P2745="",0,COUNTIF($P$7:P2745,P2745))</f>
        <v>0</v>
      </c>
      <c r="C2745" s="303" t="str">
        <f t="shared" si="304"/>
        <v>0</v>
      </c>
      <c r="D2745" s="303">
        <f>IF(S2745="",0,COUNTIF($S$7:S2745,S2745))</f>
        <v>0</v>
      </c>
      <c r="E2745" s="303" t="str">
        <f t="shared" si="305"/>
        <v>0</v>
      </c>
      <c r="F2745" s="303">
        <f>IF(T2745="",0,COUNTIF($T$7:T2745,T2745))</f>
        <v>0</v>
      </c>
      <c r="G2745" s="303" t="str">
        <f t="shared" si="306"/>
        <v>0</v>
      </c>
      <c r="H2745" s="303">
        <f>IF(R2745="",0,COUNTIF($R$7:R2745,R2745))</f>
        <v>0</v>
      </c>
      <c r="I2745" s="303" t="str">
        <f t="shared" si="307"/>
        <v>0</v>
      </c>
      <c r="J2745" s="306">
        <f t="shared" si="308"/>
        <v>44216</v>
      </c>
      <c r="K2745" s="303" t="str">
        <f t="shared" si="309"/>
        <v>KK 097</v>
      </c>
      <c r="L2745" s="61"/>
      <c r="M2745" s="271"/>
      <c r="N2745" s="6"/>
      <c r="O2745" s="10"/>
      <c r="P2745" s="6"/>
      <c r="Q2745" s="77" t="str">
        <f t="shared" si="310"/>
        <v/>
      </c>
      <c r="R2745" s="333"/>
      <c r="S2745" s="23"/>
      <c r="T2745" s="271"/>
      <c r="U2745" s="5"/>
      <c r="V2745" s="5"/>
      <c r="W2745" s="61"/>
      <c r="X2745" s="61"/>
    </row>
    <row r="2746" spans="1:24" ht="18.75" customHeight="1" x14ac:dyDescent="0.25">
      <c r="A2746" s="61"/>
      <c r="B2746" s="303">
        <f>IF(P2746="",0,COUNTIF($P$7:P2746,P2746))</f>
        <v>0</v>
      </c>
      <c r="C2746" s="303" t="str">
        <f t="shared" si="304"/>
        <v>0</v>
      </c>
      <c r="D2746" s="303">
        <f>IF(S2746="",0,COUNTIF($S$7:S2746,S2746))</f>
        <v>0</v>
      </c>
      <c r="E2746" s="303" t="str">
        <f t="shared" si="305"/>
        <v>0</v>
      </c>
      <c r="F2746" s="303">
        <f>IF(T2746="",0,COUNTIF($T$7:T2746,T2746))</f>
        <v>0</v>
      </c>
      <c r="G2746" s="303" t="str">
        <f t="shared" si="306"/>
        <v>0</v>
      </c>
      <c r="H2746" s="303">
        <f>IF(R2746="",0,COUNTIF($R$7:R2746,R2746))</f>
        <v>0</v>
      </c>
      <c r="I2746" s="303" t="str">
        <f t="shared" si="307"/>
        <v>0</v>
      </c>
      <c r="J2746" s="306">
        <f t="shared" si="308"/>
        <v>44216</v>
      </c>
      <c r="K2746" s="303" t="str">
        <f t="shared" si="309"/>
        <v>KK 097</v>
      </c>
      <c r="L2746" s="61"/>
      <c r="M2746" s="271"/>
      <c r="N2746" s="6"/>
      <c r="O2746" s="10"/>
      <c r="P2746" s="6"/>
      <c r="Q2746" s="77" t="str">
        <f t="shared" si="310"/>
        <v/>
      </c>
      <c r="R2746" s="333"/>
      <c r="S2746" s="23"/>
      <c r="T2746" s="271"/>
      <c r="U2746" s="5"/>
      <c r="V2746" s="5"/>
      <c r="W2746" s="61"/>
      <c r="X2746" s="61"/>
    </row>
    <row r="2747" spans="1:24" ht="18.75" customHeight="1" x14ac:dyDescent="0.25">
      <c r="A2747" s="61"/>
      <c r="B2747" s="303">
        <f>IF(P2747="",0,COUNTIF($P$7:P2747,P2747))</f>
        <v>0</v>
      </c>
      <c r="C2747" s="303" t="str">
        <f t="shared" si="304"/>
        <v>0</v>
      </c>
      <c r="D2747" s="303">
        <f>IF(S2747="",0,COUNTIF($S$7:S2747,S2747))</f>
        <v>0</v>
      </c>
      <c r="E2747" s="303" t="str">
        <f t="shared" si="305"/>
        <v>0</v>
      </c>
      <c r="F2747" s="303">
        <f>IF(T2747="",0,COUNTIF($T$7:T2747,T2747))</f>
        <v>0</v>
      </c>
      <c r="G2747" s="303" t="str">
        <f t="shared" si="306"/>
        <v>0</v>
      </c>
      <c r="H2747" s="303">
        <f>IF(R2747="",0,COUNTIF($R$7:R2747,R2747))</f>
        <v>0</v>
      </c>
      <c r="I2747" s="303" t="str">
        <f t="shared" si="307"/>
        <v>0</v>
      </c>
      <c r="J2747" s="306">
        <f t="shared" si="308"/>
        <v>44216</v>
      </c>
      <c r="K2747" s="303" t="str">
        <f t="shared" si="309"/>
        <v>KK 097</v>
      </c>
      <c r="L2747" s="61"/>
      <c r="M2747" s="271"/>
      <c r="N2747" s="6"/>
      <c r="O2747" s="10"/>
      <c r="P2747" s="6"/>
      <c r="Q2747" s="77" t="str">
        <f t="shared" si="310"/>
        <v/>
      </c>
      <c r="R2747" s="333"/>
      <c r="S2747" s="23"/>
      <c r="T2747" s="271"/>
      <c r="U2747" s="5"/>
      <c r="V2747" s="5"/>
      <c r="W2747" s="61"/>
      <c r="X2747" s="61"/>
    </row>
    <row r="2748" spans="1:24" ht="18.75" customHeight="1" x14ac:dyDescent="0.25">
      <c r="A2748" s="61"/>
      <c r="B2748" s="303">
        <f>IF(P2748="",0,COUNTIF($P$7:P2748,P2748))</f>
        <v>0</v>
      </c>
      <c r="C2748" s="303" t="str">
        <f t="shared" si="304"/>
        <v>0</v>
      </c>
      <c r="D2748" s="303">
        <f>IF(S2748="",0,COUNTIF($S$7:S2748,S2748))</f>
        <v>0</v>
      </c>
      <c r="E2748" s="303" t="str">
        <f t="shared" si="305"/>
        <v>0</v>
      </c>
      <c r="F2748" s="303">
        <f>IF(T2748="",0,COUNTIF($T$7:T2748,T2748))</f>
        <v>0</v>
      </c>
      <c r="G2748" s="303" t="str">
        <f t="shared" si="306"/>
        <v>0</v>
      </c>
      <c r="H2748" s="303">
        <f>IF(R2748="",0,COUNTIF($R$7:R2748,R2748))</f>
        <v>0</v>
      </c>
      <c r="I2748" s="303" t="str">
        <f t="shared" si="307"/>
        <v>0</v>
      </c>
      <c r="J2748" s="306">
        <f t="shared" si="308"/>
        <v>44216</v>
      </c>
      <c r="K2748" s="303" t="str">
        <f t="shared" si="309"/>
        <v>KK 097</v>
      </c>
      <c r="L2748" s="61"/>
      <c r="M2748" s="271"/>
      <c r="N2748" s="6"/>
      <c r="O2748" s="10"/>
      <c r="P2748" s="6"/>
      <c r="Q2748" s="77" t="str">
        <f t="shared" si="310"/>
        <v/>
      </c>
      <c r="R2748" s="333"/>
      <c r="S2748" s="23"/>
      <c r="T2748" s="271"/>
      <c r="U2748" s="5"/>
      <c r="V2748" s="5"/>
      <c r="W2748" s="61"/>
      <c r="X2748" s="61"/>
    </row>
    <row r="2749" spans="1:24" ht="18.75" customHeight="1" x14ac:dyDescent="0.25">
      <c r="A2749" s="61"/>
      <c r="B2749" s="303">
        <f>IF(P2749="",0,COUNTIF($P$7:P2749,P2749))</f>
        <v>0</v>
      </c>
      <c r="C2749" s="303" t="str">
        <f t="shared" si="304"/>
        <v>0</v>
      </c>
      <c r="D2749" s="303">
        <f>IF(S2749="",0,COUNTIF($S$7:S2749,S2749))</f>
        <v>0</v>
      </c>
      <c r="E2749" s="303" t="str">
        <f t="shared" si="305"/>
        <v>0</v>
      </c>
      <c r="F2749" s="303">
        <f>IF(T2749="",0,COUNTIF($T$7:T2749,T2749))</f>
        <v>0</v>
      </c>
      <c r="G2749" s="303" t="str">
        <f t="shared" si="306"/>
        <v>0</v>
      </c>
      <c r="H2749" s="303">
        <f>IF(R2749="",0,COUNTIF($R$7:R2749,R2749))</f>
        <v>0</v>
      </c>
      <c r="I2749" s="303" t="str">
        <f t="shared" si="307"/>
        <v>0</v>
      </c>
      <c r="J2749" s="306">
        <f t="shared" si="308"/>
        <v>44216</v>
      </c>
      <c r="K2749" s="303" t="str">
        <f t="shared" si="309"/>
        <v>KK 097</v>
      </c>
      <c r="L2749" s="61"/>
      <c r="M2749" s="271"/>
      <c r="N2749" s="6"/>
      <c r="O2749" s="10"/>
      <c r="P2749" s="6"/>
      <c r="Q2749" s="77" t="str">
        <f t="shared" si="310"/>
        <v/>
      </c>
      <c r="R2749" s="333"/>
      <c r="S2749" s="23"/>
      <c r="T2749" s="271"/>
      <c r="U2749" s="5"/>
      <c r="V2749" s="5"/>
      <c r="W2749" s="61"/>
      <c r="X2749" s="61"/>
    </row>
    <row r="2750" spans="1:24" ht="18.75" customHeight="1" x14ac:dyDescent="0.25">
      <c r="A2750" s="61"/>
      <c r="B2750" s="303">
        <f>IF(P2750="",0,COUNTIF($P$7:P2750,P2750))</f>
        <v>0</v>
      </c>
      <c r="C2750" s="303" t="str">
        <f t="shared" si="304"/>
        <v>0</v>
      </c>
      <c r="D2750" s="303">
        <f>IF(S2750="",0,COUNTIF($S$7:S2750,S2750))</f>
        <v>0</v>
      </c>
      <c r="E2750" s="303" t="str">
        <f t="shared" si="305"/>
        <v>0</v>
      </c>
      <c r="F2750" s="303">
        <f>IF(T2750="",0,COUNTIF($T$7:T2750,T2750))</f>
        <v>0</v>
      </c>
      <c r="G2750" s="303" t="str">
        <f t="shared" si="306"/>
        <v>0</v>
      </c>
      <c r="H2750" s="303">
        <f>IF(R2750="",0,COUNTIF($R$7:R2750,R2750))</f>
        <v>0</v>
      </c>
      <c r="I2750" s="303" t="str">
        <f t="shared" si="307"/>
        <v>0</v>
      </c>
      <c r="J2750" s="306">
        <f t="shared" si="308"/>
        <v>44216</v>
      </c>
      <c r="K2750" s="303" t="str">
        <f t="shared" si="309"/>
        <v>KK 097</v>
      </c>
      <c r="L2750" s="61"/>
      <c r="M2750" s="271"/>
      <c r="N2750" s="6"/>
      <c r="O2750" s="10"/>
      <c r="P2750" s="6"/>
      <c r="Q2750" s="77" t="str">
        <f t="shared" si="310"/>
        <v/>
      </c>
      <c r="R2750" s="333"/>
      <c r="S2750" s="23"/>
      <c r="T2750" s="271"/>
      <c r="U2750" s="5"/>
      <c r="V2750" s="5"/>
      <c r="W2750" s="61"/>
      <c r="X2750" s="61"/>
    </row>
    <row r="2751" spans="1:24" ht="18.75" customHeight="1" x14ac:dyDescent="0.25">
      <c r="A2751" s="61"/>
      <c r="B2751" s="303">
        <f>IF(P2751="",0,COUNTIF($P$7:P2751,P2751))</f>
        <v>0</v>
      </c>
      <c r="C2751" s="303" t="str">
        <f t="shared" si="304"/>
        <v>0</v>
      </c>
      <c r="D2751" s="303">
        <f>IF(S2751="",0,COUNTIF($S$7:S2751,S2751))</f>
        <v>0</v>
      </c>
      <c r="E2751" s="303" t="str">
        <f t="shared" si="305"/>
        <v>0</v>
      </c>
      <c r="F2751" s="303">
        <f>IF(T2751="",0,COUNTIF($T$7:T2751,T2751))</f>
        <v>0</v>
      </c>
      <c r="G2751" s="303" t="str">
        <f t="shared" si="306"/>
        <v>0</v>
      </c>
      <c r="H2751" s="303">
        <f>IF(R2751="",0,COUNTIF($R$7:R2751,R2751))</f>
        <v>0</v>
      </c>
      <c r="I2751" s="303" t="str">
        <f t="shared" si="307"/>
        <v>0</v>
      </c>
      <c r="J2751" s="306">
        <f t="shared" si="308"/>
        <v>44216</v>
      </c>
      <c r="K2751" s="303" t="str">
        <f t="shared" si="309"/>
        <v>KK 097</v>
      </c>
      <c r="L2751" s="61"/>
      <c r="M2751" s="271"/>
      <c r="N2751" s="6"/>
      <c r="O2751" s="10"/>
      <c r="P2751" s="6"/>
      <c r="Q2751" s="77" t="str">
        <f t="shared" si="310"/>
        <v/>
      </c>
      <c r="R2751" s="333"/>
      <c r="S2751" s="23"/>
      <c r="T2751" s="271"/>
      <c r="U2751" s="5"/>
      <c r="V2751" s="5"/>
      <c r="W2751" s="61"/>
      <c r="X2751" s="61"/>
    </row>
    <row r="2752" spans="1:24" ht="18.75" customHeight="1" x14ac:dyDescent="0.25">
      <c r="A2752" s="61"/>
      <c r="B2752" s="303">
        <f>IF(P2752="",0,COUNTIF($P$7:P2752,P2752))</f>
        <v>0</v>
      </c>
      <c r="C2752" s="303" t="str">
        <f t="shared" si="304"/>
        <v>0</v>
      </c>
      <c r="D2752" s="303">
        <f>IF(S2752="",0,COUNTIF($S$7:S2752,S2752))</f>
        <v>0</v>
      </c>
      <c r="E2752" s="303" t="str">
        <f t="shared" si="305"/>
        <v>0</v>
      </c>
      <c r="F2752" s="303">
        <f>IF(T2752="",0,COUNTIF($T$7:T2752,T2752))</f>
        <v>0</v>
      </c>
      <c r="G2752" s="303" t="str">
        <f t="shared" si="306"/>
        <v>0</v>
      </c>
      <c r="H2752" s="303">
        <f>IF(R2752="",0,COUNTIF($R$7:R2752,R2752))</f>
        <v>0</v>
      </c>
      <c r="I2752" s="303" t="str">
        <f t="shared" si="307"/>
        <v>0</v>
      </c>
      <c r="J2752" s="306">
        <f t="shared" si="308"/>
        <v>44216</v>
      </c>
      <c r="K2752" s="303" t="str">
        <f t="shared" si="309"/>
        <v>KK 097</v>
      </c>
      <c r="L2752" s="61"/>
      <c r="M2752" s="271"/>
      <c r="N2752" s="6"/>
      <c r="O2752" s="10"/>
      <c r="P2752" s="6"/>
      <c r="Q2752" s="77" t="str">
        <f t="shared" si="310"/>
        <v/>
      </c>
      <c r="R2752" s="333"/>
      <c r="S2752" s="23"/>
      <c r="T2752" s="271"/>
      <c r="U2752" s="5"/>
      <c r="V2752" s="5"/>
      <c r="W2752" s="61"/>
      <c r="X2752" s="61"/>
    </row>
    <row r="2753" spans="1:24" ht="18.75" customHeight="1" x14ac:dyDescent="0.25">
      <c r="A2753" s="61"/>
      <c r="B2753" s="303">
        <f>IF(P2753="",0,COUNTIF($P$7:P2753,P2753))</f>
        <v>0</v>
      </c>
      <c r="C2753" s="303" t="str">
        <f t="shared" si="304"/>
        <v>0</v>
      </c>
      <c r="D2753" s="303">
        <f>IF(S2753="",0,COUNTIF($S$7:S2753,S2753))</f>
        <v>0</v>
      </c>
      <c r="E2753" s="303" t="str">
        <f t="shared" si="305"/>
        <v>0</v>
      </c>
      <c r="F2753" s="303">
        <f>IF(T2753="",0,COUNTIF($T$7:T2753,T2753))</f>
        <v>0</v>
      </c>
      <c r="G2753" s="303" t="str">
        <f t="shared" si="306"/>
        <v>0</v>
      </c>
      <c r="H2753" s="303">
        <f>IF(R2753="",0,COUNTIF($R$7:R2753,R2753))</f>
        <v>0</v>
      </c>
      <c r="I2753" s="303" t="str">
        <f t="shared" si="307"/>
        <v>0</v>
      </c>
      <c r="J2753" s="306">
        <f t="shared" si="308"/>
        <v>44216</v>
      </c>
      <c r="K2753" s="303" t="str">
        <f t="shared" si="309"/>
        <v>KK 097</v>
      </c>
      <c r="L2753" s="61"/>
      <c r="M2753" s="271"/>
      <c r="N2753" s="6"/>
      <c r="O2753" s="10"/>
      <c r="P2753" s="6"/>
      <c r="Q2753" s="77" t="str">
        <f t="shared" si="310"/>
        <v/>
      </c>
      <c r="R2753" s="333"/>
      <c r="S2753" s="23"/>
      <c r="T2753" s="271"/>
      <c r="U2753" s="5"/>
      <c r="V2753" s="5"/>
      <c r="W2753" s="61"/>
      <c r="X2753" s="61"/>
    </row>
    <row r="2754" spans="1:24" ht="18.75" customHeight="1" x14ac:dyDescent="0.25">
      <c r="A2754" s="61"/>
      <c r="B2754" s="303">
        <f>IF(P2754="",0,COUNTIF($P$7:P2754,P2754))</f>
        <v>0</v>
      </c>
      <c r="C2754" s="303" t="str">
        <f t="shared" si="304"/>
        <v>0</v>
      </c>
      <c r="D2754" s="303">
        <f>IF(S2754="",0,COUNTIF($S$7:S2754,S2754))</f>
        <v>0</v>
      </c>
      <c r="E2754" s="303" t="str">
        <f t="shared" si="305"/>
        <v>0</v>
      </c>
      <c r="F2754" s="303">
        <f>IF(T2754="",0,COUNTIF($T$7:T2754,T2754))</f>
        <v>0</v>
      </c>
      <c r="G2754" s="303" t="str">
        <f t="shared" si="306"/>
        <v>0</v>
      </c>
      <c r="H2754" s="303">
        <f>IF(R2754="",0,COUNTIF($R$7:R2754,R2754))</f>
        <v>0</v>
      </c>
      <c r="I2754" s="303" t="str">
        <f t="shared" si="307"/>
        <v>0</v>
      </c>
      <c r="J2754" s="306">
        <f t="shared" si="308"/>
        <v>44216</v>
      </c>
      <c r="K2754" s="303" t="str">
        <f t="shared" si="309"/>
        <v>KK 097</v>
      </c>
      <c r="L2754" s="61"/>
      <c r="M2754" s="271"/>
      <c r="N2754" s="6"/>
      <c r="O2754" s="10"/>
      <c r="P2754" s="6"/>
      <c r="Q2754" s="77" t="str">
        <f t="shared" si="310"/>
        <v/>
      </c>
      <c r="R2754" s="333"/>
      <c r="S2754" s="23"/>
      <c r="T2754" s="271"/>
      <c r="U2754" s="5"/>
      <c r="V2754" s="5"/>
      <c r="W2754" s="61"/>
      <c r="X2754" s="61"/>
    </row>
    <row r="2755" spans="1:24" ht="18.75" customHeight="1" x14ac:dyDescent="0.25">
      <c r="A2755" s="61"/>
      <c r="B2755" s="303">
        <f>IF(P2755="",0,COUNTIF($P$7:P2755,P2755))</f>
        <v>0</v>
      </c>
      <c r="C2755" s="303" t="str">
        <f t="shared" si="304"/>
        <v>0</v>
      </c>
      <c r="D2755" s="303">
        <f>IF(S2755="",0,COUNTIF($S$7:S2755,S2755))</f>
        <v>0</v>
      </c>
      <c r="E2755" s="303" t="str">
        <f t="shared" si="305"/>
        <v>0</v>
      </c>
      <c r="F2755" s="303">
        <f>IF(T2755="",0,COUNTIF($T$7:T2755,T2755))</f>
        <v>0</v>
      </c>
      <c r="G2755" s="303" t="str">
        <f t="shared" si="306"/>
        <v>0</v>
      </c>
      <c r="H2755" s="303">
        <f>IF(R2755="",0,COUNTIF($R$7:R2755,R2755))</f>
        <v>0</v>
      </c>
      <c r="I2755" s="303" t="str">
        <f t="shared" si="307"/>
        <v>0</v>
      </c>
      <c r="J2755" s="306">
        <f t="shared" si="308"/>
        <v>44216</v>
      </c>
      <c r="K2755" s="303" t="str">
        <f t="shared" si="309"/>
        <v>KK 097</v>
      </c>
      <c r="L2755" s="61"/>
      <c r="M2755" s="271"/>
      <c r="N2755" s="6"/>
      <c r="O2755" s="10"/>
      <c r="P2755" s="6"/>
      <c r="Q2755" s="77" t="str">
        <f t="shared" si="310"/>
        <v/>
      </c>
      <c r="R2755" s="333"/>
      <c r="S2755" s="23"/>
      <c r="T2755" s="271"/>
      <c r="U2755" s="5"/>
      <c r="V2755" s="5"/>
      <c r="W2755" s="61"/>
      <c r="X2755" s="61"/>
    </row>
    <row r="2756" spans="1:24" ht="18.75" customHeight="1" x14ac:dyDescent="0.25">
      <c r="A2756" s="61"/>
      <c r="B2756" s="303">
        <f>IF(P2756="",0,COUNTIF($P$7:P2756,P2756))</f>
        <v>0</v>
      </c>
      <c r="C2756" s="303" t="str">
        <f t="shared" si="304"/>
        <v>0</v>
      </c>
      <c r="D2756" s="303">
        <f>IF(S2756="",0,COUNTIF($S$7:S2756,S2756))</f>
        <v>0</v>
      </c>
      <c r="E2756" s="303" t="str">
        <f t="shared" si="305"/>
        <v>0</v>
      </c>
      <c r="F2756" s="303">
        <f>IF(T2756="",0,COUNTIF($T$7:T2756,T2756))</f>
        <v>0</v>
      </c>
      <c r="G2756" s="303" t="str">
        <f t="shared" si="306"/>
        <v>0</v>
      </c>
      <c r="H2756" s="303">
        <f>IF(R2756="",0,COUNTIF($R$7:R2756,R2756))</f>
        <v>0</v>
      </c>
      <c r="I2756" s="303" t="str">
        <f t="shared" si="307"/>
        <v>0</v>
      </c>
      <c r="J2756" s="306">
        <f t="shared" si="308"/>
        <v>44216</v>
      </c>
      <c r="K2756" s="303" t="str">
        <f t="shared" si="309"/>
        <v>KK 097</v>
      </c>
      <c r="L2756" s="61"/>
      <c r="M2756" s="271"/>
      <c r="N2756" s="6"/>
      <c r="O2756" s="10"/>
      <c r="P2756" s="6"/>
      <c r="Q2756" s="77" t="str">
        <f t="shared" si="310"/>
        <v/>
      </c>
      <c r="R2756" s="333"/>
      <c r="S2756" s="23"/>
      <c r="T2756" s="271"/>
      <c r="U2756" s="5"/>
      <c r="V2756" s="5"/>
      <c r="W2756" s="61"/>
      <c r="X2756" s="61"/>
    </row>
    <row r="2757" spans="1:24" ht="18.75" customHeight="1" x14ac:dyDescent="0.25">
      <c r="A2757" s="61"/>
      <c r="B2757" s="303">
        <f>IF(P2757="",0,COUNTIF($P$7:P2757,P2757))</f>
        <v>0</v>
      </c>
      <c r="C2757" s="303" t="str">
        <f t="shared" si="304"/>
        <v>0</v>
      </c>
      <c r="D2757" s="303">
        <f>IF(S2757="",0,COUNTIF($S$7:S2757,S2757))</f>
        <v>0</v>
      </c>
      <c r="E2757" s="303" t="str">
        <f t="shared" si="305"/>
        <v>0</v>
      </c>
      <c r="F2757" s="303">
        <f>IF(T2757="",0,COUNTIF($T$7:T2757,T2757))</f>
        <v>0</v>
      </c>
      <c r="G2757" s="303" t="str">
        <f t="shared" si="306"/>
        <v>0</v>
      </c>
      <c r="H2757" s="303">
        <f>IF(R2757="",0,COUNTIF($R$7:R2757,R2757))</f>
        <v>0</v>
      </c>
      <c r="I2757" s="303" t="str">
        <f t="shared" si="307"/>
        <v>0</v>
      </c>
      <c r="J2757" s="306">
        <f t="shared" si="308"/>
        <v>44216</v>
      </c>
      <c r="K2757" s="303" t="str">
        <f t="shared" si="309"/>
        <v>KK 097</v>
      </c>
      <c r="L2757" s="61"/>
      <c r="M2757" s="271"/>
      <c r="N2757" s="6"/>
      <c r="O2757" s="10"/>
      <c r="P2757" s="6"/>
      <c r="Q2757" s="77" t="str">
        <f t="shared" si="310"/>
        <v/>
      </c>
      <c r="R2757" s="333"/>
      <c r="S2757" s="23"/>
      <c r="T2757" s="271"/>
      <c r="U2757" s="5"/>
      <c r="V2757" s="5"/>
      <c r="W2757" s="61"/>
      <c r="X2757" s="61"/>
    </row>
    <row r="2758" spans="1:24" ht="18.75" customHeight="1" x14ac:dyDescent="0.25">
      <c r="A2758" s="61"/>
      <c r="B2758" s="303">
        <f>IF(P2758="",0,COUNTIF($P$7:P2758,P2758))</f>
        <v>0</v>
      </c>
      <c r="C2758" s="303" t="str">
        <f t="shared" si="304"/>
        <v>0</v>
      </c>
      <c r="D2758" s="303">
        <f>IF(S2758="",0,COUNTIF($S$7:S2758,S2758))</f>
        <v>0</v>
      </c>
      <c r="E2758" s="303" t="str">
        <f t="shared" si="305"/>
        <v>0</v>
      </c>
      <c r="F2758" s="303">
        <f>IF(T2758="",0,COUNTIF($T$7:T2758,T2758))</f>
        <v>0</v>
      </c>
      <c r="G2758" s="303" t="str">
        <f t="shared" si="306"/>
        <v>0</v>
      </c>
      <c r="H2758" s="303">
        <f>IF(R2758="",0,COUNTIF($R$7:R2758,R2758))</f>
        <v>0</v>
      </c>
      <c r="I2758" s="303" t="str">
        <f t="shared" si="307"/>
        <v>0</v>
      </c>
      <c r="J2758" s="306">
        <f t="shared" si="308"/>
        <v>44216</v>
      </c>
      <c r="K2758" s="303" t="str">
        <f t="shared" si="309"/>
        <v>KK 097</v>
      </c>
      <c r="L2758" s="61"/>
      <c r="M2758" s="271"/>
      <c r="N2758" s="6"/>
      <c r="O2758" s="10"/>
      <c r="P2758" s="6"/>
      <c r="Q2758" s="77" t="str">
        <f t="shared" si="310"/>
        <v/>
      </c>
      <c r="R2758" s="333"/>
      <c r="S2758" s="23"/>
      <c r="T2758" s="271"/>
      <c r="U2758" s="5"/>
      <c r="V2758" s="5"/>
      <c r="W2758" s="61"/>
      <c r="X2758" s="61"/>
    </row>
    <row r="2759" spans="1:24" ht="18.75" customHeight="1" x14ac:dyDescent="0.25">
      <c r="A2759" s="61"/>
      <c r="B2759" s="303">
        <f>IF(P2759="",0,COUNTIF($P$7:P2759,P2759))</f>
        <v>0</v>
      </c>
      <c r="C2759" s="303" t="str">
        <f t="shared" si="304"/>
        <v>0</v>
      </c>
      <c r="D2759" s="303">
        <f>IF(S2759="",0,COUNTIF($S$7:S2759,S2759))</f>
        <v>0</v>
      </c>
      <c r="E2759" s="303" t="str">
        <f t="shared" si="305"/>
        <v>0</v>
      </c>
      <c r="F2759" s="303">
        <f>IF(T2759="",0,COUNTIF($T$7:T2759,T2759))</f>
        <v>0</v>
      </c>
      <c r="G2759" s="303" t="str">
        <f t="shared" si="306"/>
        <v>0</v>
      </c>
      <c r="H2759" s="303">
        <f>IF(R2759="",0,COUNTIF($R$7:R2759,R2759))</f>
        <v>0</v>
      </c>
      <c r="I2759" s="303" t="str">
        <f t="shared" si="307"/>
        <v>0</v>
      </c>
      <c r="J2759" s="306">
        <f t="shared" si="308"/>
        <v>44216</v>
      </c>
      <c r="K2759" s="303" t="str">
        <f t="shared" si="309"/>
        <v>KK 097</v>
      </c>
      <c r="L2759" s="61"/>
      <c r="M2759" s="271"/>
      <c r="N2759" s="6"/>
      <c r="O2759" s="10"/>
      <c r="P2759" s="6"/>
      <c r="Q2759" s="77" t="str">
        <f t="shared" si="310"/>
        <v/>
      </c>
      <c r="R2759" s="333"/>
      <c r="S2759" s="23"/>
      <c r="T2759" s="271"/>
      <c r="U2759" s="5"/>
      <c r="V2759" s="5"/>
      <c r="W2759" s="61"/>
      <c r="X2759" s="61"/>
    </row>
    <row r="2760" spans="1:24" ht="18.75" customHeight="1" x14ac:dyDescent="0.25">
      <c r="A2760" s="61"/>
      <c r="B2760" s="303">
        <f>IF(P2760="",0,COUNTIF($P$7:P2760,P2760))</f>
        <v>0</v>
      </c>
      <c r="C2760" s="303" t="str">
        <f t="shared" si="304"/>
        <v>0</v>
      </c>
      <c r="D2760" s="303">
        <f>IF(S2760="",0,COUNTIF($S$7:S2760,S2760))</f>
        <v>0</v>
      </c>
      <c r="E2760" s="303" t="str">
        <f t="shared" si="305"/>
        <v>0</v>
      </c>
      <c r="F2760" s="303">
        <f>IF(T2760="",0,COUNTIF($T$7:T2760,T2760))</f>
        <v>0</v>
      </c>
      <c r="G2760" s="303" t="str">
        <f t="shared" si="306"/>
        <v>0</v>
      </c>
      <c r="H2760" s="303">
        <f>IF(R2760="",0,COUNTIF($R$7:R2760,R2760))</f>
        <v>0</v>
      </c>
      <c r="I2760" s="303" t="str">
        <f t="shared" si="307"/>
        <v>0</v>
      </c>
      <c r="J2760" s="306">
        <f t="shared" si="308"/>
        <v>44216</v>
      </c>
      <c r="K2760" s="303" t="str">
        <f t="shared" si="309"/>
        <v>KK 097</v>
      </c>
      <c r="L2760" s="61"/>
      <c r="M2760" s="271"/>
      <c r="N2760" s="6"/>
      <c r="O2760" s="10"/>
      <c r="P2760" s="6"/>
      <c r="Q2760" s="77" t="str">
        <f t="shared" si="310"/>
        <v/>
      </c>
      <c r="R2760" s="333"/>
      <c r="S2760" s="23"/>
      <c r="T2760" s="271"/>
      <c r="U2760" s="5"/>
      <c r="V2760" s="5"/>
      <c r="W2760" s="61"/>
      <c r="X2760" s="61"/>
    </row>
    <row r="2761" spans="1:24" ht="18.75" customHeight="1" x14ac:dyDescent="0.25">
      <c r="A2761" s="61"/>
      <c r="B2761" s="303">
        <f>IF(P2761="",0,COUNTIF($P$7:P2761,P2761))</f>
        <v>0</v>
      </c>
      <c r="C2761" s="303" t="str">
        <f t="shared" si="304"/>
        <v>0</v>
      </c>
      <c r="D2761" s="303">
        <f>IF(S2761="",0,COUNTIF($S$7:S2761,S2761))</f>
        <v>0</v>
      </c>
      <c r="E2761" s="303" t="str">
        <f t="shared" si="305"/>
        <v>0</v>
      </c>
      <c r="F2761" s="303">
        <f>IF(T2761="",0,COUNTIF($T$7:T2761,T2761))</f>
        <v>0</v>
      </c>
      <c r="G2761" s="303" t="str">
        <f t="shared" si="306"/>
        <v>0</v>
      </c>
      <c r="H2761" s="303">
        <f>IF(R2761="",0,COUNTIF($R$7:R2761,R2761))</f>
        <v>0</v>
      </c>
      <c r="I2761" s="303" t="str">
        <f t="shared" si="307"/>
        <v>0</v>
      </c>
      <c r="J2761" s="306">
        <f t="shared" si="308"/>
        <v>44216</v>
      </c>
      <c r="K2761" s="303" t="str">
        <f t="shared" si="309"/>
        <v>KK 097</v>
      </c>
      <c r="L2761" s="61"/>
      <c r="M2761" s="271"/>
      <c r="N2761" s="6"/>
      <c r="O2761" s="10"/>
      <c r="P2761" s="6"/>
      <c r="Q2761" s="77" t="str">
        <f t="shared" si="310"/>
        <v/>
      </c>
      <c r="R2761" s="333"/>
      <c r="S2761" s="23"/>
      <c r="T2761" s="271"/>
      <c r="U2761" s="5"/>
      <c r="V2761" s="5"/>
      <c r="W2761" s="61"/>
      <c r="X2761" s="61"/>
    </row>
    <row r="2762" spans="1:24" ht="18.75" customHeight="1" x14ac:dyDescent="0.25">
      <c r="A2762" s="61"/>
      <c r="B2762" s="303">
        <f>IF(P2762="",0,COUNTIF($P$7:P2762,P2762))</f>
        <v>0</v>
      </c>
      <c r="C2762" s="303" t="str">
        <f t="shared" si="304"/>
        <v>0</v>
      </c>
      <c r="D2762" s="303">
        <f>IF(S2762="",0,COUNTIF($S$7:S2762,S2762))</f>
        <v>0</v>
      </c>
      <c r="E2762" s="303" t="str">
        <f t="shared" si="305"/>
        <v>0</v>
      </c>
      <c r="F2762" s="303">
        <f>IF(T2762="",0,COUNTIF($T$7:T2762,T2762))</f>
        <v>0</v>
      </c>
      <c r="G2762" s="303" t="str">
        <f t="shared" si="306"/>
        <v>0</v>
      </c>
      <c r="H2762" s="303">
        <f>IF(R2762="",0,COUNTIF($R$7:R2762,R2762))</f>
        <v>0</v>
      </c>
      <c r="I2762" s="303" t="str">
        <f t="shared" si="307"/>
        <v>0</v>
      </c>
      <c r="J2762" s="306">
        <f t="shared" si="308"/>
        <v>44216</v>
      </c>
      <c r="K2762" s="303" t="str">
        <f t="shared" si="309"/>
        <v>KK 097</v>
      </c>
      <c r="L2762" s="61"/>
      <c r="M2762" s="271"/>
      <c r="N2762" s="6"/>
      <c r="O2762" s="10"/>
      <c r="P2762" s="6"/>
      <c r="Q2762" s="77" t="str">
        <f t="shared" si="310"/>
        <v/>
      </c>
      <c r="R2762" s="333"/>
      <c r="S2762" s="23"/>
      <c r="T2762" s="271"/>
      <c r="U2762" s="5"/>
      <c r="V2762" s="5"/>
      <c r="W2762" s="61"/>
      <c r="X2762" s="61"/>
    </row>
    <row r="2763" spans="1:24" ht="18.75" customHeight="1" x14ac:dyDescent="0.25">
      <c r="A2763" s="61"/>
      <c r="B2763" s="303">
        <f>IF(P2763="",0,COUNTIF($P$7:P2763,P2763))</f>
        <v>0</v>
      </c>
      <c r="C2763" s="303" t="str">
        <f t="shared" si="304"/>
        <v>0</v>
      </c>
      <c r="D2763" s="303">
        <f>IF(S2763="",0,COUNTIF($S$7:S2763,S2763))</f>
        <v>0</v>
      </c>
      <c r="E2763" s="303" t="str">
        <f t="shared" si="305"/>
        <v>0</v>
      </c>
      <c r="F2763" s="303">
        <f>IF(T2763="",0,COUNTIF($T$7:T2763,T2763))</f>
        <v>0</v>
      </c>
      <c r="G2763" s="303" t="str">
        <f t="shared" si="306"/>
        <v>0</v>
      </c>
      <c r="H2763" s="303">
        <f>IF(R2763="",0,COUNTIF($R$7:R2763,R2763))</f>
        <v>0</v>
      </c>
      <c r="I2763" s="303" t="str">
        <f t="shared" si="307"/>
        <v>0</v>
      </c>
      <c r="J2763" s="306">
        <f t="shared" si="308"/>
        <v>44216</v>
      </c>
      <c r="K2763" s="303" t="str">
        <f t="shared" si="309"/>
        <v>KK 097</v>
      </c>
      <c r="L2763" s="61"/>
      <c r="M2763" s="271"/>
      <c r="N2763" s="6"/>
      <c r="O2763" s="10"/>
      <c r="P2763" s="6"/>
      <c r="Q2763" s="77" t="str">
        <f t="shared" si="310"/>
        <v/>
      </c>
      <c r="R2763" s="333"/>
      <c r="S2763" s="23"/>
      <c r="T2763" s="271"/>
      <c r="U2763" s="5"/>
      <c r="V2763" s="5"/>
      <c r="W2763" s="61"/>
      <c r="X2763" s="61"/>
    </row>
    <row r="2764" spans="1:24" ht="18.75" customHeight="1" x14ac:dyDescent="0.25">
      <c r="A2764" s="61"/>
      <c r="B2764" s="303">
        <f>IF(P2764="",0,COUNTIF($P$7:P2764,P2764))</f>
        <v>0</v>
      </c>
      <c r="C2764" s="303" t="str">
        <f t="shared" si="304"/>
        <v>0</v>
      </c>
      <c r="D2764" s="303">
        <f>IF(S2764="",0,COUNTIF($S$7:S2764,S2764))</f>
        <v>0</v>
      </c>
      <c r="E2764" s="303" t="str">
        <f t="shared" si="305"/>
        <v>0</v>
      </c>
      <c r="F2764" s="303">
        <f>IF(T2764="",0,COUNTIF($T$7:T2764,T2764))</f>
        <v>0</v>
      </c>
      <c r="G2764" s="303" t="str">
        <f t="shared" si="306"/>
        <v>0</v>
      </c>
      <c r="H2764" s="303">
        <f>IF(R2764="",0,COUNTIF($R$7:R2764,R2764))</f>
        <v>0</v>
      </c>
      <c r="I2764" s="303" t="str">
        <f t="shared" si="307"/>
        <v>0</v>
      </c>
      <c r="J2764" s="306">
        <f t="shared" si="308"/>
        <v>44216</v>
      </c>
      <c r="K2764" s="303" t="str">
        <f t="shared" si="309"/>
        <v>KK 097</v>
      </c>
      <c r="L2764" s="61"/>
      <c r="M2764" s="271"/>
      <c r="N2764" s="6"/>
      <c r="O2764" s="10"/>
      <c r="P2764" s="6"/>
      <c r="Q2764" s="77" t="str">
        <f t="shared" si="310"/>
        <v/>
      </c>
      <c r="R2764" s="333"/>
      <c r="S2764" s="23"/>
      <c r="T2764" s="271"/>
      <c r="U2764" s="5"/>
      <c r="V2764" s="5"/>
      <c r="W2764" s="61"/>
      <c r="X2764" s="61"/>
    </row>
    <row r="2765" spans="1:24" ht="18.75" customHeight="1" x14ac:dyDescent="0.25">
      <c r="A2765" s="61"/>
      <c r="B2765" s="303">
        <f>IF(P2765="",0,COUNTIF($P$7:P2765,P2765))</f>
        <v>0</v>
      </c>
      <c r="C2765" s="303" t="str">
        <f t="shared" si="304"/>
        <v>0</v>
      </c>
      <c r="D2765" s="303">
        <f>IF(S2765="",0,COUNTIF($S$7:S2765,S2765))</f>
        <v>0</v>
      </c>
      <c r="E2765" s="303" t="str">
        <f t="shared" si="305"/>
        <v>0</v>
      </c>
      <c r="F2765" s="303">
        <f>IF(T2765="",0,COUNTIF($T$7:T2765,T2765))</f>
        <v>0</v>
      </c>
      <c r="G2765" s="303" t="str">
        <f t="shared" si="306"/>
        <v>0</v>
      </c>
      <c r="H2765" s="303">
        <f>IF(R2765="",0,COUNTIF($R$7:R2765,R2765))</f>
        <v>0</v>
      </c>
      <c r="I2765" s="303" t="str">
        <f t="shared" si="307"/>
        <v>0</v>
      </c>
      <c r="J2765" s="306">
        <f t="shared" si="308"/>
        <v>44216</v>
      </c>
      <c r="K2765" s="303" t="str">
        <f t="shared" si="309"/>
        <v>KK 097</v>
      </c>
      <c r="L2765" s="61"/>
      <c r="M2765" s="271"/>
      <c r="N2765" s="6"/>
      <c r="O2765" s="10"/>
      <c r="P2765" s="6"/>
      <c r="Q2765" s="77" t="str">
        <f t="shared" si="310"/>
        <v/>
      </c>
      <c r="R2765" s="333"/>
      <c r="S2765" s="23"/>
      <c r="T2765" s="271"/>
      <c r="U2765" s="5"/>
      <c r="V2765" s="5"/>
      <c r="W2765" s="61"/>
      <c r="X2765" s="61"/>
    </row>
    <row r="2766" spans="1:24" ht="18.75" customHeight="1" x14ac:dyDescent="0.25">
      <c r="A2766" s="61"/>
      <c r="B2766" s="303">
        <f>IF(P2766="",0,COUNTIF($P$7:P2766,P2766))</f>
        <v>0</v>
      </c>
      <c r="C2766" s="303" t="str">
        <f t="shared" si="304"/>
        <v>0</v>
      </c>
      <c r="D2766" s="303">
        <f>IF(S2766="",0,COUNTIF($S$7:S2766,S2766))</f>
        <v>0</v>
      </c>
      <c r="E2766" s="303" t="str">
        <f t="shared" si="305"/>
        <v>0</v>
      </c>
      <c r="F2766" s="303">
        <f>IF(T2766="",0,COUNTIF($T$7:T2766,T2766))</f>
        <v>0</v>
      </c>
      <c r="G2766" s="303" t="str">
        <f t="shared" si="306"/>
        <v>0</v>
      </c>
      <c r="H2766" s="303">
        <f>IF(R2766="",0,COUNTIF($R$7:R2766,R2766))</f>
        <v>0</v>
      </c>
      <c r="I2766" s="303" t="str">
        <f t="shared" si="307"/>
        <v>0</v>
      </c>
      <c r="J2766" s="306">
        <f t="shared" si="308"/>
        <v>44216</v>
      </c>
      <c r="K2766" s="303" t="str">
        <f t="shared" si="309"/>
        <v>KK 097</v>
      </c>
      <c r="L2766" s="61"/>
      <c r="M2766" s="271"/>
      <c r="N2766" s="6"/>
      <c r="O2766" s="10"/>
      <c r="P2766" s="6"/>
      <c r="Q2766" s="77" t="str">
        <f t="shared" si="310"/>
        <v/>
      </c>
      <c r="R2766" s="333"/>
      <c r="S2766" s="23"/>
      <c r="T2766" s="271"/>
      <c r="U2766" s="5"/>
      <c r="V2766" s="5"/>
      <c r="W2766" s="61"/>
      <c r="X2766" s="61"/>
    </row>
    <row r="2767" spans="1:24" ht="18.75" customHeight="1" x14ac:dyDescent="0.25">
      <c r="A2767" s="61"/>
      <c r="B2767" s="303">
        <f>IF(P2767="",0,COUNTIF($P$7:P2767,P2767))</f>
        <v>0</v>
      </c>
      <c r="C2767" s="303" t="str">
        <f t="shared" si="304"/>
        <v>0</v>
      </c>
      <c r="D2767" s="303">
        <f>IF(S2767="",0,COUNTIF($S$7:S2767,S2767))</f>
        <v>0</v>
      </c>
      <c r="E2767" s="303" t="str">
        <f t="shared" si="305"/>
        <v>0</v>
      </c>
      <c r="F2767" s="303">
        <f>IF(T2767="",0,COUNTIF($T$7:T2767,T2767))</f>
        <v>0</v>
      </c>
      <c r="G2767" s="303" t="str">
        <f t="shared" si="306"/>
        <v>0</v>
      </c>
      <c r="H2767" s="303">
        <f>IF(R2767="",0,COUNTIF($R$7:R2767,R2767))</f>
        <v>0</v>
      </c>
      <c r="I2767" s="303" t="str">
        <f t="shared" si="307"/>
        <v>0</v>
      </c>
      <c r="J2767" s="306">
        <f t="shared" si="308"/>
        <v>44216</v>
      </c>
      <c r="K2767" s="303" t="str">
        <f t="shared" si="309"/>
        <v>KK 097</v>
      </c>
      <c r="L2767" s="61"/>
      <c r="M2767" s="271"/>
      <c r="N2767" s="6"/>
      <c r="O2767" s="10"/>
      <c r="P2767" s="6"/>
      <c r="Q2767" s="77" t="str">
        <f t="shared" si="310"/>
        <v/>
      </c>
      <c r="R2767" s="333"/>
      <c r="S2767" s="23"/>
      <c r="T2767" s="271"/>
      <c r="U2767" s="5"/>
      <c r="V2767" s="5"/>
      <c r="W2767" s="61"/>
      <c r="X2767" s="61"/>
    </row>
    <row r="2768" spans="1:24" ht="18.75" customHeight="1" x14ac:dyDescent="0.25">
      <c r="A2768" s="61"/>
      <c r="B2768" s="303">
        <f>IF(P2768="",0,COUNTIF($P$7:P2768,P2768))</f>
        <v>0</v>
      </c>
      <c r="C2768" s="303" t="str">
        <f t="shared" si="304"/>
        <v>0</v>
      </c>
      <c r="D2768" s="303">
        <f>IF(S2768="",0,COUNTIF($S$7:S2768,S2768))</f>
        <v>0</v>
      </c>
      <c r="E2768" s="303" t="str">
        <f t="shared" si="305"/>
        <v>0</v>
      </c>
      <c r="F2768" s="303">
        <f>IF(T2768="",0,COUNTIF($T$7:T2768,T2768))</f>
        <v>0</v>
      </c>
      <c r="G2768" s="303" t="str">
        <f t="shared" si="306"/>
        <v>0</v>
      </c>
      <c r="H2768" s="303">
        <f>IF(R2768="",0,COUNTIF($R$7:R2768,R2768))</f>
        <v>0</v>
      </c>
      <c r="I2768" s="303" t="str">
        <f t="shared" si="307"/>
        <v>0</v>
      </c>
      <c r="J2768" s="306">
        <f t="shared" si="308"/>
        <v>44216</v>
      </c>
      <c r="K2768" s="303" t="str">
        <f t="shared" si="309"/>
        <v>KK 097</v>
      </c>
      <c r="L2768" s="61"/>
      <c r="M2768" s="271"/>
      <c r="N2768" s="6"/>
      <c r="O2768" s="10"/>
      <c r="P2768" s="6"/>
      <c r="Q2768" s="77" t="str">
        <f t="shared" si="310"/>
        <v/>
      </c>
      <c r="R2768" s="333"/>
      <c r="S2768" s="23"/>
      <c r="T2768" s="271"/>
      <c r="U2768" s="5"/>
      <c r="V2768" s="5"/>
      <c r="W2768" s="61"/>
      <c r="X2768" s="61"/>
    </row>
    <row r="2769" spans="1:24" ht="18.75" customHeight="1" x14ac:dyDescent="0.25">
      <c r="A2769" s="61"/>
      <c r="B2769" s="303">
        <f>IF(P2769="",0,COUNTIF($P$7:P2769,P2769))</f>
        <v>0</v>
      </c>
      <c r="C2769" s="303" t="str">
        <f t="shared" si="304"/>
        <v>0</v>
      </c>
      <c r="D2769" s="303">
        <f>IF(S2769="",0,COUNTIF($S$7:S2769,S2769))</f>
        <v>0</v>
      </c>
      <c r="E2769" s="303" t="str">
        <f t="shared" si="305"/>
        <v>0</v>
      </c>
      <c r="F2769" s="303">
        <f>IF(T2769="",0,COUNTIF($T$7:T2769,T2769))</f>
        <v>0</v>
      </c>
      <c r="G2769" s="303" t="str">
        <f t="shared" si="306"/>
        <v>0</v>
      </c>
      <c r="H2769" s="303">
        <f>IF(R2769="",0,COUNTIF($R$7:R2769,R2769))</f>
        <v>0</v>
      </c>
      <c r="I2769" s="303" t="str">
        <f t="shared" si="307"/>
        <v>0</v>
      </c>
      <c r="J2769" s="306">
        <f t="shared" si="308"/>
        <v>44216</v>
      </c>
      <c r="K2769" s="303" t="str">
        <f t="shared" si="309"/>
        <v>KK 097</v>
      </c>
      <c r="L2769" s="61"/>
      <c r="M2769" s="271"/>
      <c r="N2769" s="6"/>
      <c r="O2769" s="10"/>
      <c r="P2769" s="6"/>
      <c r="Q2769" s="77" t="str">
        <f t="shared" si="310"/>
        <v/>
      </c>
      <c r="R2769" s="333"/>
      <c r="S2769" s="23"/>
      <c r="T2769" s="271"/>
      <c r="U2769" s="5"/>
      <c r="V2769" s="5"/>
      <c r="W2769" s="61"/>
      <c r="X2769" s="61"/>
    </row>
    <row r="2770" spans="1:24" ht="18.75" customHeight="1" x14ac:dyDescent="0.25">
      <c r="A2770" s="61"/>
      <c r="B2770" s="303">
        <f>IF(P2770="",0,COUNTIF($P$7:P2770,P2770))</f>
        <v>0</v>
      </c>
      <c r="C2770" s="303" t="str">
        <f t="shared" si="304"/>
        <v>0</v>
      </c>
      <c r="D2770" s="303">
        <f>IF(S2770="",0,COUNTIF($S$7:S2770,S2770))</f>
        <v>0</v>
      </c>
      <c r="E2770" s="303" t="str">
        <f t="shared" si="305"/>
        <v>0</v>
      </c>
      <c r="F2770" s="303">
        <f>IF(T2770="",0,COUNTIF($T$7:T2770,T2770))</f>
        <v>0</v>
      </c>
      <c r="G2770" s="303" t="str">
        <f t="shared" si="306"/>
        <v>0</v>
      </c>
      <c r="H2770" s="303">
        <f>IF(R2770="",0,COUNTIF($R$7:R2770,R2770))</f>
        <v>0</v>
      </c>
      <c r="I2770" s="303" t="str">
        <f t="shared" si="307"/>
        <v>0</v>
      </c>
      <c r="J2770" s="306">
        <f t="shared" si="308"/>
        <v>44216</v>
      </c>
      <c r="K2770" s="303" t="str">
        <f t="shared" si="309"/>
        <v>KK 097</v>
      </c>
      <c r="L2770" s="61"/>
      <c r="M2770" s="271"/>
      <c r="N2770" s="6"/>
      <c r="O2770" s="10"/>
      <c r="P2770" s="6"/>
      <c r="Q2770" s="77" t="str">
        <f t="shared" si="310"/>
        <v/>
      </c>
      <c r="R2770" s="333"/>
      <c r="S2770" s="23"/>
      <c r="T2770" s="271"/>
      <c r="U2770" s="5"/>
      <c r="V2770" s="5"/>
      <c r="W2770" s="61"/>
      <c r="X2770" s="61"/>
    </row>
    <row r="2771" spans="1:24" ht="18.75" customHeight="1" x14ac:dyDescent="0.25">
      <c r="A2771" s="61"/>
      <c r="B2771" s="303">
        <f>IF(P2771="",0,COUNTIF($P$7:P2771,P2771))</f>
        <v>0</v>
      </c>
      <c r="C2771" s="303" t="str">
        <f t="shared" si="304"/>
        <v>0</v>
      </c>
      <c r="D2771" s="303">
        <f>IF(S2771="",0,COUNTIF($S$7:S2771,S2771))</f>
        <v>0</v>
      </c>
      <c r="E2771" s="303" t="str">
        <f t="shared" si="305"/>
        <v>0</v>
      </c>
      <c r="F2771" s="303">
        <f>IF(T2771="",0,COUNTIF($T$7:T2771,T2771))</f>
        <v>0</v>
      </c>
      <c r="G2771" s="303" t="str">
        <f t="shared" si="306"/>
        <v>0</v>
      </c>
      <c r="H2771" s="303">
        <f>IF(R2771="",0,COUNTIF($R$7:R2771,R2771))</f>
        <v>0</v>
      </c>
      <c r="I2771" s="303" t="str">
        <f t="shared" si="307"/>
        <v>0</v>
      </c>
      <c r="J2771" s="306">
        <f t="shared" si="308"/>
        <v>44216</v>
      </c>
      <c r="K2771" s="303" t="str">
        <f t="shared" si="309"/>
        <v>KK 097</v>
      </c>
      <c r="L2771" s="61"/>
      <c r="M2771" s="271"/>
      <c r="N2771" s="6"/>
      <c r="O2771" s="10"/>
      <c r="P2771" s="6"/>
      <c r="Q2771" s="77" t="str">
        <f t="shared" si="310"/>
        <v/>
      </c>
      <c r="R2771" s="333"/>
      <c r="S2771" s="23"/>
      <c r="T2771" s="271"/>
      <c r="U2771" s="5"/>
      <c r="V2771" s="5"/>
      <c r="W2771" s="61"/>
      <c r="X2771" s="61"/>
    </row>
    <row r="2772" spans="1:24" ht="18.75" customHeight="1" x14ac:dyDescent="0.25">
      <c r="A2772" s="61"/>
      <c r="B2772" s="303">
        <f>IF(P2772="",0,COUNTIF($P$7:P2772,P2772))</f>
        <v>0</v>
      </c>
      <c r="C2772" s="303" t="str">
        <f t="shared" si="304"/>
        <v>0</v>
      </c>
      <c r="D2772" s="303">
        <f>IF(S2772="",0,COUNTIF($S$7:S2772,S2772))</f>
        <v>0</v>
      </c>
      <c r="E2772" s="303" t="str">
        <f t="shared" si="305"/>
        <v>0</v>
      </c>
      <c r="F2772" s="303">
        <f>IF(T2772="",0,COUNTIF($T$7:T2772,T2772))</f>
        <v>0</v>
      </c>
      <c r="G2772" s="303" t="str">
        <f t="shared" si="306"/>
        <v>0</v>
      </c>
      <c r="H2772" s="303">
        <f>IF(R2772="",0,COUNTIF($R$7:R2772,R2772))</f>
        <v>0</v>
      </c>
      <c r="I2772" s="303" t="str">
        <f t="shared" si="307"/>
        <v>0</v>
      </c>
      <c r="J2772" s="306">
        <f t="shared" si="308"/>
        <v>44216</v>
      </c>
      <c r="K2772" s="303" t="str">
        <f t="shared" si="309"/>
        <v>KK 097</v>
      </c>
      <c r="L2772" s="61"/>
      <c r="M2772" s="271"/>
      <c r="N2772" s="6"/>
      <c r="O2772" s="10"/>
      <c r="P2772" s="6"/>
      <c r="Q2772" s="77" t="str">
        <f t="shared" si="310"/>
        <v/>
      </c>
      <c r="R2772" s="333"/>
      <c r="S2772" s="23"/>
      <c r="T2772" s="271"/>
      <c r="U2772" s="5"/>
      <c r="V2772" s="5"/>
      <c r="W2772" s="61"/>
      <c r="X2772" s="61"/>
    </row>
    <row r="2773" spans="1:24" ht="18.75" customHeight="1" x14ac:dyDescent="0.25">
      <c r="A2773" s="61"/>
      <c r="B2773" s="303">
        <f>IF(P2773="",0,COUNTIF($P$7:P2773,P2773))</f>
        <v>0</v>
      </c>
      <c r="C2773" s="303" t="str">
        <f t="shared" si="304"/>
        <v>0</v>
      </c>
      <c r="D2773" s="303">
        <f>IF(S2773="",0,COUNTIF($S$7:S2773,S2773))</f>
        <v>0</v>
      </c>
      <c r="E2773" s="303" t="str">
        <f t="shared" si="305"/>
        <v>0</v>
      </c>
      <c r="F2773" s="303">
        <f>IF(T2773="",0,COUNTIF($T$7:T2773,T2773))</f>
        <v>0</v>
      </c>
      <c r="G2773" s="303" t="str">
        <f t="shared" si="306"/>
        <v>0</v>
      </c>
      <c r="H2773" s="303">
        <f>IF(R2773="",0,COUNTIF($R$7:R2773,R2773))</f>
        <v>0</v>
      </c>
      <c r="I2773" s="303" t="str">
        <f t="shared" si="307"/>
        <v>0</v>
      </c>
      <c r="J2773" s="306">
        <f t="shared" si="308"/>
        <v>44216</v>
      </c>
      <c r="K2773" s="303" t="str">
        <f t="shared" si="309"/>
        <v>KK 097</v>
      </c>
      <c r="L2773" s="61"/>
      <c r="M2773" s="271"/>
      <c r="N2773" s="6"/>
      <c r="O2773" s="10"/>
      <c r="P2773" s="6"/>
      <c r="Q2773" s="77" t="str">
        <f t="shared" si="310"/>
        <v/>
      </c>
      <c r="R2773" s="333"/>
      <c r="S2773" s="23"/>
      <c r="T2773" s="271"/>
      <c r="U2773" s="5"/>
      <c r="V2773" s="5"/>
      <c r="W2773" s="61"/>
      <c r="X2773" s="61"/>
    </row>
    <row r="2774" spans="1:24" ht="18.75" customHeight="1" x14ac:dyDescent="0.25">
      <c r="A2774" s="61"/>
      <c r="B2774" s="303">
        <f>IF(P2774="",0,COUNTIF($P$7:P2774,P2774))</f>
        <v>0</v>
      </c>
      <c r="C2774" s="303" t="str">
        <f t="shared" si="304"/>
        <v>0</v>
      </c>
      <c r="D2774" s="303">
        <f>IF(S2774="",0,COUNTIF($S$7:S2774,S2774))</f>
        <v>0</v>
      </c>
      <c r="E2774" s="303" t="str">
        <f t="shared" si="305"/>
        <v>0</v>
      </c>
      <c r="F2774" s="303">
        <f>IF(T2774="",0,COUNTIF($T$7:T2774,T2774))</f>
        <v>0</v>
      </c>
      <c r="G2774" s="303" t="str">
        <f t="shared" si="306"/>
        <v>0</v>
      </c>
      <c r="H2774" s="303">
        <f>IF(R2774="",0,COUNTIF($R$7:R2774,R2774))</f>
        <v>0</v>
      </c>
      <c r="I2774" s="303" t="str">
        <f t="shared" si="307"/>
        <v>0</v>
      </c>
      <c r="J2774" s="306">
        <f t="shared" si="308"/>
        <v>44216</v>
      </c>
      <c r="K2774" s="303" t="str">
        <f t="shared" si="309"/>
        <v>KK 097</v>
      </c>
      <c r="L2774" s="61"/>
      <c r="M2774" s="271"/>
      <c r="N2774" s="6"/>
      <c r="O2774" s="10"/>
      <c r="P2774" s="6"/>
      <c r="Q2774" s="77" t="str">
        <f t="shared" si="310"/>
        <v/>
      </c>
      <c r="R2774" s="333"/>
      <c r="S2774" s="23"/>
      <c r="T2774" s="271"/>
      <c r="U2774" s="5"/>
      <c r="V2774" s="5"/>
      <c r="W2774" s="61"/>
      <c r="X2774" s="61"/>
    </row>
    <row r="2775" spans="1:24" ht="18.75" customHeight="1" x14ac:dyDescent="0.25">
      <c r="A2775" s="61"/>
      <c r="B2775" s="303">
        <f>IF(P2775="",0,COUNTIF($P$7:P2775,P2775))</f>
        <v>0</v>
      </c>
      <c r="C2775" s="303" t="str">
        <f t="shared" si="304"/>
        <v>0</v>
      </c>
      <c r="D2775" s="303">
        <f>IF(S2775="",0,COUNTIF($S$7:S2775,S2775))</f>
        <v>0</v>
      </c>
      <c r="E2775" s="303" t="str">
        <f t="shared" si="305"/>
        <v>0</v>
      </c>
      <c r="F2775" s="303">
        <f>IF(T2775="",0,COUNTIF($T$7:T2775,T2775))</f>
        <v>0</v>
      </c>
      <c r="G2775" s="303" t="str">
        <f t="shared" si="306"/>
        <v>0</v>
      </c>
      <c r="H2775" s="303">
        <f>IF(R2775="",0,COUNTIF($R$7:R2775,R2775))</f>
        <v>0</v>
      </c>
      <c r="I2775" s="303" t="str">
        <f t="shared" si="307"/>
        <v>0</v>
      </c>
      <c r="J2775" s="306">
        <f t="shared" si="308"/>
        <v>44216</v>
      </c>
      <c r="K2775" s="303" t="str">
        <f t="shared" si="309"/>
        <v>KK 097</v>
      </c>
      <c r="L2775" s="61"/>
      <c r="M2775" s="271"/>
      <c r="N2775" s="6"/>
      <c r="O2775" s="10"/>
      <c r="P2775" s="6"/>
      <c r="Q2775" s="77" t="str">
        <f t="shared" si="310"/>
        <v/>
      </c>
      <c r="R2775" s="333"/>
      <c r="S2775" s="23"/>
      <c r="T2775" s="271"/>
      <c r="U2775" s="5"/>
      <c r="V2775" s="5"/>
      <c r="W2775" s="61"/>
      <c r="X2775" s="61"/>
    </row>
    <row r="2776" spans="1:24" ht="18.75" customHeight="1" x14ac:dyDescent="0.25">
      <c r="A2776" s="61"/>
      <c r="B2776" s="303">
        <f>IF(P2776="",0,COUNTIF($P$7:P2776,P2776))</f>
        <v>0</v>
      </c>
      <c r="C2776" s="303" t="str">
        <f t="shared" si="304"/>
        <v>0</v>
      </c>
      <c r="D2776" s="303">
        <f>IF(S2776="",0,COUNTIF($S$7:S2776,S2776))</f>
        <v>0</v>
      </c>
      <c r="E2776" s="303" t="str">
        <f t="shared" si="305"/>
        <v>0</v>
      </c>
      <c r="F2776" s="303">
        <f>IF(T2776="",0,COUNTIF($T$7:T2776,T2776))</f>
        <v>0</v>
      </c>
      <c r="G2776" s="303" t="str">
        <f t="shared" si="306"/>
        <v>0</v>
      </c>
      <c r="H2776" s="303">
        <f>IF(R2776="",0,COUNTIF($R$7:R2776,R2776))</f>
        <v>0</v>
      </c>
      <c r="I2776" s="303" t="str">
        <f t="shared" si="307"/>
        <v>0</v>
      </c>
      <c r="J2776" s="306">
        <f t="shared" si="308"/>
        <v>44216</v>
      </c>
      <c r="K2776" s="303" t="str">
        <f t="shared" si="309"/>
        <v>KK 097</v>
      </c>
      <c r="L2776" s="61"/>
      <c r="M2776" s="271"/>
      <c r="N2776" s="6"/>
      <c r="O2776" s="10"/>
      <c r="P2776" s="6"/>
      <c r="Q2776" s="77" t="str">
        <f t="shared" si="310"/>
        <v/>
      </c>
      <c r="R2776" s="333"/>
      <c r="S2776" s="23"/>
      <c r="T2776" s="271"/>
      <c r="U2776" s="5"/>
      <c r="V2776" s="5"/>
      <c r="W2776" s="61"/>
      <c r="X2776" s="61"/>
    </row>
    <row r="2777" spans="1:24" ht="18.75" customHeight="1" x14ac:dyDescent="0.25">
      <c r="A2777" s="61"/>
      <c r="B2777" s="303">
        <f>IF(P2777="",0,COUNTIF($P$7:P2777,P2777))</f>
        <v>0</v>
      </c>
      <c r="C2777" s="303" t="str">
        <f t="shared" si="304"/>
        <v>0</v>
      </c>
      <c r="D2777" s="303">
        <f>IF(S2777="",0,COUNTIF($S$7:S2777,S2777))</f>
        <v>0</v>
      </c>
      <c r="E2777" s="303" t="str">
        <f t="shared" si="305"/>
        <v>0</v>
      </c>
      <c r="F2777" s="303">
        <f>IF(T2777="",0,COUNTIF($T$7:T2777,T2777))</f>
        <v>0</v>
      </c>
      <c r="G2777" s="303" t="str">
        <f t="shared" si="306"/>
        <v>0</v>
      </c>
      <c r="H2777" s="303">
        <f>IF(R2777="",0,COUNTIF($R$7:R2777,R2777))</f>
        <v>0</v>
      </c>
      <c r="I2777" s="303" t="str">
        <f t="shared" si="307"/>
        <v>0</v>
      </c>
      <c r="J2777" s="306">
        <f t="shared" si="308"/>
        <v>44216</v>
      </c>
      <c r="K2777" s="303" t="str">
        <f t="shared" si="309"/>
        <v>KK 097</v>
      </c>
      <c r="L2777" s="61"/>
      <c r="M2777" s="271"/>
      <c r="N2777" s="6"/>
      <c r="O2777" s="10"/>
      <c r="P2777" s="6"/>
      <c r="Q2777" s="77" t="str">
        <f t="shared" si="310"/>
        <v/>
      </c>
      <c r="R2777" s="333"/>
      <c r="S2777" s="23"/>
      <c r="T2777" s="271"/>
      <c r="U2777" s="5"/>
      <c r="V2777" s="5"/>
      <c r="W2777" s="61"/>
      <c r="X2777" s="61"/>
    </row>
    <row r="2778" spans="1:24" ht="18.75" customHeight="1" x14ac:dyDescent="0.25">
      <c r="A2778" s="61"/>
      <c r="B2778" s="303">
        <f>IF(P2778="",0,COUNTIF($P$7:P2778,P2778))</f>
        <v>0</v>
      </c>
      <c r="C2778" s="303" t="str">
        <f t="shared" si="304"/>
        <v>0</v>
      </c>
      <c r="D2778" s="303">
        <f>IF(S2778="",0,COUNTIF($S$7:S2778,S2778))</f>
        <v>0</v>
      </c>
      <c r="E2778" s="303" t="str">
        <f t="shared" si="305"/>
        <v>0</v>
      </c>
      <c r="F2778" s="303">
        <f>IF(T2778="",0,COUNTIF($T$7:T2778,T2778))</f>
        <v>0</v>
      </c>
      <c r="G2778" s="303" t="str">
        <f t="shared" si="306"/>
        <v>0</v>
      </c>
      <c r="H2778" s="303">
        <f>IF(R2778="",0,COUNTIF($R$7:R2778,R2778))</f>
        <v>0</v>
      </c>
      <c r="I2778" s="303" t="str">
        <f t="shared" si="307"/>
        <v>0</v>
      </c>
      <c r="J2778" s="306">
        <f t="shared" si="308"/>
        <v>44216</v>
      </c>
      <c r="K2778" s="303" t="str">
        <f t="shared" si="309"/>
        <v>KK 097</v>
      </c>
      <c r="L2778" s="61"/>
      <c r="M2778" s="271"/>
      <c r="N2778" s="6"/>
      <c r="O2778" s="10"/>
      <c r="P2778" s="6"/>
      <c r="Q2778" s="77" t="str">
        <f t="shared" si="310"/>
        <v/>
      </c>
      <c r="R2778" s="333"/>
      <c r="S2778" s="23"/>
      <c r="T2778" s="271"/>
      <c r="U2778" s="5"/>
      <c r="V2778" s="5"/>
      <c r="W2778" s="61"/>
      <c r="X2778" s="61"/>
    </row>
    <row r="2779" spans="1:24" ht="18.75" customHeight="1" x14ac:dyDescent="0.25">
      <c r="A2779" s="61"/>
      <c r="B2779" s="303">
        <f>IF(P2779="",0,COUNTIF($P$7:P2779,P2779))</f>
        <v>0</v>
      </c>
      <c r="C2779" s="303" t="str">
        <f t="shared" si="304"/>
        <v>0</v>
      </c>
      <c r="D2779" s="303">
        <f>IF(S2779="",0,COUNTIF($S$7:S2779,S2779))</f>
        <v>0</v>
      </c>
      <c r="E2779" s="303" t="str">
        <f t="shared" si="305"/>
        <v>0</v>
      </c>
      <c r="F2779" s="303">
        <f>IF(T2779="",0,COUNTIF($T$7:T2779,T2779))</f>
        <v>0</v>
      </c>
      <c r="G2779" s="303" t="str">
        <f t="shared" si="306"/>
        <v>0</v>
      </c>
      <c r="H2779" s="303">
        <f>IF(R2779="",0,COUNTIF($R$7:R2779,R2779))</f>
        <v>0</v>
      </c>
      <c r="I2779" s="303" t="str">
        <f t="shared" si="307"/>
        <v>0</v>
      </c>
      <c r="J2779" s="306">
        <f t="shared" si="308"/>
        <v>44216</v>
      </c>
      <c r="K2779" s="303" t="str">
        <f t="shared" si="309"/>
        <v>KK 097</v>
      </c>
      <c r="L2779" s="61"/>
      <c r="M2779" s="271"/>
      <c r="N2779" s="6"/>
      <c r="O2779" s="10"/>
      <c r="P2779" s="6"/>
      <c r="Q2779" s="77" t="str">
        <f t="shared" si="310"/>
        <v/>
      </c>
      <c r="R2779" s="333"/>
      <c r="S2779" s="23"/>
      <c r="T2779" s="271"/>
      <c r="U2779" s="5"/>
      <c r="V2779" s="5"/>
      <c r="W2779" s="61"/>
      <c r="X2779" s="61"/>
    </row>
    <row r="2780" spans="1:24" ht="18.75" customHeight="1" x14ac:dyDescent="0.25">
      <c r="A2780" s="61"/>
      <c r="B2780" s="303">
        <f>IF(P2780="",0,COUNTIF($P$7:P2780,P2780))</f>
        <v>0</v>
      </c>
      <c r="C2780" s="303" t="str">
        <f t="shared" si="304"/>
        <v>0</v>
      </c>
      <c r="D2780" s="303">
        <f>IF(S2780="",0,COUNTIF($S$7:S2780,S2780))</f>
        <v>0</v>
      </c>
      <c r="E2780" s="303" t="str">
        <f t="shared" si="305"/>
        <v>0</v>
      </c>
      <c r="F2780" s="303">
        <f>IF(T2780="",0,COUNTIF($T$7:T2780,T2780))</f>
        <v>0</v>
      </c>
      <c r="G2780" s="303" t="str">
        <f t="shared" si="306"/>
        <v>0</v>
      </c>
      <c r="H2780" s="303">
        <f>IF(R2780="",0,COUNTIF($R$7:R2780,R2780))</f>
        <v>0</v>
      </c>
      <c r="I2780" s="303" t="str">
        <f t="shared" si="307"/>
        <v>0</v>
      </c>
      <c r="J2780" s="306">
        <f t="shared" si="308"/>
        <v>44216</v>
      </c>
      <c r="K2780" s="303" t="str">
        <f t="shared" si="309"/>
        <v>KK 097</v>
      </c>
      <c r="L2780" s="61"/>
      <c r="M2780" s="271"/>
      <c r="N2780" s="6"/>
      <c r="O2780" s="10"/>
      <c r="P2780" s="6"/>
      <c r="Q2780" s="77" t="str">
        <f t="shared" si="310"/>
        <v/>
      </c>
      <c r="R2780" s="333"/>
      <c r="S2780" s="23"/>
      <c r="T2780" s="271"/>
      <c r="U2780" s="5"/>
      <c r="V2780" s="5"/>
      <c r="W2780" s="61"/>
      <c r="X2780" s="61"/>
    </row>
    <row r="2781" spans="1:24" ht="18.75" customHeight="1" x14ac:dyDescent="0.25">
      <c r="A2781" s="61"/>
      <c r="B2781" s="303">
        <f>IF(P2781="",0,COUNTIF($P$7:P2781,P2781))</f>
        <v>0</v>
      </c>
      <c r="C2781" s="303" t="str">
        <f t="shared" si="304"/>
        <v>0</v>
      </c>
      <c r="D2781" s="303">
        <f>IF(S2781="",0,COUNTIF($S$7:S2781,S2781))</f>
        <v>0</v>
      </c>
      <c r="E2781" s="303" t="str">
        <f t="shared" si="305"/>
        <v>0</v>
      </c>
      <c r="F2781" s="303">
        <f>IF(T2781="",0,COUNTIF($T$7:T2781,T2781))</f>
        <v>0</v>
      </c>
      <c r="G2781" s="303" t="str">
        <f t="shared" si="306"/>
        <v>0</v>
      </c>
      <c r="H2781" s="303">
        <f>IF(R2781="",0,COUNTIF($R$7:R2781,R2781))</f>
        <v>0</v>
      </c>
      <c r="I2781" s="303" t="str">
        <f t="shared" si="307"/>
        <v>0</v>
      </c>
      <c r="J2781" s="306">
        <f t="shared" si="308"/>
        <v>44216</v>
      </c>
      <c r="K2781" s="303" t="str">
        <f t="shared" si="309"/>
        <v>KK 097</v>
      </c>
      <c r="L2781" s="61"/>
      <c r="M2781" s="271"/>
      <c r="N2781" s="6"/>
      <c r="O2781" s="10"/>
      <c r="P2781" s="6"/>
      <c r="Q2781" s="77" t="str">
        <f t="shared" si="310"/>
        <v/>
      </c>
      <c r="R2781" s="333"/>
      <c r="S2781" s="23"/>
      <c r="T2781" s="271"/>
      <c r="U2781" s="5"/>
      <c r="V2781" s="5"/>
      <c r="W2781" s="61"/>
      <c r="X2781" s="61"/>
    </row>
    <row r="2782" spans="1:24" ht="18.75" customHeight="1" x14ac:dyDescent="0.25">
      <c r="A2782" s="61"/>
      <c r="B2782" s="303">
        <f>IF(P2782="",0,COUNTIF($P$7:P2782,P2782))</f>
        <v>0</v>
      </c>
      <c r="C2782" s="303" t="str">
        <f t="shared" si="304"/>
        <v>0</v>
      </c>
      <c r="D2782" s="303">
        <f>IF(S2782="",0,COUNTIF($S$7:S2782,S2782))</f>
        <v>0</v>
      </c>
      <c r="E2782" s="303" t="str">
        <f t="shared" si="305"/>
        <v>0</v>
      </c>
      <c r="F2782" s="303">
        <f>IF(T2782="",0,COUNTIF($T$7:T2782,T2782))</f>
        <v>0</v>
      </c>
      <c r="G2782" s="303" t="str">
        <f t="shared" si="306"/>
        <v>0</v>
      </c>
      <c r="H2782" s="303">
        <f>IF(R2782="",0,COUNTIF($R$7:R2782,R2782))</f>
        <v>0</v>
      </c>
      <c r="I2782" s="303" t="str">
        <f t="shared" si="307"/>
        <v>0</v>
      </c>
      <c r="J2782" s="306">
        <f t="shared" si="308"/>
        <v>44216</v>
      </c>
      <c r="K2782" s="303" t="str">
        <f t="shared" si="309"/>
        <v>KK 097</v>
      </c>
      <c r="L2782" s="61"/>
      <c r="M2782" s="271"/>
      <c r="N2782" s="6"/>
      <c r="O2782" s="10"/>
      <c r="P2782" s="6"/>
      <c r="Q2782" s="77" t="str">
        <f t="shared" si="310"/>
        <v/>
      </c>
      <c r="R2782" s="333"/>
      <c r="S2782" s="23"/>
      <c r="T2782" s="271"/>
      <c r="U2782" s="5"/>
      <c r="V2782" s="5"/>
      <c r="W2782" s="61"/>
      <c r="X2782" s="61"/>
    </row>
    <row r="2783" spans="1:24" ht="18.75" customHeight="1" x14ac:dyDescent="0.25">
      <c r="A2783" s="61"/>
      <c r="B2783" s="303">
        <f>IF(P2783="",0,COUNTIF($P$7:P2783,P2783))</f>
        <v>0</v>
      </c>
      <c r="C2783" s="303" t="str">
        <f t="shared" si="304"/>
        <v>0</v>
      </c>
      <c r="D2783" s="303">
        <f>IF(S2783="",0,COUNTIF($S$7:S2783,S2783))</f>
        <v>0</v>
      </c>
      <c r="E2783" s="303" t="str">
        <f t="shared" si="305"/>
        <v>0</v>
      </c>
      <c r="F2783" s="303">
        <f>IF(T2783="",0,COUNTIF($T$7:T2783,T2783))</f>
        <v>0</v>
      </c>
      <c r="G2783" s="303" t="str">
        <f t="shared" si="306"/>
        <v>0</v>
      </c>
      <c r="H2783" s="303">
        <f>IF(R2783="",0,COUNTIF($R$7:R2783,R2783))</f>
        <v>0</v>
      </c>
      <c r="I2783" s="303" t="str">
        <f t="shared" si="307"/>
        <v>0</v>
      </c>
      <c r="J2783" s="306">
        <f t="shared" si="308"/>
        <v>44216</v>
      </c>
      <c r="K2783" s="303" t="str">
        <f t="shared" si="309"/>
        <v>KK 097</v>
      </c>
      <c r="L2783" s="61"/>
      <c r="M2783" s="271"/>
      <c r="N2783" s="6"/>
      <c r="O2783" s="10"/>
      <c r="P2783" s="6"/>
      <c r="Q2783" s="77" t="str">
        <f t="shared" si="310"/>
        <v/>
      </c>
      <c r="R2783" s="333"/>
      <c r="S2783" s="23"/>
      <c r="T2783" s="271"/>
      <c r="U2783" s="5"/>
      <c r="V2783" s="5"/>
      <c r="W2783" s="61"/>
      <c r="X2783" s="61"/>
    </row>
    <row r="2784" spans="1:24" ht="18.75" customHeight="1" x14ac:dyDescent="0.25">
      <c r="A2784" s="61"/>
      <c r="B2784" s="303">
        <f>IF(P2784="",0,COUNTIF($P$7:P2784,P2784))</f>
        <v>0</v>
      </c>
      <c r="C2784" s="303" t="str">
        <f t="shared" si="304"/>
        <v>0</v>
      </c>
      <c r="D2784" s="303">
        <f>IF(S2784="",0,COUNTIF($S$7:S2784,S2784))</f>
        <v>0</v>
      </c>
      <c r="E2784" s="303" t="str">
        <f t="shared" si="305"/>
        <v>0</v>
      </c>
      <c r="F2784" s="303">
        <f>IF(T2784="",0,COUNTIF($T$7:T2784,T2784))</f>
        <v>0</v>
      </c>
      <c r="G2784" s="303" t="str">
        <f t="shared" si="306"/>
        <v>0</v>
      </c>
      <c r="H2784" s="303">
        <f>IF(R2784="",0,COUNTIF($R$7:R2784,R2784))</f>
        <v>0</v>
      </c>
      <c r="I2784" s="303" t="str">
        <f t="shared" si="307"/>
        <v>0</v>
      </c>
      <c r="J2784" s="306">
        <f t="shared" si="308"/>
        <v>44216</v>
      </c>
      <c r="K2784" s="303" t="str">
        <f t="shared" si="309"/>
        <v>KK 097</v>
      </c>
      <c r="L2784" s="61"/>
      <c r="M2784" s="271"/>
      <c r="N2784" s="6"/>
      <c r="O2784" s="10"/>
      <c r="P2784" s="6"/>
      <c r="Q2784" s="77" t="str">
        <f t="shared" si="310"/>
        <v/>
      </c>
      <c r="R2784" s="333"/>
      <c r="S2784" s="23"/>
      <c r="T2784" s="271"/>
      <c r="U2784" s="5"/>
      <c r="V2784" s="5"/>
      <c r="W2784" s="61"/>
      <c r="X2784" s="61"/>
    </row>
    <row r="2785" spans="1:24" ht="18.75" customHeight="1" x14ac:dyDescent="0.25">
      <c r="A2785" s="61"/>
      <c r="B2785" s="303">
        <f>IF(P2785="",0,COUNTIF($P$7:P2785,P2785))</f>
        <v>0</v>
      </c>
      <c r="C2785" s="303" t="str">
        <f t="shared" si="304"/>
        <v>0</v>
      </c>
      <c r="D2785" s="303">
        <f>IF(S2785="",0,COUNTIF($S$7:S2785,S2785))</f>
        <v>0</v>
      </c>
      <c r="E2785" s="303" t="str">
        <f t="shared" si="305"/>
        <v>0</v>
      </c>
      <c r="F2785" s="303">
        <f>IF(T2785="",0,COUNTIF($T$7:T2785,T2785))</f>
        <v>0</v>
      </c>
      <c r="G2785" s="303" t="str">
        <f t="shared" si="306"/>
        <v>0</v>
      </c>
      <c r="H2785" s="303">
        <f>IF(R2785="",0,COUNTIF($R$7:R2785,R2785))</f>
        <v>0</v>
      </c>
      <c r="I2785" s="303" t="str">
        <f t="shared" si="307"/>
        <v>0</v>
      </c>
      <c r="J2785" s="306">
        <f t="shared" si="308"/>
        <v>44216</v>
      </c>
      <c r="K2785" s="303" t="str">
        <f t="shared" si="309"/>
        <v>KK 097</v>
      </c>
      <c r="L2785" s="61"/>
      <c r="M2785" s="271"/>
      <c r="N2785" s="6"/>
      <c r="O2785" s="10"/>
      <c r="P2785" s="6"/>
      <c r="Q2785" s="77" t="str">
        <f t="shared" si="310"/>
        <v/>
      </c>
      <c r="R2785" s="333"/>
      <c r="S2785" s="23"/>
      <c r="T2785" s="271"/>
      <c r="U2785" s="5"/>
      <c r="V2785" s="5"/>
      <c r="W2785" s="61"/>
      <c r="X2785" s="61"/>
    </row>
    <row r="2786" spans="1:24" ht="18.75" customHeight="1" x14ac:dyDescent="0.25">
      <c r="A2786" s="61"/>
      <c r="B2786" s="303">
        <f>IF(P2786="",0,COUNTIF($P$7:P2786,P2786))</f>
        <v>0</v>
      </c>
      <c r="C2786" s="303" t="str">
        <f t="shared" si="304"/>
        <v>0</v>
      </c>
      <c r="D2786" s="303">
        <f>IF(S2786="",0,COUNTIF($S$7:S2786,S2786))</f>
        <v>0</v>
      </c>
      <c r="E2786" s="303" t="str">
        <f t="shared" si="305"/>
        <v>0</v>
      </c>
      <c r="F2786" s="303">
        <f>IF(T2786="",0,COUNTIF($T$7:T2786,T2786))</f>
        <v>0</v>
      </c>
      <c r="G2786" s="303" t="str">
        <f t="shared" si="306"/>
        <v>0</v>
      </c>
      <c r="H2786" s="303">
        <f>IF(R2786="",0,COUNTIF($R$7:R2786,R2786))</f>
        <v>0</v>
      </c>
      <c r="I2786" s="303" t="str">
        <f t="shared" si="307"/>
        <v>0</v>
      </c>
      <c r="J2786" s="306">
        <f t="shared" si="308"/>
        <v>44216</v>
      </c>
      <c r="K2786" s="303" t="str">
        <f t="shared" si="309"/>
        <v>KK 097</v>
      </c>
      <c r="L2786" s="61"/>
      <c r="M2786" s="271"/>
      <c r="N2786" s="6"/>
      <c r="O2786" s="10"/>
      <c r="P2786" s="6"/>
      <c r="Q2786" s="77" t="str">
        <f t="shared" si="310"/>
        <v/>
      </c>
      <c r="R2786" s="333"/>
      <c r="S2786" s="23"/>
      <c r="T2786" s="271"/>
      <c r="U2786" s="5"/>
      <c r="V2786" s="5"/>
      <c r="W2786" s="61"/>
      <c r="X2786" s="61"/>
    </row>
    <row r="2787" spans="1:24" ht="18.75" customHeight="1" x14ac:dyDescent="0.25">
      <c r="A2787" s="61"/>
      <c r="B2787" s="303">
        <f>IF(P2787="",0,COUNTIF($P$7:P2787,P2787))</f>
        <v>0</v>
      </c>
      <c r="C2787" s="303" t="str">
        <f t="shared" si="304"/>
        <v>0</v>
      </c>
      <c r="D2787" s="303">
        <f>IF(S2787="",0,COUNTIF($S$7:S2787,S2787))</f>
        <v>0</v>
      </c>
      <c r="E2787" s="303" t="str">
        <f t="shared" si="305"/>
        <v>0</v>
      </c>
      <c r="F2787" s="303">
        <f>IF(T2787="",0,COUNTIF($T$7:T2787,T2787))</f>
        <v>0</v>
      </c>
      <c r="G2787" s="303" t="str">
        <f t="shared" si="306"/>
        <v>0</v>
      </c>
      <c r="H2787" s="303">
        <f>IF(R2787="",0,COUNTIF($R$7:R2787,R2787))</f>
        <v>0</v>
      </c>
      <c r="I2787" s="303" t="str">
        <f t="shared" si="307"/>
        <v>0</v>
      </c>
      <c r="J2787" s="306">
        <f t="shared" si="308"/>
        <v>44216</v>
      </c>
      <c r="K2787" s="303" t="str">
        <f t="shared" si="309"/>
        <v>KK 097</v>
      </c>
      <c r="L2787" s="61"/>
      <c r="M2787" s="271"/>
      <c r="N2787" s="6"/>
      <c r="O2787" s="10"/>
      <c r="P2787" s="6"/>
      <c r="Q2787" s="77" t="str">
        <f t="shared" si="310"/>
        <v/>
      </c>
      <c r="R2787" s="333"/>
      <c r="S2787" s="23"/>
      <c r="T2787" s="271"/>
      <c r="U2787" s="5"/>
      <c r="V2787" s="5"/>
      <c r="W2787" s="61"/>
      <c r="X2787" s="61"/>
    </row>
    <row r="2788" spans="1:24" ht="18.75" customHeight="1" x14ac:dyDescent="0.25">
      <c r="A2788" s="61"/>
      <c r="B2788" s="303">
        <f>IF(P2788="",0,COUNTIF($P$7:P2788,P2788))</f>
        <v>0</v>
      </c>
      <c r="C2788" s="303" t="str">
        <f t="shared" si="304"/>
        <v>0</v>
      </c>
      <c r="D2788" s="303">
        <f>IF(S2788="",0,COUNTIF($S$7:S2788,S2788))</f>
        <v>0</v>
      </c>
      <c r="E2788" s="303" t="str">
        <f t="shared" si="305"/>
        <v>0</v>
      </c>
      <c r="F2788" s="303">
        <f>IF(T2788="",0,COUNTIF($T$7:T2788,T2788))</f>
        <v>0</v>
      </c>
      <c r="G2788" s="303" t="str">
        <f t="shared" si="306"/>
        <v>0</v>
      </c>
      <c r="H2788" s="303">
        <f>IF(R2788="",0,COUNTIF($R$7:R2788,R2788))</f>
        <v>0</v>
      </c>
      <c r="I2788" s="303" t="str">
        <f t="shared" si="307"/>
        <v>0</v>
      </c>
      <c r="J2788" s="306">
        <f t="shared" si="308"/>
        <v>44216</v>
      </c>
      <c r="K2788" s="303" t="str">
        <f t="shared" si="309"/>
        <v>KK 097</v>
      </c>
      <c r="L2788" s="61"/>
      <c r="M2788" s="271"/>
      <c r="N2788" s="6"/>
      <c r="O2788" s="10"/>
      <c r="P2788" s="6"/>
      <c r="Q2788" s="77" t="str">
        <f t="shared" si="310"/>
        <v/>
      </c>
      <c r="R2788" s="333"/>
      <c r="S2788" s="23"/>
      <c r="T2788" s="271"/>
      <c r="U2788" s="5"/>
      <c r="V2788" s="5"/>
      <c r="W2788" s="61"/>
      <c r="X2788" s="61"/>
    </row>
    <row r="2789" spans="1:24" ht="18.75" customHeight="1" x14ac:dyDescent="0.25">
      <c r="A2789" s="61"/>
      <c r="B2789" s="303">
        <f>IF(P2789="",0,COUNTIF($P$7:P2789,P2789))</f>
        <v>0</v>
      </c>
      <c r="C2789" s="303" t="str">
        <f t="shared" si="304"/>
        <v>0</v>
      </c>
      <c r="D2789" s="303">
        <f>IF(S2789="",0,COUNTIF($S$7:S2789,S2789))</f>
        <v>0</v>
      </c>
      <c r="E2789" s="303" t="str">
        <f t="shared" si="305"/>
        <v>0</v>
      </c>
      <c r="F2789" s="303">
        <f>IF(T2789="",0,COUNTIF($T$7:T2789,T2789))</f>
        <v>0</v>
      </c>
      <c r="G2789" s="303" t="str">
        <f t="shared" si="306"/>
        <v>0</v>
      </c>
      <c r="H2789" s="303">
        <f>IF(R2789="",0,COUNTIF($R$7:R2789,R2789))</f>
        <v>0</v>
      </c>
      <c r="I2789" s="303" t="str">
        <f t="shared" si="307"/>
        <v>0</v>
      </c>
      <c r="J2789" s="306">
        <f t="shared" si="308"/>
        <v>44216</v>
      </c>
      <c r="K2789" s="303" t="str">
        <f t="shared" si="309"/>
        <v>KK 097</v>
      </c>
      <c r="L2789" s="61"/>
      <c r="M2789" s="271"/>
      <c r="N2789" s="6"/>
      <c r="O2789" s="10"/>
      <c r="P2789" s="6"/>
      <c r="Q2789" s="77" t="str">
        <f t="shared" si="310"/>
        <v/>
      </c>
      <c r="R2789" s="333"/>
      <c r="S2789" s="23"/>
      <c r="T2789" s="271"/>
      <c r="U2789" s="5"/>
      <c r="V2789" s="5"/>
      <c r="W2789" s="61"/>
      <c r="X2789" s="61"/>
    </row>
    <row r="2790" spans="1:24" ht="18.75" customHeight="1" x14ac:dyDescent="0.25">
      <c r="A2790" s="61"/>
      <c r="B2790" s="303">
        <f>IF(P2790="",0,COUNTIF($P$7:P2790,P2790))</f>
        <v>0</v>
      </c>
      <c r="C2790" s="303" t="str">
        <f t="shared" si="304"/>
        <v>0</v>
      </c>
      <c r="D2790" s="303">
        <f>IF(S2790="",0,COUNTIF($S$7:S2790,S2790))</f>
        <v>0</v>
      </c>
      <c r="E2790" s="303" t="str">
        <f t="shared" si="305"/>
        <v>0</v>
      </c>
      <c r="F2790" s="303">
        <f>IF(T2790="",0,COUNTIF($T$7:T2790,T2790))</f>
        <v>0</v>
      </c>
      <c r="G2790" s="303" t="str">
        <f t="shared" si="306"/>
        <v>0</v>
      </c>
      <c r="H2790" s="303">
        <f>IF(R2790="",0,COUNTIF($R$7:R2790,R2790))</f>
        <v>0</v>
      </c>
      <c r="I2790" s="303" t="str">
        <f t="shared" si="307"/>
        <v>0</v>
      </c>
      <c r="J2790" s="306">
        <f t="shared" si="308"/>
        <v>44216</v>
      </c>
      <c r="K2790" s="303" t="str">
        <f t="shared" si="309"/>
        <v>KK 097</v>
      </c>
      <c r="L2790" s="61"/>
      <c r="M2790" s="271"/>
      <c r="N2790" s="6"/>
      <c r="O2790" s="10"/>
      <c r="P2790" s="6"/>
      <c r="Q2790" s="77" t="str">
        <f t="shared" si="310"/>
        <v/>
      </c>
      <c r="R2790" s="333"/>
      <c r="S2790" s="23"/>
      <c r="T2790" s="271"/>
      <c r="U2790" s="5"/>
      <c r="V2790" s="5"/>
      <c r="W2790" s="61"/>
      <c r="X2790" s="61"/>
    </row>
    <row r="2791" spans="1:24" ht="18.75" customHeight="1" x14ac:dyDescent="0.25">
      <c r="A2791" s="61"/>
      <c r="B2791" s="303">
        <f>IF(P2791="",0,COUNTIF($P$7:P2791,P2791))</f>
        <v>0</v>
      </c>
      <c r="C2791" s="303" t="str">
        <f t="shared" si="304"/>
        <v>0</v>
      </c>
      <c r="D2791" s="303">
        <f>IF(S2791="",0,COUNTIF($S$7:S2791,S2791))</f>
        <v>0</v>
      </c>
      <c r="E2791" s="303" t="str">
        <f t="shared" si="305"/>
        <v>0</v>
      </c>
      <c r="F2791" s="303">
        <f>IF(T2791="",0,COUNTIF($T$7:T2791,T2791))</f>
        <v>0</v>
      </c>
      <c r="G2791" s="303" t="str">
        <f t="shared" si="306"/>
        <v>0</v>
      </c>
      <c r="H2791" s="303">
        <f>IF(R2791="",0,COUNTIF($R$7:R2791,R2791))</f>
        <v>0</v>
      </c>
      <c r="I2791" s="303" t="str">
        <f t="shared" si="307"/>
        <v>0</v>
      </c>
      <c r="J2791" s="306">
        <f t="shared" si="308"/>
        <v>44216</v>
      </c>
      <c r="K2791" s="303" t="str">
        <f t="shared" si="309"/>
        <v>KK 097</v>
      </c>
      <c r="L2791" s="61"/>
      <c r="M2791" s="271"/>
      <c r="N2791" s="6"/>
      <c r="O2791" s="10"/>
      <c r="P2791" s="6"/>
      <c r="Q2791" s="77" t="str">
        <f t="shared" si="310"/>
        <v/>
      </c>
      <c r="R2791" s="333"/>
      <c r="S2791" s="23"/>
      <c r="T2791" s="271"/>
      <c r="U2791" s="5"/>
      <c r="V2791" s="5"/>
      <c r="W2791" s="61"/>
      <c r="X2791" s="61"/>
    </row>
    <row r="2792" spans="1:24" ht="18.75" customHeight="1" x14ac:dyDescent="0.25">
      <c r="A2792" s="61"/>
      <c r="B2792" s="303">
        <f>IF(P2792="",0,COUNTIF($P$7:P2792,P2792))</f>
        <v>0</v>
      </c>
      <c r="C2792" s="303" t="str">
        <f t="shared" si="304"/>
        <v>0</v>
      </c>
      <c r="D2792" s="303">
        <f>IF(S2792="",0,COUNTIF($S$7:S2792,S2792))</f>
        <v>0</v>
      </c>
      <c r="E2792" s="303" t="str">
        <f t="shared" si="305"/>
        <v>0</v>
      </c>
      <c r="F2792" s="303">
        <f>IF(T2792="",0,COUNTIF($T$7:T2792,T2792))</f>
        <v>0</v>
      </c>
      <c r="G2792" s="303" t="str">
        <f t="shared" si="306"/>
        <v>0</v>
      </c>
      <c r="H2792" s="303">
        <f>IF(R2792="",0,COUNTIF($R$7:R2792,R2792))</f>
        <v>0</v>
      </c>
      <c r="I2792" s="303" t="str">
        <f t="shared" si="307"/>
        <v>0</v>
      </c>
      <c r="J2792" s="306">
        <f t="shared" si="308"/>
        <v>44216</v>
      </c>
      <c r="K2792" s="303" t="str">
        <f t="shared" si="309"/>
        <v>KK 097</v>
      </c>
      <c r="L2792" s="61"/>
      <c r="M2792" s="271"/>
      <c r="N2792" s="6"/>
      <c r="O2792" s="10"/>
      <c r="P2792" s="6"/>
      <c r="Q2792" s="77" t="str">
        <f t="shared" si="310"/>
        <v/>
      </c>
      <c r="R2792" s="333"/>
      <c r="S2792" s="23"/>
      <c r="T2792" s="271"/>
      <c r="U2792" s="5"/>
      <c r="V2792" s="5"/>
      <c r="W2792" s="61"/>
      <c r="X2792" s="61"/>
    </row>
    <row r="2793" spans="1:24" ht="18.75" customHeight="1" x14ac:dyDescent="0.25">
      <c r="A2793" s="61"/>
      <c r="B2793" s="303">
        <f>IF(P2793="",0,COUNTIF($P$7:P2793,P2793))</f>
        <v>0</v>
      </c>
      <c r="C2793" s="303" t="str">
        <f t="shared" si="304"/>
        <v>0</v>
      </c>
      <c r="D2793" s="303">
        <f>IF(S2793="",0,COUNTIF($S$7:S2793,S2793))</f>
        <v>0</v>
      </c>
      <c r="E2793" s="303" t="str">
        <f t="shared" si="305"/>
        <v>0</v>
      </c>
      <c r="F2793" s="303">
        <f>IF(T2793="",0,COUNTIF($T$7:T2793,T2793))</f>
        <v>0</v>
      </c>
      <c r="G2793" s="303" t="str">
        <f t="shared" si="306"/>
        <v>0</v>
      </c>
      <c r="H2793" s="303">
        <f>IF(R2793="",0,COUNTIF($R$7:R2793,R2793))</f>
        <v>0</v>
      </c>
      <c r="I2793" s="303" t="str">
        <f t="shared" si="307"/>
        <v>0</v>
      </c>
      <c r="J2793" s="306">
        <f t="shared" si="308"/>
        <v>44216</v>
      </c>
      <c r="K2793" s="303" t="str">
        <f t="shared" si="309"/>
        <v>KK 097</v>
      </c>
      <c r="L2793" s="61"/>
      <c r="M2793" s="271"/>
      <c r="N2793" s="6"/>
      <c r="O2793" s="10"/>
      <c r="P2793" s="6"/>
      <c r="Q2793" s="77" t="str">
        <f t="shared" si="310"/>
        <v/>
      </c>
      <c r="R2793" s="333"/>
      <c r="S2793" s="23"/>
      <c r="T2793" s="271"/>
      <c r="U2793" s="5"/>
      <c r="V2793" s="5"/>
      <c r="W2793" s="61"/>
      <c r="X2793" s="61"/>
    </row>
    <row r="2794" spans="1:24" ht="18.75" customHeight="1" x14ac:dyDescent="0.25">
      <c r="A2794" s="61"/>
      <c r="B2794" s="303">
        <f>IF(P2794="",0,COUNTIF($P$7:P2794,P2794))</f>
        <v>0</v>
      </c>
      <c r="C2794" s="303" t="str">
        <f t="shared" si="304"/>
        <v>0</v>
      </c>
      <c r="D2794" s="303">
        <f>IF(S2794="",0,COUNTIF($S$7:S2794,S2794))</f>
        <v>0</v>
      </c>
      <c r="E2794" s="303" t="str">
        <f t="shared" si="305"/>
        <v>0</v>
      </c>
      <c r="F2794" s="303">
        <f>IF(T2794="",0,COUNTIF($T$7:T2794,T2794))</f>
        <v>0</v>
      </c>
      <c r="G2794" s="303" t="str">
        <f t="shared" si="306"/>
        <v>0</v>
      </c>
      <c r="H2794" s="303">
        <f>IF(R2794="",0,COUNTIF($R$7:R2794,R2794))</f>
        <v>0</v>
      </c>
      <c r="I2794" s="303" t="str">
        <f t="shared" si="307"/>
        <v>0</v>
      </c>
      <c r="J2794" s="306">
        <f t="shared" si="308"/>
        <v>44216</v>
      </c>
      <c r="K2794" s="303" t="str">
        <f t="shared" si="309"/>
        <v>KK 097</v>
      </c>
      <c r="L2794" s="61"/>
      <c r="M2794" s="271"/>
      <c r="N2794" s="6"/>
      <c r="O2794" s="10"/>
      <c r="P2794" s="6"/>
      <c r="Q2794" s="77" t="str">
        <f t="shared" si="310"/>
        <v/>
      </c>
      <c r="R2794" s="333"/>
      <c r="S2794" s="23"/>
      <c r="T2794" s="271"/>
      <c r="U2794" s="5"/>
      <c r="V2794" s="5"/>
      <c r="W2794" s="61"/>
      <c r="X2794" s="61"/>
    </row>
    <row r="2795" spans="1:24" ht="18.75" customHeight="1" x14ac:dyDescent="0.25">
      <c r="A2795" s="61"/>
      <c r="B2795" s="303">
        <f>IF(P2795="",0,COUNTIF($P$7:P2795,P2795))</f>
        <v>0</v>
      </c>
      <c r="C2795" s="303" t="str">
        <f t="shared" si="304"/>
        <v>0</v>
      </c>
      <c r="D2795" s="303">
        <f>IF(S2795="",0,COUNTIF($S$7:S2795,S2795))</f>
        <v>0</v>
      </c>
      <c r="E2795" s="303" t="str">
        <f t="shared" si="305"/>
        <v>0</v>
      </c>
      <c r="F2795" s="303">
        <f>IF(T2795="",0,COUNTIF($T$7:T2795,T2795))</f>
        <v>0</v>
      </c>
      <c r="G2795" s="303" t="str">
        <f t="shared" si="306"/>
        <v>0</v>
      </c>
      <c r="H2795" s="303">
        <f>IF(R2795="",0,COUNTIF($R$7:R2795,R2795))</f>
        <v>0</v>
      </c>
      <c r="I2795" s="303" t="str">
        <f t="shared" si="307"/>
        <v>0</v>
      </c>
      <c r="J2795" s="306">
        <f t="shared" si="308"/>
        <v>44216</v>
      </c>
      <c r="K2795" s="303" t="str">
        <f t="shared" si="309"/>
        <v>KK 097</v>
      </c>
      <c r="L2795" s="61"/>
      <c r="M2795" s="271"/>
      <c r="N2795" s="6"/>
      <c r="O2795" s="10"/>
      <c r="P2795" s="6"/>
      <c r="Q2795" s="77" t="str">
        <f t="shared" si="310"/>
        <v/>
      </c>
      <c r="R2795" s="333"/>
      <c r="S2795" s="23"/>
      <c r="T2795" s="271"/>
      <c r="U2795" s="5"/>
      <c r="V2795" s="5"/>
      <c r="W2795" s="61"/>
      <c r="X2795" s="61"/>
    </row>
    <row r="2796" spans="1:24" ht="18.75" customHeight="1" x14ac:dyDescent="0.25">
      <c r="A2796" s="61"/>
      <c r="B2796" s="303">
        <f>IF(P2796="",0,COUNTIF($P$7:P2796,P2796))</f>
        <v>0</v>
      </c>
      <c r="C2796" s="303" t="str">
        <f t="shared" si="304"/>
        <v>0</v>
      </c>
      <c r="D2796" s="303">
        <f>IF(S2796="",0,COUNTIF($S$7:S2796,S2796))</f>
        <v>0</v>
      </c>
      <c r="E2796" s="303" t="str">
        <f t="shared" si="305"/>
        <v>0</v>
      </c>
      <c r="F2796" s="303">
        <f>IF(T2796="",0,COUNTIF($T$7:T2796,T2796))</f>
        <v>0</v>
      </c>
      <c r="G2796" s="303" t="str">
        <f t="shared" si="306"/>
        <v>0</v>
      </c>
      <c r="H2796" s="303">
        <f>IF(R2796="",0,COUNTIF($R$7:R2796,R2796))</f>
        <v>0</v>
      </c>
      <c r="I2796" s="303" t="str">
        <f t="shared" si="307"/>
        <v>0</v>
      </c>
      <c r="J2796" s="306">
        <f t="shared" si="308"/>
        <v>44216</v>
      </c>
      <c r="K2796" s="303" t="str">
        <f t="shared" si="309"/>
        <v>KK 097</v>
      </c>
      <c r="L2796" s="61"/>
      <c r="M2796" s="271"/>
      <c r="N2796" s="6"/>
      <c r="O2796" s="10"/>
      <c r="P2796" s="6"/>
      <c r="Q2796" s="77" t="str">
        <f t="shared" si="310"/>
        <v/>
      </c>
      <c r="R2796" s="333"/>
      <c r="S2796" s="23"/>
      <c r="T2796" s="271"/>
      <c r="U2796" s="5"/>
      <c r="V2796" s="5"/>
      <c r="W2796" s="61"/>
      <c r="X2796" s="61"/>
    </row>
    <row r="2797" spans="1:24" ht="18.75" customHeight="1" x14ac:dyDescent="0.25">
      <c r="A2797" s="61"/>
      <c r="B2797" s="303">
        <f>IF(P2797="",0,COUNTIF($P$7:P2797,P2797))</f>
        <v>0</v>
      </c>
      <c r="C2797" s="303" t="str">
        <f t="shared" si="304"/>
        <v>0</v>
      </c>
      <c r="D2797" s="303">
        <f>IF(S2797="",0,COUNTIF($S$7:S2797,S2797))</f>
        <v>0</v>
      </c>
      <c r="E2797" s="303" t="str">
        <f t="shared" si="305"/>
        <v>0</v>
      </c>
      <c r="F2797" s="303">
        <f>IF(T2797="",0,COUNTIF($T$7:T2797,T2797))</f>
        <v>0</v>
      </c>
      <c r="G2797" s="303" t="str">
        <f t="shared" si="306"/>
        <v>0</v>
      </c>
      <c r="H2797" s="303">
        <f>IF(R2797="",0,COUNTIF($R$7:R2797,R2797))</f>
        <v>0</v>
      </c>
      <c r="I2797" s="303" t="str">
        <f t="shared" si="307"/>
        <v>0</v>
      </c>
      <c r="J2797" s="306">
        <f t="shared" si="308"/>
        <v>44216</v>
      </c>
      <c r="K2797" s="303" t="str">
        <f t="shared" si="309"/>
        <v>KK 097</v>
      </c>
      <c r="L2797" s="61"/>
      <c r="M2797" s="271"/>
      <c r="N2797" s="6"/>
      <c r="O2797" s="10"/>
      <c r="P2797" s="6"/>
      <c r="Q2797" s="77" t="str">
        <f t="shared" si="310"/>
        <v/>
      </c>
      <c r="R2797" s="333"/>
      <c r="S2797" s="23"/>
      <c r="T2797" s="271"/>
      <c r="U2797" s="5"/>
      <c r="V2797" s="5"/>
      <c r="W2797" s="61"/>
      <c r="X2797" s="61"/>
    </row>
    <row r="2798" spans="1:24" ht="18.75" customHeight="1" x14ac:dyDescent="0.25">
      <c r="A2798" s="61"/>
      <c r="B2798" s="303">
        <f>IF(P2798="",0,COUNTIF($P$7:P2798,P2798))</f>
        <v>0</v>
      </c>
      <c r="C2798" s="303" t="str">
        <f t="shared" si="304"/>
        <v>0</v>
      </c>
      <c r="D2798" s="303">
        <f>IF(S2798="",0,COUNTIF($S$7:S2798,S2798))</f>
        <v>0</v>
      </c>
      <c r="E2798" s="303" t="str">
        <f t="shared" si="305"/>
        <v>0</v>
      </c>
      <c r="F2798" s="303">
        <f>IF(T2798="",0,COUNTIF($T$7:T2798,T2798))</f>
        <v>0</v>
      </c>
      <c r="G2798" s="303" t="str">
        <f t="shared" si="306"/>
        <v>0</v>
      </c>
      <c r="H2798" s="303">
        <f>IF(R2798="",0,COUNTIF($R$7:R2798,R2798))</f>
        <v>0</v>
      </c>
      <c r="I2798" s="303" t="str">
        <f t="shared" si="307"/>
        <v>0</v>
      </c>
      <c r="J2798" s="306">
        <f t="shared" si="308"/>
        <v>44216</v>
      </c>
      <c r="K2798" s="303" t="str">
        <f t="shared" si="309"/>
        <v>KK 097</v>
      </c>
      <c r="L2798" s="61"/>
      <c r="M2798" s="271"/>
      <c r="N2798" s="6"/>
      <c r="O2798" s="10"/>
      <c r="P2798" s="6"/>
      <c r="Q2798" s="77" t="str">
        <f t="shared" si="310"/>
        <v/>
      </c>
      <c r="R2798" s="333"/>
      <c r="S2798" s="23"/>
      <c r="T2798" s="271"/>
      <c r="U2798" s="5"/>
      <c r="V2798" s="5"/>
      <c r="W2798" s="61"/>
      <c r="X2798" s="61"/>
    </row>
    <row r="2799" spans="1:24" ht="18.75" customHeight="1" x14ac:dyDescent="0.25">
      <c r="A2799" s="61"/>
      <c r="B2799" s="303">
        <f>IF(P2799="",0,COUNTIF($P$7:P2799,P2799))</f>
        <v>0</v>
      </c>
      <c r="C2799" s="303" t="str">
        <f t="shared" si="304"/>
        <v>0</v>
      </c>
      <c r="D2799" s="303">
        <f>IF(S2799="",0,COUNTIF($S$7:S2799,S2799))</f>
        <v>0</v>
      </c>
      <c r="E2799" s="303" t="str">
        <f t="shared" si="305"/>
        <v>0</v>
      </c>
      <c r="F2799" s="303">
        <f>IF(T2799="",0,COUNTIF($T$7:T2799,T2799))</f>
        <v>0</v>
      </c>
      <c r="G2799" s="303" t="str">
        <f t="shared" si="306"/>
        <v>0</v>
      </c>
      <c r="H2799" s="303">
        <f>IF(R2799="",0,COUNTIF($R$7:R2799,R2799))</f>
        <v>0</v>
      </c>
      <c r="I2799" s="303" t="str">
        <f t="shared" si="307"/>
        <v>0</v>
      </c>
      <c r="J2799" s="306">
        <f t="shared" si="308"/>
        <v>44216</v>
      </c>
      <c r="K2799" s="303" t="str">
        <f t="shared" si="309"/>
        <v>KK 097</v>
      </c>
      <c r="L2799" s="61"/>
      <c r="M2799" s="271"/>
      <c r="N2799" s="6"/>
      <c r="O2799" s="10"/>
      <c r="P2799" s="6"/>
      <c r="Q2799" s="77" t="str">
        <f t="shared" si="310"/>
        <v/>
      </c>
      <c r="R2799" s="333"/>
      <c r="S2799" s="23"/>
      <c r="T2799" s="271"/>
      <c r="U2799" s="5"/>
      <c r="V2799" s="5"/>
      <c r="W2799" s="61"/>
      <c r="X2799" s="61"/>
    </row>
    <row r="2800" spans="1:24" ht="18.75" customHeight="1" x14ac:dyDescent="0.25">
      <c r="A2800" s="61"/>
      <c r="B2800" s="303">
        <f>IF(P2800="",0,COUNTIF($P$7:P2800,P2800))</f>
        <v>0</v>
      </c>
      <c r="C2800" s="303" t="str">
        <f t="shared" si="304"/>
        <v>0</v>
      </c>
      <c r="D2800" s="303">
        <f>IF(S2800="",0,COUNTIF($S$7:S2800,S2800))</f>
        <v>0</v>
      </c>
      <c r="E2800" s="303" t="str">
        <f t="shared" si="305"/>
        <v>0</v>
      </c>
      <c r="F2800" s="303">
        <f>IF(T2800="",0,COUNTIF($T$7:T2800,T2800))</f>
        <v>0</v>
      </c>
      <c r="G2800" s="303" t="str">
        <f t="shared" si="306"/>
        <v>0</v>
      </c>
      <c r="H2800" s="303">
        <f>IF(R2800="",0,COUNTIF($R$7:R2800,R2800))</f>
        <v>0</v>
      </c>
      <c r="I2800" s="303" t="str">
        <f t="shared" si="307"/>
        <v>0</v>
      </c>
      <c r="J2800" s="306">
        <f t="shared" si="308"/>
        <v>44216</v>
      </c>
      <c r="K2800" s="303" t="str">
        <f t="shared" si="309"/>
        <v>KK 097</v>
      </c>
      <c r="L2800" s="61"/>
      <c r="M2800" s="271"/>
      <c r="N2800" s="6"/>
      <c r="O2800" s="10"/>
      <c r="P2800" s="6"/>
      <c r="Q2800" s="77" t="str">
        <f t="shared" si="310"/>
        <v/>
      </c>
      <c r="R2800" s="333"/>
      <c r="S2800" s="23"/>
      <c r="T2800" s="271"/>
      <c r="U2800" s="5"/>
      <c r="V2800" s="5"/>
      <c r="W2800" s="61"/>
      <c r="X2800" s="61"/>
    </row>
    <row r="2801" spans="1:24" ht="18.75" customHeight="1" x14ac:dyDescent="0.25">
      <c r="A2801" s="61"/>
      <c r="B2801" s="303">
        <f>IF(P2801="",0,COUNTIF($P$7:P2801,P2801))</f>
        <v>0</v>
      </c>
      <c r="C2801" s="303" t="str">
        <f t="shared" ref="C2801:C2864" si="311">B2801&amp;P2801</f>
        <v>0</v>
      </c>
      <c r="D2801" s="303">
        <f>IF(S2801="",0,COUNTIF($S$7:S2801,S2801))</f>
        <v>0</v>
      </c>
      <c r="E2801" s="303" t="str">
        <f t="shared" ref="E2801:E2864" si="312">D2801&amp;S2801</f>
        <v>0</v>
      </c>
      <c r="F2801" s="303">
        <f>IF(T2801="",0,COUNTIF($T$7:T2801,T2801))</f>
        <v>0</v>
      </c>
      <c r="G2801" s="303" t="str">
        <f t="shared" ref="G2801:G2864" si="313">F2801&amp;T2801</f>
        <v>0</v>
      </c>
      <c r="H2801" s="303">
        <f>IF(R2801="",0,COUNTIF($R$7:R2801,R2801))</f>
        <v>0</v>
      </c>
      <c r="I2801" s="303" t="str">
        <f t="shared" ref="I2801:I2864" si="314">H2801&amp;R2801</f>
        <v>0</v>
      </c>
      <c r="J2801" s="306">
        <f t="shared" ref="J2801:J2864" si="315">IF(M2801&lt;&gt;"",M2801,J2800)</f>
        <v>44216</v>
      </c>
      <c r="K2801" s="303" t="str">
        <f t="shared" ref="K2801:K2864" si="316">IF(N2801&lt;&gt;"",N2801,K2800)</f>
        <v>KK 097</v>
      </c>
      <c r="L2801" s="61"/>
      <c r="M2801" s="271"/>
      <c r="N2801" s="6"/>
      <c r="O2801" s="10"/>
      <c r="P2801" s="6"/>
      <c r="Q2801" s="77" t="str">
        <f t="shared" ref="Q2801:Q2864" si="317">IF(P2801&lt;&gt;"",VLOOKUP(P2801,DA,2,FALSE),"")</f>
        <v/>
      </c>
      <c r="R2801" s="333"/>
      <c r="S2801" s="23"/>
      <c r="T2801" s="271"/>
      <c r="U2801" s="5"/>
      <c r="V2801" s="5"/>
      <c r="W2801" s="61"/>
      <c r="X2801" s="61"/>
    </row>
    <row r="2802" spans="1:24" ht="18.75" customHeight="1" x14ac:dyDescent="0.25">
      <c r="A2802" s="61"/>
      <c r="B2802" s="303">
        <f>IF(P2802="",0,COUNTIF($P$7:P2802,P2802))</f>
        <v>0</v>
      </c>
      <c r="C2802" s="303" t="str">
        <f t="shared" si="311"/>
        <v>0</v>
      </c>
      <c r="D2802" s="303">
        <f>IF(S2802="",0,COUNTIF($S$7:S2802,S2802))</f>
        <v>0</v>
      </c>
      <c r="E2802" s="303" t="str">
        <f t="shared" si="312"/>
        <v>0</v>
      </c>
      <c r="F2802" s="303">
        <f>IF(T2802="",0,COUNTIF($T$7:T2802,T2802))</f>
        <v>0</v>
      </c>
      <c r="G2802" s="303" t="str">
        <f t="shared" si="313"/>
        <v>0</v>
      </c>
      <c r="H2802" s="303">
        <f>IF(R2802="",0,COUNTIF($R$7:R2802,R2802))</f>
        <v>0</v>
      </c>
      <c r="I2802" s="303" t="str">
        <f t="shared" si="314"/>
        <v>0</v>
      </c>
      <c r="J2802" s="306">
        <f t="shared" si="315"/>
        <v>44216</v>
      </c>
      <c r="K2802" s="303" t="str">
        <f t="shared" si="316"/>
        <v>KK 097</v>
      </c>
      <c r="L2802" s="61"/>
      <c r="M2802" s="271"/>
      <c r="N2802" s="6"/>
      <c r="O2802" s="10"/>
      <c r="P2802" s="6"/>
      <c r="Q2802" s="77" t="str">
        <f t="shared" si="317"/>
        <v/>
      </c>
      <c r="R2802" s="333"/>
      <c r="S2802" s="23"/>
      <c r="T2802" s="271"/>
      <c r="U2802" s="5"/>
      <c r="V2802" s="5"/>
      <c r="W2802" s="61"/>
      <c r="X2802" s="61"/>
    </row>
    <row r="2803" spans="1:24" ht="18.75" customHeight="1" x14ac:dyDescent="0.25">
      <c r="A2803" s="61"/>
      <c r="B2803" s="303">
        <f>IF(P2803="",0,COUNTIF($P$7:P2803,P2803))</f>
        <v>0</v>
      </c>
      <c r="C2803" s="303" t="str">
        <f t="shared" si="311"/>
        <v>0</v>
      </c>
      <c r="D2803" s="303">
        <f>IF(S2803="",0,COUNTIF($S$7:S2803,S2803))</f>
        <v>0</v>
      </c>
      <c r="E2803" s="303" t="str">
        <f t="shared" si="312"/>
        <v>0</v>
      </c>
      <c r="F2803" s="303">
        <f>IF(T2803="",0,COUNTIF($T$7:T2803,T2803))</f>
        <v>0</v>
      </c>
      <c r="G2803" s="303" t="str">
        <f t="shared" si="313"/>
        <v>0</v>
      </c>
      <c r="H2803" s="303">
        <f>IF(R2803="",0,COUNTIF($R$7:R2803,R2803))</f>
        <v>0</v>
      </c>
      <c r="I2803" s="303" t="str">
        <f t="shared" si="314"/>
        <v>0</v>
      </c>
      <c r="J2803" s="306">
        <f t="shared" si="315"/>
        <v>44216</v>
      </c>
      <c r="K2803" s="303" t="str">
        <f t="shared" si="316"/>
        <v>KK 097</v>
      </c>
      <c r="L2803" s="61"/>
      <c r="M2803" s="271"/>
      <c r="N2803" s="6"/>
      <c r="O2803" s="10"/>
      <c r="P2803" s="6"/>
      <c r="Q2803" s="77" t="str">
        <f t="shared" si="317"/>
        <v/>
      </c>
      <c r="R2803" s="333"/>
      <c r="S2803" s="23"/>
      <c r="T2803" s="271"/>
      <c r="U2803" s="5"/>
      <c r="V2803" s="5"/>
      <c r="W2803" s="61"/>
      <c r="X2803" s="61"/>
    </row>
    <row r="2804" spans="1:24" ht="18.75" customHeight="1" x14ac:dyDescent="0.25">
      <c r="A2804" s="61"/>
      <c r="B2804" s="303">
        <f>IF(P2804="",0,COUNTIF($P$7:P2804,P2804))</f>
        <v>0</v>
      </c>
      <c r="C2804" s="303" t="str">
        <f t="shared" si="311"/>
        <v>0</v>
      </c>
      <c r="D2804" s="303">
        <f>IF(S2804="",0,COUNTIF($S$7:S2804,S2804))</f>
        <v>0</v>
      </c>
      <c r="E2804" s="303" t="str">
        <f t="shared" si="312"/>
        <v>0</v>
      </c>
      <c r="F2804" s="303">
        <f>IF(T2804="",0,COUNTIF($T$7:T2804,T2804))</f>
        <v>0</v>
      </c>
      <c r="G2804" s="303" t="str">
        <f t="shared" si="313"/>
        <v>0</v>
      </c>
      <c r="H2804" s="303">
        <f>IF(R2804="",0,COUNTIF($R$7:R2804,R2804))</f>
        <v>0</v>
      </c>
      <c r="I2804" s="303" t="str">
        <f t="shared" si="314"/>
        <v>0</v>
      </c>
      <c r="J2804" s="306">
        <f t="shared" si="315"/>
        <v>44216</v>
      </c>
      <c r="K2804" s="303" t="str">
        <f t="shared" si="316"/>
        <v>KK 097</v>
      </c>
      <c r="L2804" s="61"/>
      <c r="M2804" s="271"/>
      <c r="N2804" s="6"/>
      <c r="O2804" s="10"/>
      <c r="P2804" s="6"/>
      <c r="Q2804" s="77" t="str">
        <f t="shared" si="317"/>
        <v/>
      </c>
      <c r="R2804" s="333"/>
      <c r="S2804" s="23"/>
      <c r="T2804" s="271"/>
      <c r="U2804" s="5"/>
      <c r="V2804" s="5"/>
      <c r="W2804" s="61"/>
      <c r="X2804" s="61"/>
    </row>
    <row r="2805" spans="1:24" ht="18.75" customHeight="1" x14ac:dyDescent="0.25">
      <c r="A2805" s="61"/>
      <c r="B2805" s="303">
        <f>IF(P2805="",0,COUNTIF($P$7:P2805,P2805))</f>
        <v>0</v>
      </c>
      <c r="C2805" s="303" t="str">
        <f t="shared" si="311"/>
        <v>0</v>
      </c>
      <c r="D2805" s="303">
        <f>IF(S2805="",0,COUNTIF($S$7:S2805,S2805))</f>
        <v>0</v>
      </c>
      <c r="E2805" s="303" t="str">
        <f t="shared" si="312"/>
        <v>0</v>
      </c>
      <c r="F2805" s="303">
        <f>IF(T2805="",0,COUNTIF($T$7:T2805,T2805))</f>
        <v>0</v>
      </c>
      <c r="G2805" s="303" t="str">
        <f t="shared" si="313"/>
        <v>0</v>
      </c>
      <c r="H2805" s="303">
        <f>IF(R2805="",0,COUNTIF($R$7:R2805,R2805))</f>
        <v>0</v>
      </c>
      <c r="I2805" s="303" t="str">
        <f t="shared" si="314"/>
        <v>0</v>
      </c>
      <c r="J2805" s="306">
        <f t="shared" si="315"/>
        <v>44216</v>
      </c>
      <c r="K2805" s="303" t="str">
        <f t="shared" si="316"/>
        <v>KK 097</v>
      </c>
      <c r="L2805" s="61"/>
      <c r="M2805" s="271"/>
      <c r="N2805" s="6"/>
      <c r="O2805" s="10"/>
      <c r="P2805" s="6"/>
      <c r="Q2805" s="77" t="str">
        <f t="shared" si="317"/>
        <v/>
      </c>
      <c r="R2805" s="333"/>
      <c r="S2805" s="23"/>
      <c r="T2805" s="271"/>
      <c r="U2805" s="5"/>
      <c r="V2805" s="5"/>
      <c r="W2805" s="61"/>
      <c r="X2805" s="61"/>
    </row>
    <row r="2806" spans="1:24" ht="18.75" customHeight="1" x14ac:dyDescent="0.25">
      <c r="A2806" s="61"/>
      <c r="B2806" s="303">
        <f>IF(P2806="",0,COUNTIF($P$7:P2806,P2806))</f>
        <v>0</v>
      </c>
      <c r="C2806" s="303" t="str">
        <f t="shared" si="311"/>
        <v>0</v>
      </c>
      <c r="D2806" s="303">
        <f>IF(S2806="",0,COUNTIF($S$7:S2806,S2806))</f>
        <v>0</v>
      </c>
      <c r="E2806" s="303" t="str">
        <f t="shared" si="312"/>
        <v>0</v>
      </c>
      <c r="F2806" s="303">
        <f>IF(T2806="",0,COUNTIF($T$7:T2806,T2806))</f>
        <v>0</v>
      </c>
      <c r="G2806" s="303" t="str">
        <f t="shared" si="313"/>
        <v>0</v>
      </c>
      <c r="H2806" s="303">
        <f>IF(R2806="",0,COUNTIF($R$7:R2806,R2806))</f>
        <v>0</v>
      </c>
      <c r="I2806" s="303" t="str">
        <f t="shared" si="314"/>
        <v>0</v>
      </c>
      <c r="J2806" s="306">
        <f t="shared" si="315"/>
        <v>44216</v>
      </c>
      <c r="K2806" s="303" t="str">
        <f t="shared" si="316"/>
        <v>KK 097</v>
      </c>
      <c r="L2806" s="61"/>
      <c r="M2806" s="271"/>
      <c r="N2806" s="6"/>
      <c r="O2806" s="10"/>
      <c r="P2806" s="6"/>
      <c r="Q2806" s="77" t="str">
        <f t="shared" si="317"/>
        <v/>
      </c>
      <c r="R2806" s="333"/>
      <c r="S2806" s="23"/>
      <c r="T2806" s="271"/>
      <c r="U2806" s="5"/>
      <c r="V2806" s="5"/>
      <c r="W2806" s="61"/>
      <c r="X2806" s="61"/>
    </row>
    <row r="2807" spans="1:24" ht="18.75" customHeight="1" x14ac:dyDescent="0.25">
      <c r="A2807" s="61"/>
      <c r="B2807" s="303">
        <f>IF(P2807="",0,COUNTIF($P$7:P2807,P2807))</f>
        <v>0</v>
      </c>
      <c r="C2807" s="303" t="str">
        <f t="shared" si="311"/>
        <v>0</v>
      </c>
      <c r="D2807" s="303">
        <f>IF(S2807="",0,COUNTIF($S$7:S2807,S2807))</f>
        <v>0</v>
      </c>
      <c r="E2807" s="303" t="str">
        <f t="shared" si="312"/>
        <v>0</v>
      </c>
      <c r="F2807" s="303">
        <f>IF(T2807="",0,COUNTIF($T$7:T2807,T2807))</f>
        <v>0</v>
      </c>
      <c r="G2807" s="303" t="str">
        <f t="shared" si="313"/>
        <v>0</v>
      </c>
      <c r="H2807" s="303">
        <f>IF(R2807="",0,COUNTIF($R$7:R2807,R2807))</f>
        <v>0</v>
      </c>
      <c r="I2807" s="303" t="str">
        <f t="shared" si="314"/>
        <v>0</v>
      </c>
      <c r="J2807" s="306">
        <f t="shared" si="315"/>
        <v>44216</v>
      </c>
      <c r="K2807" s="303" t="str">
        <f t="shared" si="316"/>
        <v>KK 097</v>
      </c>
      <c r="L2807" s="61"/>
      <c r="M2807" s="271"/>
      <c r="N2807" s="6"/>
      <c r="O2807" s="10"/>
      <c r="P2807" s="6"/>
      <c r="Q2807" s="77" t="str">
        <f t="shared" si="317"/>
        <v/>
      </c>
      <c r="R2807" s="333"/>
      <c r="S2807" s="23"/>
      <c r="T2807" s="271"/>
      <c r="U2807" s="5"/>
      <c r="V2807" s="5"/>
      <c r="W2807" s="61"/>
      <c r="X2807" s="61"/>
    </row>
    <row r="2808" spans="1:24" ht="18.75" customHeight="1" x14ac:dyDescent="0.25">
      <c r="A2808" s="61"/>
      <c r="B2808" s="303">
        <f>IF(P2808="",0,COUNTIF($P$7:P2808,P2808))</f>
        <v>0</v>
      </c>
      <c r="C2808" s="303" t="str">
        <f t="shared" si="311"/>
        <v>0</v>
      </c>
      <c r="D2808" s="303">
        <f>IF(S2808="",0,COUNTIF($S$7:S2808,S2808))</f>
        <v>0</v>
      </c>
      <c r="E2808" s="303" t="str">
        <f t="shared" si="312"/>
        <v>0</v>
      </c>
      <c r="F2808" s="303">
        <f>IF(T2808="",0,COUNTIF($T$7:T2808,T2808))</f>
        <v>0</v>
      </c>
      <c r="G2808" s="303" t="str">
        <f t="shared" si="313"/>
        <v>0</v>
      </c>
      <c r="H2808" s="303">
        <f>IF(R2808="",0,COUNTIF($R$7:R2808,R2808))</f>
        <v>0</v>
      </c>
      <c r="I2808" s="303" t="str">
        <f t="shared" si="314"/>
        <v>0</v>
      </c>
      <c r="J2808" s="306">
        <f t="shared" si="315"/>
        <v>44216</v>
      </c>
      <c r="K2808" s="303" t="str">
        <f t="shared" si="316"/>
        <v>KK 097</v>
      </c>
      <c r="L2808" s="61"/>
      <c r="M2808" s="271"/>
      <c r="N2808" s="6"/>
      <c r="O2808" s="10"/>
      <c r="P2808" s="6"/>
      <c r="Q2808" s="77" t="str">
        <f t="shared" si="317"/>
        <v/>
      </c>
      <c r="R2808" s="333"/>
      <c r="S2808" s="23"/>
      <c r="T2808" s="271"/>
      <c r="U2808" s="5"/>
      <c r="V2808" s="5"/>
      <c r="W2808" s="61"/>
      <c r="X2808" s="61"/>
    </row>
    <row r="2809" spans="1:24" ht="18.75" customHeight="1" x14ac:dyDescent="0.25">
      <c r="A2809" s="61"/>
      <c r="B2809" s="303">
        <f>IF(P2809="",0,COUNTIF($P$7:P2809,P2809))</f>
        <v>0</v>
      </c>
      <c r="C2809" s="303" t="str">
        <f t="shared" si="311"/>
        <v>0</v>
      </c>
      <c r="D2809" s="303">
        <f>IF(S2809="",0,COUNTIF($S$7:S2809,S2809))</f>
        <v>0</v>
      </c>
      <c r="E2809" s="303" t="str">
        <f t="shared" si="312"/>
        <v>0</v>
      </c>
      <c r="F2809" s="303">
        <f>IF(T2809="",0,COUNTIF($T$7:T2809,T2809))</f>
        <v>0</v>
      </c>
      <c r="G2809" s="303" t="str">
        <f t="shared" si="313"/>
        <v>0</v>
      </c>
      <c r="H2809" s="303">
        <f>IF(R2809="",0,COUNTIF($R$7:R2809,R2809))</f>
        <v>0</v>
      </c>
      <c r="I2809" s="303" t="str">
        <f t="shared" si="314"/>
        <v>0</v>
      </c>
      <c r="J2809" s="306">
        <f t="shared" si="315"/>
        <v>44216</v>
      </c>
      <c r="K2809" s="303" t="str">
        <f t="shared" si="316"/>
        <v>KK 097</v>
      </c>
      <c r="L2809" s="61"/>
      <c r="M2809" s="271"/>
      <c r="N2809" s="6"/>
      <c r="O2809" s="10"/>
      <c r="P2809" s="6"/>
      <c r="Q2809" s="77" t="str">
        <f t="shared" si="317"/>
        <v/>
      </c>
      <c r="R2809" s="333"/>
      <c r="S2809" s="23"/>
      <c r="T2809" s="271"/>
      <c r="U2809" s="5"/>
      <c r="V2809" s="5"/>
      <c r="W2809" s="61"/>
      <c r="X2809" s="61"/>
    </row>
    <row r="2810" spans="1:24" ht="18.75" customHeight="1" x14ac:dyDescent="0.25">
      <c r="A2810" s="61"/>
      <c r="B2810" s="303">
        <f>IF(P2810="",0,COUNTIF($P$7:P2810,P2810))</f>
        <v>0</v>
      </c>
      <c r="C2810" s="303" t="str">
        <f t="shared" si="311"/>
        <v>0</v>
      </c>
      <c r="D2810" s="303">
        <f>IF(S2810="",0,COUNTIF($S$7:S2810,S2810))</f>
        <v>0</v>
      </c>
      <c r="E2810" s="303" t="str">
        <f t="shared" si="312"/>
        <v>0</v>
      </c>
      <c r="F2810" s="303">
        <f>IF(T2810="",0,COUNTIF($T$7:T2810,T2810))</f>
        <v>0</v>
      </c>
      <c r="G2810" s="303" t="str">
        <f t="shared" si="313"/>
        <v>0</v>
      </c>
      <c r="H2810" s="303">
        <f>IF(R2810="",0,COUNTIF($R$7:R2810,R2810))</f>
        <v>0</v>
      </c>
      <c r="I2810" s="303" t="str">
        <f t="shared" si="314"/>
        <v>0</v>
      </c>
      <c r="J2810" s="306">
        <f t="shared" si="315"/>
        <v>44216</v>
      </c>
      <c r="K2810" s="303" t="str">
        <f t="shared" si="316"/>
        <v>KK 097</v>
      </c>
      <c r="L2810" s="61"/>
      <c r="M2810" s="271"/>
      <c r="N2810" s="6"/>
      <c r="O2810" s="10"/>
      <c r="P2810" s="6"/>
      <c r="Q2810" s="77" t="str">
        <f t="shared" si="317"/>
        <v/>
      </c>
      <c r="R2810" s="333"/>
      <c r="S2810" s="23"/>
      <c r="T2810" s="271"/>
      <c r="U2810" s="5"/>
      <c r="V2810" s="5"/>
      <c r="W2810" s="61"/>
      <c r="X2810" s="61"/>
    </row>
    <row r="2811" spans="1:24" ht="18.75" customHeight="1" x14ac:dyDescent="0.25">
      <c r="A2811" s="61"/>
      <c r="B2811" s="303">
        <f>IF(P2811="",0,COUNTIF($P$7:P2811,P2811))</f>
        <v>0</v>
      </c>
      <c r="C2811" s="303" t="str">
        <f t="shared" si="311"/>
        <v>0</v>
      </c>
      <c r="D2811" s="303">
        <f>IF(S2811="",0,COUNTIF($S$7:S2811,S2811))</f>
        <v>0</v>
      </c>
      <c r="E2811" s="303" t="str">
        <f t="shared" si="312"/>
        <v>0</v>
      </c>
      <c r="F2811" s="303">
        <f>IF(T2811="",0,COUNTIF($T$7:T2811,T2811))</f>
        <v>0</v>
      </c>
      <c r="G2811" s="303" t="str">
        <f t="shared" si="313"/>
        <v>0</v>
      </c>
      <c r="H2811" s="303">
        <f>IF(R2811="",0,COUNTIF($R$7:R2811,R2811))</f>
        <v>0</v>
      </c>
      <c r="I2811" s="303" t="str">
        <f t="shared" si="314"/>
        <v>0</v>
      </c>
      <c r="J2811" s="306">
        <f t="shared" si="315"/>
        <v>44216</v>
      </c>
      <c r="K2811" s="303" t="str">
        <f t="shared" si="316"/>
        <v>KK 097</v>
      </c>
      <c r="L2811" s="61"/>
      <c r="M2811" s="271"/>
      <c r="N2811" s="6"/>
      <c r="O2811" s="10"/>
      <c r="P2811" s="6"/>
      <c r="Q2811" s="77" t="str">
        <f t="shared" si="317"/>
        <v/>
      </c>
      <c r="R2811" s="333"/>
      <c r="S2811" s="23"/>
      <c r="T2811" s="271"/>
      <c r="U2811" s="5"/>
      <c r="V2811" s="5"/>
      <c r="W2811" s="61"/>
      <c r="X2811" s="61"/>
    </row>
    <row r="2812" spans="1:24" ht="18.75" customHeight="1" x14ac:dyDescent="0.25">
      <c r="A2812" s="61"/>
      <c r="B2812" s="303">
        <f>IF(P2812="",0,COUNTIF($P$7:P2812,P2812))</f>
        <v>0</v>
      </c>
      <c r="C2812" s="303" t="str">
        <f t="shared" si="311"/>
        <v>0</v>
      </c>
      <c r="D2812" s="303">
        <f>IF(S2812="",0,COUNTIF($S$7:S2812,S2812))</f>
        <v>0</v>
      </c>
      <c r="E2812" s="303" t="str">
        <f t="shared" si="312"/>
        <v>0</v>
      </c>
      <c r="F2812" s="303">
        <f>IF(T2812="",0,COUNTIF($T$7:T2812,T2812))</f>
        <v>0</v>
      </c>
      <c r="G2812" s="303" t="str">
        <f t="shared" si="313"/>
        <v>0</v>
      </c>
      <c r="H2812" s="303">
        <f>IF(R2812="",0,COUNTIF($R$7:R2812,R2812))</f>
        <v>0</v>
      </c>
      <c r="I2812" s="303" t="str">
        <f t="shared" si="314"/>
        <v>0</v>
      </c>
      <c r="J2812" s="306">
        <f t="shared" si="315"/>
        <v>44216</v>
      </c>
      <c r="K2812" s="303" t="str">
        <f t="shared" si="316"/>
        <v>KK 097</v>
      </c>
      <c r="L2812" s="61"/>
      <c r="M2812" s="271"/>
      <c r="N2812" s="6"/>
      <c r="O2812" s="10"/>
      <c r="P2812" s="6"/>
      <c r="Q2812" s="77" t="str">
        <f t="shared" si="317"/>
        <v/>
      </c>
      <c r="R2812" s="333"/>
      <c r="S2812" s="23"/>
      <c r="T2812" s="271"/>
      <c r="U2812" s="5"/>
      <c r="V2812" s="5"/>
      <c r="W2812" s="61"/>
      <c r="X2812" s="61"/>
    </row>
    <row r="2813" spans="1:24" ht="18.75" customHeight="1" x14ac:dyDescent="0.25">
      <c r="A2813" s="61"/>
      <c r="B2813" s="303">
        <f>IF(P2813="",0,COUNTIF($P$7:P2813,P2813))</f>
        <v>0</v>
      </c>
      <c r="C2813" s="303" t="str">
        <f t="shared" si="311"/>
        <v>0</v>
      </c>
      <c r="D2813" s="303">
        <f>IF(S2813="",0,COUNTIF($S$7:S2813,S2813))</f>
        <v>0</v>
      </c>
      <c r="E2813" s="303" t="str">
        <f t="shared" si="312"/>
        <v>0</v>
      </c>
      <c r="F2813" s="303">
        <f>IF(T2813="",0,COUNTIF($T$7:T2813,T2813))</f>
        <v>0</v>
      </c>
      <c r="G2813" s="303" t="str">
        <f t="shared" si="313"/>
        <v>0</v>
      </c>
      <c r="H2813" s="303">
        <f>IF(R2813="",0,COUNTIF($R$7:R2813,R2813))</f>
        <v>0</v>
      </c>
      <c r="I2813" s="303" t="str">
        <f t="shared" si="314"/>
        <v>0</v>
      </c>
      <c r="J2813" s="306">
        <f t="shared" si="315"/>
        <v>44216</v>
      </c>
      <c r="K2813" s="303" t="str">
        <f t="shared" si="316"/>
        <v>KK 097</v>
      </c>
      <c r="L2813" s="61"/>
      <c r="M2813" s="271"/>
      <c r="N2813" s="6"/>
      <c r="O2813" s="10"/>
      <c r="P2813" s="6"/>
      <c r="Q2813" s="77" t="str">
        <f t="shared" si="317"/>
        <v/>
      </c>
      <c r="R2813" s="333"/>
      <c r="S2813" s="23"/>
      <c r="T2813" s="271"/>
      <c r="U2813" s="5"/>
      <c r="V2813" s="5"/>
      <c r="W2813" s="61"/>
      <c r="X2813" s="61"/>
    </row>
    <row r="2814" spans="1:24" ht="18.75" customHeight="1" x14ac:dyDescent="0.25">
      <c r="A2814" s="61"/>
      <c r="B2814" s="303">
        <f>IF(P2814="",0,COUNTIF($P$7:P2814,P2814))</f>
        <v>0</v>
      </c>
      <c r="C2814" s="303" t="str">
        <f t="shared" si="311"/>
        <v>0</v>
      </c>
      <c r="D2814" s="303">
        <f>IF(S2814="",0,COUNTIF($S$7:S2814,S2814))</f>
        <v>0</v>
      </c>
      <c r="E2814" s="303" t="str">
        <f t="shared" si="312"/>
        <v>0</v>
      </c>
      <c r="F2814" s="303">
        <f>IF(T2814="",0,COUNTIF($T$7:T2814,T2814))</f>
        <v>0</v>
      </c>
      <c r="G2814" s="303" t="str">
        <f t="shared" si="313"/>
        <v>0</v>
      </c>
      <c r="H2814" s="303">
        <f>IF(R2814="",0,COUNTIF($R$7:R2814,R2814))</f>
        <v>0</v>
      </c>
      <c r="I2814" s="303" t="str">
        <f t="shared" si="314"/>
        <v>0</v>
      </c>
      <c r="J2814" s="306">
        <f t="shared" si="315"/>
        <v>44216</v>
      </c>
      <c r="K2814" s="303" t="str">
        <f t="shared" si="316"/>
        <v>KK 097</v>
      </c>
      <c r="L2814" s="61"/>
      <c r="M2814" s="271"/>
      <c r="N2814" s="6"/>
      <c r="O2814" s="10"/>
      <c r="P2814" s="6"/>
      <c r="Q2814" s="77" t="str">
        <f t="shared" si="317"/>
        <v/>
      </c>
      <c r="R2814" s="333"/>
      <c r="S2814" s="23"/>
      <c r="T2814" s="271"/>
      <c r="U2814" s="5"/>
      <c r="V2814" s="5"/>
      <c r="W2814" s="61"/>
      <c r="X2814" s="61"/>
    </row>
    <row r="2815" spans="1:24" ht="18.75" customHeight="1" x14ac:dyDescent="0.25">
      <c r="A2815" s="61"/>
      <c r="B2815" s="303">
        <f>IF(P2815="",0,COUNTIF($P$7:P2815,P2815))</f>
        <v>0</v>
      </c>
      <c r="C2815" s="303" t="str">
        <f t="shared" si="311"/>
        <v>0</v>
      </c>
      <c r="D2815" s="303">
        <f>IF(S2815="",0,COUNTIF($S$7:S2815,S2815))</f>
        <v>0</v>
      </c>
      <c r="E2815" s="303" t="str">
        <f t="shared" si="312"/>
        <v>0</v>
      </c>
      <c r="F2815" s="303">
        <f>IF(T2815="",0,COUNTIF($T$7:T2815,T2815))</f>
        <v>0</v>
      </c>
      <c r="G2815" s="303" t="str">
        <f t="shared" si="313"/>
        <v>0</v>
      </c>
      <c r="H2815" s="303">
        <f>IF(R2815="",0,COUNTIF($R$7:R2815,R2815))</f>
        <v>0</v>
      </c>
      <c r="I2815" s="303" t="str">
        <f t="shared" si="314"/>
        <v>0</v>
      </c>
      <c r="J2815" s="306">
        <f t="shared" si="315"/>
        <v>44216</v>
      </c>
      <c r="K2815" s="303" t="str">
        <f t="shared" si="316"/>
        <v>KK 097</v>
      </c>
      <c r="L2815" s="61"/>
      <c r="M2815" s="271"/>
      <c r="N2815" s="6"/>
      <c r="O2815" s="10"/>
      <c r="P2815" s="6"/>
      <c r="Q2815" s="77" t="str">
        <f t="shared" si="317"/>
        <v/>
      </c>
      <c r="R2815" s="333"/>
      <c r="S2815" s="23"/>
      <c r="T2815" s="271"/>
      <c r="U2815" s="5"/>
      <c r="V2815" s="5"/>
      <c r="W2815" s="61"/>
      <c r="X2815" s="61"/>
    </row>
    <row r="2816" spans="1:24" ht="18.75" customHeight="1" x14ac:dyDescent="0.25">
      <c r="A2816" s="61"/>
      <c r="B2816" s="303">
        <f>IF(P2816="",0,COUNTIF($P$7:P2816,P2816))</f>
        <v>0</v>
      </c>
      <c r="C2816" s="303" t="str">
        <f t="shared" si="311"/>
        <v>0</v>
      </c>
      <c r="D2816" s="303">
        <f>IF(S2816="",0,COUNTIF($S$7:S2816,S2816))</f>
        <v>0</v>
      </c>
      <c r="E2816" s="303" t="str">
        <f t="shared" si="312"/>
        <v>0</v>
      </c>
      <c r="F2816" s="303">
        <f>IF(T2816="",0,COUNTIF($T$7:T2816,T2816))</f>
        <v>0</v>
      </c>
      <c r="G2816" s="303" t="str">
        <f t="shared" si="313"/>
        <v>0</v>
      </c>
      <c r="H2816" s="303">
        <f>IF(R2816="",0,COUNTIF($R$7:R2816,R2816))</f>
        <v>0</v>
      </c>
      <c r="I2816" s="303" t="str">
        <f t="shared" si="314"/>
        <v>0</v>
      </c>
      <c r="J2816" s="306">
        <f t="shared" si="315"/>
        <v>44216</v>
      </c>
      <c r="K2816" s="303" t="str">
        <f t="shared" si="316"/>
        <v>KK 097</v>
      </c>
      <c r="L2816" s="61"/>
      <c r="M2816" s="271"/>
      <c r="N2816" s="6"/>
      <c r="O2816" s="10"/>
      <c r="P2816" s="6"/>
      <c r="Q2816" s="77" t="str">
        <f t="shared" si="317"/>
        <v/>
      </c>
      <c r="R2816" s="333"/>
      <c r="S2816" s="23"/>
      <c r="T2816" s="271"/>
      <c r="U2816" s="5"/>
      <c r="V2816" s="5"/>
      <c r="W2816" s="61"/>
      <c r="X2816" s="61"/>
    </row>
    <row r="2817" spans="1:24" ht="18.75" customHeight="1" x14ac:dyDescent="0.25">
      <c r="A2817" s="61"/>
      <c r="B2817" s="303">
        <f>IF(P2817="",0,COUNTIF($P$7:P2817,P2817))</f>
        <v>0</v>
      </c>
      <c r="C2817" s="303" t="str">
        <f t="shared" si="311"/>
        <v>0</v>
      </c>
      <c r="D2817" s="303">
        <f>IF(S2817="",0,COUNTIF($S$7:S2817,S2817))</f>
        <v>0</v>
      </c>
      <c r="E2817" s="303" t="str">
        <f t="shared" si="312"/>
        <v>0</v>
      </c>
      <c r="F2817" s="303">
        <f>IF(T2817="",0,COUNTIF($T$7:T2817,T2817))</f>
        <v>0</v>
      </c>
      <c r="G2817" s="303" t="str">
        <f t="shared" si="313"/>
        <v>0</v>
      </c>
      <c r="H2817" s="303">
        <f>IF(R2817="",0,COUNTIF($R$7:R2817,R2817))</f>
        <v>0</v>
      </c>
      <c r="I2817" s="303" t="str">
        <f t="shared" si="314"/>
        <v>0</v>
      </c>
      <c r="J2817" s="306">
        <f t="shared" si="315"/>
        <v>44216</v>
      </c>
      <c r="K2817" s="303" t="str">
        <f t="shared" si="316"/>
        <v>KK 097</v>
      </c>
      <c r="L2817" s="61"/>
      <c r="M2817" s="271"/>
      <c r="N2817" s="6"/>
      <c r="O2817" s="10"/>
      <c r="P2817" s="6"/>
      <c r="Q2817" s="77" t="str">
        <f t="shared" si="317"/>
        <v/>
      </c>
      <c r="R2817" s="333"/>
      <c r="S2817" s="23"/>
      <c r="T2817" s="271"/>
      <c r="U2817" s="5"/>
      <c r="V2817" s="5"/>
      <c r="W2817" s="61"/>
      <c r="X2817" s="61"/>
    </row>
    <row r="2818" spans="1:24" ht="18.75" customHeight="1" x14ac:dyDescent="0.25">
      <c r="A2818" s="61"/>
      <c r="B2818" s="303">
        <f>IF(P2818="",0,COUNTIF($P$7:P2818,P2818))</f>
        <v>0</v>
      </c>
      <c r="C2818" s="303" t="str">
        <f t="shared" si="311"/>
        <v>0</v>
      </c>
      <c r="D2818" s="303">
        <f>IF(S2818="",0,COUNTIF($S$7:S2818,S2818))</f>
        <v>0</v>
      </c>
      <c r="E2818" s="303" t="str">
        <f t="shared" si="312"/>
        <v>0</v>
      </c>
      <c r="F2818" s="303">
        <f>IF(T2818="",0,COUNTIF($T$7:T2818,T2818))</f>
        <v>0</v>
      </c>
      <c r="G2818" s="303" t="str">
        <f t="shared" si="313"/>
        <v>0</v>
      </c>
      <c r="H2818" s="303">
        <f>IF(R2818="",0,COUNTIF($R$7:R2818,R2818))</f>
        <v>0</v>
      </c>
      <c r="I2818" s="303" t="str">
        <f t="shared" si="314"/>
        <v>0</v>
      </c>
      <c r="J2818" s="306">
        <f t="shared" si="315"/>
        <v>44216</v>
      </c>
      <c r="K2818" s="303" t="str">
        <f t="shared" si="316"/>
        <v>KK 097</v>
      </c>
      <c r="L2818" s="61"/>
      <c r="M2818" s="271"/>
      <c r="N2818" s="6"/>
      <c r="O2818" s="10"/>
      <c r="P2818" s="6"/>
      <c r="Q2818" s="77" t="str">
        <f t="shared" si="317"/>
        <v/>
      </c>
      <c r="R2818" s="333"/>
      <c r="S2818" s="23"/>
      <c r="T2818" s="271"/>
      <c r="U2818" s="5"/>
      <c r="V2818" s="5"/>
      <c r="W2818" s="61"/>
      <c r="X2818" s="61"/>
    </row>
    <row r="2819" spans="1:24" ht="18.75" customHeight="1" x14ac:dyDescent="0.25">
      <c r="A2819" s="61"/>
      <c r="B2819" s="303">
        <f>IF(P2819="",0,COUNTIF($P$7:P2819,P2819))</f>
        <v>0</v>
      </c>
      <c r="C2819" s="303" t="str">
        <f t="shared" si="311"/>
        <v>0</v>
      </c>
      <c r="D2819" s="303">
        <f>IF(S2819="",0,COUNTIF($S$7:S2819,S2819))</f>
        <v>0</v>
      </c>
      <c r="E2819" s="303" t="str">
        <f t="shared" si="312"/>
        <v>0</v>
      </c>
      <c r="F2819" s="303">
        <f>IF(T2819="",0,COUNTIF($T$7:T2819,T2819))</f>
        <v>0</v>
      </c>
      <c r="G2819" s="303" t="str">
        <f t="shared" si="313"/>
        <v>0</v>
      </c>
      <c r="H2819" s="303">
        <f>IF(R2819="",0,COUNTIF($R$7:R2819,R2819))</f>
        <v>0</v>
      </c>
      <c r="I2819" s="303" t="str">
        <f t="shared" si="314"/>
        <v>0</v>
      </c>
      <c r="J2819" s="306">
        <f t="shared" si="315"/>
        <v>44216</v>
      </c>
      <c r="K2819" s="303" t="str">
        <f t="shared" si="316"/>
        <v>KK 097</v>
      </c>
      <c r="L2819" s="61"/>
      <c r="M2819" s="271"/>
      <c r="N2819" s="6"/>
      <c r="O2819" s="10"/>
      <c r="P2819" s="6"/>
      <c r="Q2819" s="77" t="str">
        <f t="shared" si="317"/>
        <v/>
      </c>
      <c r="R2819" s="333"/>
      <c r="S2819" s="23"/>
      <c r="T2819" s="271"/>
      <c r="U2819" s="5"/>
      <c r="V2819" s="5"/>
      <c r="W2819" s="61"/>
      <c r="X2819" s="61"/>
    </row>
    <row r="2820" spans="1:24" ht="18.75" customHeight="1" x14ac:dyDescent="0.25">
      <c r="A2820" s="61"/>
      <c r="B2820" s="303">
        <f>IF(P2820="",0,COUNTIF($P$7:P2820,P2820))</f>
        <v>0</v>
      </c>
      <c r="C2820" s="303" t="str">
        <f t="shared" si="311"/>
        <v>0</v>
      </c>
      <c r="D2820" s="303">
        <f>IF(S2820="",0,COUNTIF($S$7:S2820,S2820))</f>
        <v>0</v>
      </c>
      <c r="E2820" s="303" t="str">
        <f t="shared" si="312"/>
        <v>0</v>
      </c>
      <c r="F2820" s="303">
        <f>IF(T2820="",0,COUNTIF($T$7:T2820,T2820))</f>
        <v>0</v>
      </c>
      <c r="G2820" s="303" t="str">
        <f t="shared" si="313"/>
        <v>0</v>
      </c>
      <c r="H2820" s="303">
        <f>IF(R2820="",0,COUNTIF($R$7:R2820,R2820))</f>
        <v>0</v>
      </c>
      <c r="I2820" s="303" t="str">
        <f t="shared" si="314"/>
        <v>0</v>
      </c>
      <c r="J2820" s="306">
        <f t="shared" si="315"/>
        <v>44216</v>
      </c>
      <c r="K2820" s="303" t="str">
        <f t="shared" si="316"/>
        <v>KK 097</v>
      </c>
      <c r="L2820" s="61"/>
      <c r="M2820" s="271"/>
      <c r="N2820" s="6"/>
      <c r="O2820" s="10"/>
      <c r="P2820" s="6"/>
      <c r="Q2820" s="77" t="str">
        <f t="shared" si="317"/>
        <v/>
      </c>
      <c r="R2820" s="333"/>
      <c r="S2820" s="23"/>
      <c r="T2820" s="271"/>
      <c r="U2820" s="5"/>
      <c r="V2820" s="5"/>
      <c r="W2820" s="61"/>
      <c r="X2820" s="61"/>
    </row>
    <row r="2821" spans="1:24" ht="18.75" customHeight="1" x14ac:dyDescent="0.25">
      <c r="A2821" s="61"/>
      <c r="B2821" s="303">
        <f>IF(P2821="",0,COUNTIF($P$7:P2821,P2821))</f>
        <v>0</v>
      </c>
      <c r="C2821" s="303" t="str">
        <f t="shared" si="311"/>
        <v>0</v>
      </c>
      <c r="D2821" s="303">
        <f>IF(S2821="",0,COUNTIF($S$7:S2821,S2821))</f>
        <v>0</v>
      </c>
      <c r="E2821" s="303" t="str">
        <f t="shared" si="312"/>
        <v>0</v>
      </c>
      <c r="F2821" s="303">
        <f>IF(T2821="",0,COUNTIF($T$7:T2821,T2821))</f>
        <v>0</v>
      </c>
      <c r="G2821" s="303" t="str">
        <f t="shared" si="313"/>
        <v>0</v>
      </c>
      <c r="H2821" s="303">
        <f>IF(R2821="",0,COUNTIF($R$7:R2821,R2821))</f>
        <v>0</v>
      </c>
      <c r="I2821" s="303" t="str">
        <f t="shared" si="314"/>
        <v>0</v>
      </c>
      <c r="J2821" s="306">
        <f t="shared" si="315"/>
        <v>44216</v>
      </c>
      <c r="K2821" s="303" t="str">
        <f t="shared" si="316"/>
        <v>KK 097</v>
      </c>
      <c r="L2821" s="61"/>
      <c r="M2821" s="271"/>
      <c r="N2821" s="6"/>
      <c r="O2821" s="10"/>
      <c r="P2821" s="6"/>
      <c r="Q2821" s="77" t="str">
        <f t="shared" si="317"/>
        <v/>
      </c>
      <c r="R2821" s="333"/>
      <c r="S2821" s="23"/>
      <c r="T2821" s="271"/>
      <c r="U2821" s="5"/>
      <c r="V2821" s="5"/>
      <c r="W2821" s="61"/>
      <c r="X2821" s="61"/>
    </row>
    <row r="2822" spans="1:24" ht="18.75" customHeight="1" x14ac:dyDescent="0.25">
      <c r="A2822" s="61"/>
      <c r="B2822" s="303">
        <f>IF(P2822="",0,COUNTIF($P$7:P2822,P2822))</f>
        <v>0</v>
      </c>
      <c r="C2822" s="303" t="str">
        <f t="shared" si="311"/>
        <v>0</v>
      </c>
      <c r="D2822" s="303">
        <f>IF(S2822="",0,COUNTIF($S$7:S2822,S2822))</f>
        <v>0</v>
      </c>
      <c r="E2822" s="303" t="str">
        <f t="shared" si="312"/>
        <v>0</v>
      </c>
      <c r="F2822" s="303">
        <f>IF(T2822="",0,COUNTIF($T$7:T2822,T2822))</f>
        <v>0</v>
      </c>
      <c r="G2822" s="303" t="str">
        <f t="shared" si="313"/>
        <v>0</v>
      </c>
      <c r="H2822" s="303">
        <f>IF(R2822="",0,COUNTIF($R$7:R2822,R2822))</f>
        <v>0</v>
      </c>
      <c r="I2822" s="303" t="str">
        <f t="shared" si="314"/>
        <v>0</v>
      </c>
      <c r="J2822" s="306">
        <f t="shared" si="315"/>
        <v>44216</v>
      </c>
      <c r="K2822" s="303" t="str">
        <f t="shared" si="316"/>
        <v>KK 097</v>
      </c>
      <c r="L2822" s="61"/>
      <c r="M2822" s="271"/>
      <c r="N2822" s="6"/>
      <c r="O2822" s="10"/>
      <c r="P2822" s="6"/>
      <c r="Q2822" s="77" t="str">
        <f t="shared" si="317"/>
        <v/>
      </c>
      <c r="R2822" s="333"/>
      <c r="S2822" s="23"/>
      <c r="T2822" s="271"/>
      <c r="U2822" s="5"/>
      <c r="V2822" s="5"/>
      <c r="W2822" s="61"/>
      <c r="X2822" s="61"/>
    </row>
    <row r="2823" spans="1:24" ht="18.75" customHeight="1" x14ac:dyDescent="0.25">
      <c r="A2823" s="61"/>
      <c r="B2823" s="303">
        <f>IF(P2823="",0,COUNTIF($P$7:P2823,P2823))</f>
        <v>0</v>
      </c>
      <c r="C2823" s="303" t="str">
        <f t="shared" si="311"/>
        <v>0</v>
      </c>
      <c r="D2823" s="303">
        <f>IF(S2823="",0,COUNTIF($S$7:S2823,S2823))</f>
        <v>0</v>
      </c>
      <c r="E2823" s="303" t="str">
        <f t="shared" si="312"/>
        <v>0</v>
      </c>
      <c r="F2823" s="303">
        <f>IF(T2823="",0,COUNTIF($T$7:T2823,T2823))</f>
        <v>0</v>
      </c>
      <c r="G2823" s="303" t="str">
        <f t="shared" si="313"/>
        <v>0</v>
      </c>
      <c r="H2823" s="303">
        <f>IF(R2823="",0,COUNTIF($R$7:R2823,R2823))</f>
        <v>0</v>
      </c>
      <c r="I2823" s="303" t="str">
        <f t="shared" si="314"/>
        <v>0</v>
      </c>
      <c r="J2823" s="306">
        <f t="shared" si="315"/>
        <v>44216</v>
      </c>
      <c r="K2823" s="303" t="str">
        <f t="shared" si="316"/>
        <v>KK 097</v>
      </c>
      <c r="L2823" s="61"/>
      <c r="M2823" s="271"/>
      <c r="N2823" s="6"/>
      <c r="O2823" s="10"/>
      <c r="P2823" s="6"/>
      <c r="Q2823" s="77" t="str">
        <f t="shared" si="317"/>
        <v/>
      </c>
      <c r="R2823" s="333"/>
      <c r="S2823" s="23"/>
      <c r="T2823" s="271"/>
      <c r="U2823" s="5"/>
      <c r="V2823" s="5"/>
      <c r="W2823" s="61"/>
      <c r="X2823" s="61"/>
    </row>
    <row r="2824" spans="1:24" ht="18.75" customHeight="1" x14ac:dyDescent="0.25">
      <c r="A2824" s="61"/>
      <c r="B2824" s="303">
        <f>IF(P2824="",0,COUNTIF($P$7:P2824,P2824))</f>
        <v>0</v>
      </c>
      <c r="C2824" s="303" t="str">
        <f t="shared" si="311"/>
        <v>0</v>
      </c>
      <c r="D2824" s="303">
        <f>IF(S2824="",0,COUNTIF($S$7:S2824,S2824))</f>
        <v>0</v>
      </c>
      <c r="E2824" s="303" t="str">
        <f t="shared" si="312"/>
        <v>0</v>
      </c>
      <c r="F2824" s="303">
        <f>IF(T2824="",0,COUNTIF($T$7:T2824,T2824))</f>
        <v>0</v>
      </c>
      <c r="G2824" s="303" t="str">
        <f t="shared" si="313"/>
        <v>0</v>
      </c>
      <c r="H2824" s="303">
        <f>IF(R2824="",0,COUNTIF($R$7:R2824,R2824))</f>
        <v>0</v>
      </c>
      <c r="I2824" s="303" t="str">
        <f t="shared" si="314"/>
        <v>0</v>
      </c>
      <c r="J2824" s="306">
        <f t="shared" si="315"/>
        <v>44216</v>
      </c>
      <c r="K2824" s="303" t="str">
        <f t="shared" si="316"/>
        <v>KK 097</v>
      </c>
      <c r="L2824" s="61"/>
      <c r="M2824" s="271"/>
      <c r="N2824" s="6"/>
      <c r="O2824" s="10"/>
      <c r="P2824" s="6"/>
      <c r="Q2824" s="77" t="str">
        <f t="shared" si="317"/>
        <v/>
      </c>
      <c r="R2824" s="333"/>
      <c r="S2824" s="23"/>
      <c r="T2824" s="271"/>
      <c r="U2824" s="5"/>
      <c r="V2824" s="5"/>
      <c r="W2824" s="61"/>
      <c r="X2824" s="61"/>
    </row>
    <row r="2825" spans="1:24" ht="18.75" customHeight="1" x14ac:dyDescent="0.25">
      <c r="A2825" s="61"/>
      <c r="B2825" s="303">
        <f>IF(P2825="",0,COUNTIF($P$7:P2825,P2825))</f>
        <v>0</v>
      </c>
      <c r="C2825" s="303" t="str">
        <f t="shared" si="311"/>
        <v>0</v>
      </c>
      <c r="D2825" s="303">
        <f>IF(S2825="",0,COUNTIF($S$7:S2825,S2825))</f>
        <v>0</v>
      </c>
      <c r="E2825" s="303" t="str">
        <f t="shared" si="312"/>
        <v>0</v>
      </c>
      <c r="F2825" s="303">
        <f>IF(T2825="",0,COUNTIF($T$7:T2825,T2825))</f>
        <v>0</v>
      </c>
      <c r="G2825" s="303" t="str">
        <f t="shared" si="313"/>
        <v>0</v>
      </c>
      <c r="H2825" s="303">
        <f>IF(R2825="",0,COUNTIF($R$7:R2825,R2825))</f>
        <v>0</v>
      </c>
      <c r="I2825" s="303" t="str">
        <f t="shared" si="314"/>
        <v>0</v>
      </c>
      <c r="J2825" s="306">
        <f t="shared" si="315"/>
        <v>44216</v>
      </c>
      <c r="K2825" s="303" t="str">
        <f t="shared" si="316"/>
        <v>KK 097</v>
      </c>
      <c r="L2825" s="61"/>
      <c r="M2825" s="271"/>
      <c r="N2825" s="6"/>
      <c r="O2825" s="10"/>
      <c r="P2825" s="6"/>
      <c r="Q2825" s="77" t="str">
        <f t="shared" si="317"/>
        <v/>
      </c>
      <c r="R2825" s="333"/>
      <c r="S2825" s="23"/>
      <c r="T2825" s="271"/>
      <c r="U2825" s="5"/>
      <c r="V2825" s="5"/>
      <c r="W2825" s="61"/>
      <c r="X2825" s="61"/>
    </row>
    <row r="2826" spans="1:24" ht="18.75" customHeight="1" x14ac:dyDescent="0.25">
      <c r="A2826" s="61"/>
      <c r="B2826" s="303">
        <f>IF(P2826="",0,COUNTIF($P$7:P2826,P2826))</f>
        <v>0</v>
      </c>
      <c r="C2826" s="303" t="str">
        <f t="shared" si="311"/>
        <v>0</v>
      </c>
      <c r="D2826" s="303">
        <f>IF(S2826="",0,COUNTIF($S$7:S2826,S2826))</f>
        <v>0</v>
      </c>
      <c r="E2826" s="303" t="str">
        <f t="shared" si="312"/>
        <v>0</v>
      </c>
      <c r="F2826" s="303">
        <f>IF(T2826="",0,COUNTIF($T$7:T2826,T2826))</f>
        <v>0</v>
      </c>
      <c r="G2826" s="303" t="str">
        <f t="shared" si="313"/>
        <v>0</v>
      </c>
      <c r="H2826" s="303">
        <f>IF(R2826="",0,COUNTIF($R$7:R2826,R2826))</f>
        <v>0</v>
      </c>
      <c r="I2826" s="303" t="str">
        <f t="shared" si="314"/>
        <v>0</v>
      </c>
      <c r="J2826" s="306">
        <f t="shared" si="315"/>
        <v>44216</v>
      </c>
      <c r="K2826" s="303" t="str">
        <f t="shared" si="316"/>
        <v>KK 097</v>
      </c>
      <c r="L2826" s="61"/>
      <c r="M2826" s="271"/>
      <c r="N2826" s="6"/>
      <c r="O2826" s="10"/>
      <c r="P2826" s="6"/>
      <c r="Q2826" s="77" t="str">
        <f t="shared" si="317"/>
        <v/>
      </c>
      <c r="R2826" s="333"/>
      <c r="S2826" s="23"/>
      <c r="T2826" s="271"/>
      <c r="U2826" s="5"/>
      <c r="V2826" s="5"/>
      <c r="W2826" s="61"/>
      <c r="X2826" s="61"/>
    </row>
    <row r="2827" spans="1:24" ht="18.75" customHeight="1" x14ac:dyDescent="0.25">
      <c r="A2827" s="61"/>
      <c r="B2827" s="303">
        <f>IF(P2827="",0,COUNTIF($P$7:P2827,P2827))</f>
        <v>0</v>
      </c>
      <c r="C2827" s="303" t="str">
        <f t="shared" si="311"/>
        <v>0</v>
      </c>
      <c r="D2827" s="303">
        <f>IF(S2827="",0,COUNTIF($S$7:S2827,S2827))</f>
        <v>0</v>
      </c>
      <c r="E2827" s="303" t="str">
        <f t="shared" si="312"/>
        <v>0</v>
      </c>
      <c r="F2827" s="303">
        <f>IF(T2827="",0,COUNTIF($T$7:T2827,T2827))</f>
        <v>0</v>
      </c>
      <c r="G2827" s="303" t="str">
        <f t="shared" si="313"/>
        <v>0</v>
      </c>
      <c r="H2827" s="303">
        <f>IF(R2827="",0,COUNTIF($R$7:R2827,R2827))</f>
        <v>0</v>
      </c>
      <c r="I2827" s="303" t="str">
        <f t="shared" si="314"/>
        <v>0</v>
      </c>
      <c r="J2827" s="306">
        <f t="shared" si="315"/>
        <v>44216</v>
      </c>
      <c r="K2827" s="303" t="str">
        <f t="shared" si="316"/>
        <v>KK 097</v>
      </c>
      <c r="L2827" s="61"/>
      <c r="M2827" s="271"/>
      <c r="N2827" s="6"/>
      <c r="O2827" s="10"/>
      <c r="P2827" s="6"/>
      <c r="Q2827" s="77" t="str">
        <f t="shared" si="317"/>
        <v/>
      </c>
      <c r="R2827" s="333"/>
      <c r="S2827" s="23"/>
      <c r="T2827" s="271"/>
      <c r="U2827" s="5"/>
      <c r="V2827" s="5"/>
      <c r="W2827" s="61"/>
      <c r="X2827" s="61"/>
    </row>
    <row r="2828" spans="1:24" ht="18.75" customHeight="1" x14ac:dyDescent="0.25">
      <c r="A2828" s="61"/>
      <c r="B2828" s="303">
        <f>IF(P2828="",0,COUNTIF($P$7:P2828,P2828))</f>
        <v>0</v>
      </c>
      <c r="C2828" s="303" t="str">
        <f t="shared" si="311"/>
        <v>0</v>
      </c>
      <c r="D2828" s="303">
        <f>IF(S2828="",0,COUNTIF($S$7:S2828,S2828))</f>
        <v>0</v>
      </c>
      <c r="E2828" s="303" t="str">
        <f t="shared" si="312"/>
        <v>0</v>
      </c>
      <c r="F2828" s="303">
        <f>IF(T2828="",0,COUNTIF($T$7:T2828,T2828))</f>
        <v>0</v>
      </c>
      <c r="G2828" s="303" t="str">
        <f t="shared" si="313"/>
        <v>0</v>
      </c>
      <c r="H2828" s="303">
        <f>IF(R2828="",0,COUNTIF($R$7:R2828,R2828))</f>
        <v>0</v>
      </c>
      <c r="I2828" s="303" t="str">
        <f t="shared" si="314"/>
        <v>0</v>
      </c>
      <c r="J2828" s="306">
        <f t="shared" si="315"/>
        <v>44216</v>
      </c>
      <c r="K2828" s="303" t="str">
        <f t="shared" si="316"/>
        <v>KK 097</v>
      </c>
      <c r="L2828" s="61"/>
      <c r="M2828" s="271"/>
      <c r="N2828" s="6"/>
      <c r="O2828" s="10"/>
      <c r="P2828" s="6"/>
      <c r="Q2828" s="77" t="str">
        <f t="shared" si="317"/>
        <v/>
      </c>
      <c r="R2828" s="333"/>
      <c r="S2828" s="23"/>
      <c r="T2828" s="271"/>
      <c r="U2828" s="5"/>
      <c r="V2828" s="5"/>
      <c r="W2828" s="61"/>
      <c r="X2828" s="61"/>
    </row>
    <row r="2829" spans="1:24" ht="18.75" customHeight="1" x14ac:dyDescent="0.25">
      <c r="A2829" s="61"/>
      <c r="B2829" s="303">
        <f>IF(P2829="",0,COUNTIF($P$7:P2829,P2829))</f>
        <v>0</v>
      </c>
      <c r="C2829" s="303" t="str">
        <f t="shared" si="311"/>
        <v>0</v>
      </c>
      <c r="D2829" s="303">
        <f>IF(S2829="",0,COUNTIF($S$7:S2829,S2829))</f>
        <v>0</v>
      </c>
      <c r="E2829" s="303" t="str">
        <f t="shared" si="312"/>
        <v>0</v>
      </c>
      <c r="F2829" s="303">
        <f>IF(T2829="",0,COUNTIF($T$7:T2829,T2829))</f>
        <v>0</v>
      </c>
      <c r="G2829" s="303" t="str">
        <f t="shared" si="313"/>
        <v>0</v>
      </c>
      <c r="H2829" s="303">
        <f>IF(R2829="",0,COUNTIF($R$7:R2829,R2829))</f>
        <v>0</v>
      </c>
      <c r="I2829" s="303" t="str">
        <f t="shared" si="314"/>
        <v>0</v>
      </c>
      <c r="J2829" s="306">
        <f t="shared" si="315"/>
        <v>44216</v>
      </c>
      <c r="K2829" s="303" t="str">
        <f t="shared" si="316"/>
        <v>KK 097</v>
      </c>
      <c r="L2829" s="61"/>
      <c r="M2829" s="271"/>
      <c r="N2829" s="6"/>
      <c r="O2829" s="10"/>
      <c r="P2829" s="6"/>
      <c r="Q2829" s="77" t="str">
        <f t="shared" si="317"/>
        <v/>
      </c>
      <c r="R2829" s="333"/>
      <c r="S2829" s="23"/>
      <c r="T2829" s="271"/>
      <c r="U2829" s="5"/>
      <c r="V2829" s="5"/>
      <c r="W2829" s="61"/>
      <c r="X2829" s="61"/>
    </row>
    <row r="2830" spans="1:24" ht="18.75" customHeight="1" x14ac:dyDescent="0.25">
      <c r="A2830" s="61"/>
      <c r="B2830" s="303">
        <f>IF(P2830="",0,COUNTIF($P$7:P2830,P2830))</f>
        <v>0</v>
      </c>
      <c r="C2830" s="303" t="str">
        <f t="shared" si="311"/>
        <v>0</v>
      </c>
      <c r="D2830" s="303">
        <f>IF(S2830="",0,COUNTIF($S$7:S2830,S2830))</f>
        <v>0</v>
      </c>
      <c r="E2830" s="303" t="str">
        <f t="shared" si="312"/>
        <v>0</v>
      </c>
      <c r="F2830" s="303">
        <f>IF(T2830="",0,COUNTIF($T$7:T2830,T2830))</f>
        <v>0</v>
      </c>
      <c r="G2830" s="303" t="str">
        <f t="shared" si="313"/>
        <v>0</v>
      </c>
      <c r="H2830" s="303">
        <f>IF(R2830="",0,COUNTIF($R$7:R2830,R2830))</f>
        <v>0</v>
      </c>
      <c r="I2830" s="303" t="str">
        <f t="shared" si="314"/>
        <v>0</v>
      </c>
      <c r="J2830" s="306">
        <f t="shared" si="315"/>
        <v>44216</v>
      </c>
      <c r="K2830" s="303" t="str">
        <f t="shared" si="316"/>
        <v>KK 097</v>
      </c>
      <c r="L2830" s="61"/>
      <c r="M2830" s="271"/>
      <c r="N2830" s="6"/>
      <c r="O2830" s="10"/>
      <c r="P2830" s="6"/>
      <c r="Q2830" s="77" t="str">
        <f t="shared" si="317"/>
        <v/>
      </c>
      <c r="R2830" s="333"/>
      <c r="S2830" s="23"/>
      <c r="T2830" s="271"/>
      <c r="U2830" s="5"/>
      <c r="V2830" s="5"/>
      <c r="W2830" s="61"/>
      <c r="X2830" s="61"/>
    </row>
    <row r="2831" spans="1:24" ht="18.75" customHeight="1" x14ac:dyDescent="0.25">
      <c r="A2831" s="61"/>
      <c r="B2831" s="303">
        <f>IF(P2831="",0,COUNTIF($P$7:P2831,P2831))</f>
        <v>0</v>
      </c>
      <c r="C2831" s="303" t="str">
        <f t="shared" si="311"/>
        <v>0</v>
      </c>
      <c r="D2831" s="303">
        <f>IF(S2831="",0,COUNTIF($S$7:S2831,S2831))</f>
        <v>0</v>
      </c>
      <c r="E2831" s="303" t="str">
        <f t="shared" si="312"/>
        <v>0</v>
      </c>
      <c r="F2831" s="303">
        <f>IF(T2831="",0,COUNTIF($T$7:T2831,T2831))</f>
        <v>0</v>
      </c>
      <c r="G2831" s="303" t="str">
        <f t="shared" si="313"/>
        <v>0</v>
      </c>
      <c r="H2831" s="303">
        <f>IF(R2831="",0,COUNTIF($R$7:R2831,R2831))</f>
        <v>0</v>
      </c>
      <c r="I2831" s="303" t="str">
        <f t="shared" si="314"/>
        <v>0</v>
      </c>
      <c r="J2831" s="306">
        <f t="shared" si="315"/>
        <v>44216</v>
      </c>
      <c r="K2831" s="303" t="str">
        <f t="shared" si="316"/>
        <v>KK 097</v>
      </c>
      <c r="L2831" s="61"/>
      <c r="M2831" s="271"/>
      <c r="N2831" s="6"/>
      <c r="O2831" s="10"/>
      <c r="P2831" s="6"/>
      <c r="Q2831" s="77" t="str">
        <f t="shared" si="317"/>
        <v/>
      </c>
      <c r="R2831" s="333"/>
      <c r="S2831" s="23"/>
      <c r="T2831" s="271"/>
      <c r="U2831" s="5"/>
      <c r="V2831" s="5"/>
      <c r="W2831" s="61"/>
      <c r="X2831" s="61"/>
    </row>
    <row r="2832" spans="1:24" ht="18.75" customHeight="1" x14ac:dyDescent="0.25">
      <c r="A2832" s="61"/>
      <c r="B2832" s="303">
        <f>IF(P2832="",0,COUNTIF($P$7:P2832,P2832))</f>
        <v>0</v>
      </c>
      <c r="C2832" s="303" t="str">
        <f t="shared" si="311"/>
        <v>0</v>
      </c>
      <c r="D2832" s="303">
        <f>IF(S2832="",0,COUNTIF($S$7:S2832,S2832))</f>
        <v>0</v>
      </c>
      <c r="E2832" s="303" t="str">
        <f t="shared" si="312"/>
        <v>0</v>
      </c>
      <c r="F2832" s="303">
        <f>IF(T2832="",0,COUNTIF($T$7:T2832,T2832))</f>
        <v>0</v>
      </c>
      <c r="G2832" s="303" t="str">
        <f t="shared" si="313"/>
        <v>0</v>
      </c>
      <c r="H2832" s="303">
        <f>IF(R2832="",0,COUNTIF($R$7:R2832,R2832))</f>
        <v>0</v>
      </c>
      <c r="I2832" s="303" t="str">
        <f t="shared" si="314"/>
        <v>0</v>
      </c>
      <c r="J2832" s="306">
        <f t="shared" si="315"/>
        <v>44216</v>
      </c>
      <c r="K2832" s="303" t="str">
        <f t="shared" si="316"/>
        <v>KK 097</v>
      </c>
      <c r="L2832" s="61"/>
      <c r="M2832" s="271"/>
      <c r="N2832" s="6"/>
      <c r="O2832" s="10"/>
      <c r="P2832" s="6"/>
      <c r="Q2832" s="77" t="str">
        <f t="shared" si="317"/>
        <v/>
      </c>
      <c r="R2832" s="333"/>
      <c r="S2832" s="23"/>
      <c r="T2832" s="271"/>
      <c r="U2832" s="5"/>
      <c r="V2832" s="5"/>
      <c r="W2832" s="61"/>
      <c r="X2832" s="61"/>
    </row>
    <row r="2833" spans="1:24" ht="18.75" customHeight="1" x14ac:dyDescent="0.25">
      <c r="A2833" s="61"/>
      <c r="B2833" s="303">
        <f>IF(P2833="",0,COUNTIF($P$7:P2833,P2833))</f>
        <v>0</v>
      </c>
      <c r="C2833" s="303" t="str">
        <f t="shared" si="311"/>
        <v>0</v>
      </c>
      <c r="D2833" s="303">
        <f>IF(S2833="",0,COUNTIF($S$7:S2833,S2833))</f>
        <v>0</v>
      </c>
      <c r="E2833" s="303" t="str">
        <f t="shared" si="312"/>
        <v>0</v>
      </c>
      <c r="F2833" s="303">
        <f>IF(T2833="",0,COUNTIF($T$7:T2833,T2833))</f>
        <v>0</v>
      </c>
      <c r="G2833" s="303" t="str">
        <f t="shared" si="313"/>
        <v>0</v>
      </c>
      <c r="H2833" s="303">
        <f>IF(R2833="",0,COUNTIF($R$7:R2833,R2833))</f>
        <v>0</v>
      </c>
      <c r="I2833" s="303" t="str">
        <f t="shared" si="314"/>
        <v>0</v>
      </c>
      <c r="J2833" s="306">
        <f t="shared" si="315"/>
        <v>44216</v>
      </c>
      <c r="K2833" s="303" t="str">
        <f t="shared" si="316"/>
        <v>KK 097</v>
      </c>
      <c r="L2833" s="61"/>
      <c r="M2833" s="271"/>
      <c r="N2833" s="6"/>
      <c r="O2833" s="10"/>
      <c r="P2833" s="6"/>
      <c r="Q2833" s="77" t="str">
        <f t="shared" si="317"/>
        <v/>
      </c>
      <c r="R2833" s="333"/>
      <c r="S2833" s="23"/>
      <c r="T2833" s="271"/>
      <c r="U2833" s="5"/>
      <c r="V2833" s="5"/>
      <c r="W2833" s="61"/>
      <c r="X2833" s="61"/>
    </row>
    <row r="2834" spans="1:24" ht="18.75" customHeight="1" x14ac:dyDescent="0.25">
      <c r="A2834" s="61"/>
      <c r="B2834" s="303">
        <f>IF(P2834="",0,COUNTIF($P$7:P2834,P2834))</f>
        <v>0</v>
      </c>
      <c r="C2834" s="303" t="str">
        <f t="shared" si="311"/>
        <v>0</v>
      </c>
      <c r="D2834" s="303">
        <f>IF(S2834="",0,COUNTIF($S$7:S2834,S2834))</f>
        <v>0</v>
      </c>
      <c r="E2834" s="303" t="str">
        <f t="shared" si="312"/>
        <v>0</v>
      </c>
      <c r="F2834" s="303">
        <f>IF(T2834="",0,COUNTIF($T$7:T2834,T2834))</f>
        <v>0</v>
      </c>
      <c r="G2834" s="303" t="str">
        <f t="shared" si="313"/>
        <v>0</v>
      </c>
      <c r="H2834" s="303">
        <f>IF(R2834="",0,COUNTIF($R$7:R2834,R2834))</f>
        <v>0</v>
      </c>
      <c r="I2834" s="303" t="str">
        <f t="shared" si="314"/>
        <v>0</v>
      </c>
      <c r="J2834" s="306">
        <f t="shared" si="315"/>
        <v>44216</v>
      </c>
      <c r="K2834" s="303" t="str">
        <f t="shared" si="316"/>
        <v>KK 097</v>
      </c>
      <c r="L2834" s="61"/>
      <c r="M2834" s="271"/>
      <c r="N2834" s="6"/>
      <c r="O2834" s="10"/>
      <c r="P2834" s="6"/>
      <c r="Q2834" s="77" t="str">
        <f t="shared" si="317"/>
        <v/>
      </c>
      <c r="R2834" s="333"/>
      <c r="S2834" s="23"/>
      <c r="T2834" s="271"/>
      <c r="U2834" s="5"/>
      <c r="V2834" s="5"/>
      <c r="W2834" s="61"/>
      <c r="X2834" s="61"/>
    </row>
    <row r="2835" spans="1:24" ht="18.75" customHeight="1" x14ac:dyDescent="0.25">
      <c r="A2835" s="61"/>
      <c r="B2835" s="303">
        <f>IF(P2835="",0,COUNTIF($P$7:P2835,P2835))</f>
        <v>0</v>
      </c>
      <c r="C2835" s="303" t="str">
        <f t="shared" si="311"/>
        <v>0</v>
      </c>
      <c r="D2835" s="303">
        <f>IF(S2835="",0,COUNTIF($S$7:S2835,S2835))</f>
        <v>0</v>
      </c>
      <c r="E2835" s="303" t="str">
        <f t="shared" si="312"/>
        <v>0</v>
      </c>
      <c r="F2835" s="303">
        <f>IF(T2835="",0,COUNTIF($T$7:T2835,T2835))</f>
        <v>0</v>
      </c>
      <c r="G2835" s="303" t="str">
        <f t="shared" si="313"/>
        <v>0</v>
      </c>
      <c r="H2835" s="303">
        <f>IF(R2835="",0,COUNTIF($R$7:R2835,R2835))</f>
        <v>0</v>
      </c>
      <c r="I2835" s="303" t="str">
        <f t="shared" si="314"/>
        <v>0</v>
      </c>
      <c r="J2835" s="306">
        <f t="shared" si="315"/>
        <v>44216</v>
      </c>
      <c r="K2835" s="303" t="str">
        <f t="shared" si="316"/>
        <v>KK 097</v>
      </c>
      <c r="L2835" s="61"/>
      <c r="M2835" s="271"/>
      <c r="N2835" s="6"/>
      <c r="O2835" s="10"/>
      <c r="P2835" s="6"/>
      <c r="Q2835" s="77" t="str">
        <f t="shared" si="317"/>
        <v/>
      </c>
      <c r="R2835" s="333"/>
      <c r="S2835" s="23"/>
      <c r="T2835" s="271"/>
      <c r="U2835" s="5"/>
      <c r="V2835" s="5"/>
      <c r="W2835" s="61"/>
      <c r="X2835" s="61"/>
    </row>
    <row r="2836" spans="1:24" ht="18.75" customHeight="1" x14ac:dyDescent="0.25">
      <c r="A2836" s="61"/>
      <c r="B2836" s="303">
        <f>IF(P2836="",0,COUNTIF($P$7:P2836,P2836))</f>
        <v>0</v>
      </c>
      <c r="C2836" s="303" t="str">
        <f t="shared" si="311"/>
        <v>0</v>
      </c>
      <c r="D2836" s="303">
        <f>IF(S2836="",0,COUNTIF($S$7:S2836,S2836))</f>
        <v>0</v>
      </c>
      <c r="E2836" s="303" t="str">
        <f t="shared" si="312"/>
        <v>0</v>
      </c>
      <c r="F2836" s="303">
        <f>IF(T2836="",0,COUNTIF($T$7:T2836,T2836))</f>
        <v>0</v>
      </c>
      <c r="G2836" s="303" t="str">
        <f t="shared" si="313"/>
        <v>0</v>
      </c>
      <c r="H2836" s="303">
        <f>IF(R2836="",0,COUNTIF($R$7:R2836,R2836))</f>
        <v>0</v>
      </c>
      <c r="I2836" s="303" t="str">
        <f t="shared" si="314"/>
        <v>0</v>
      </c>
      <c r="J2836" s="306">
        <f t="shared" si="315"/>
        <v>44216</v>
      </c>
      <c r="K2836" s="303" t="str">
        <f t="shared" si="316"/>
        <v>KK 097</v>
      </c>
      <c r="L2836" s="61"/>
      <c r="M2836" s="271"/>
      <c r="N2836" s="6"/>
      <c r="O2836" s="10"/>
      <c r="P2836" s="6"/>
      <c r="Q2836" s="77" t="str">
        <f t="shared" si="317"/>
        <v/>
      </c>
      <c r="R2836" s="333"/>
      <c r="S2836" s="23"/>
      <c r="T2836" s="271"/>
      <c r="U2836" s="5"/>
      <c r="V2836" s="5"/>
      <c r="W2836" s="61"/>
      <c r="X2836" s="61"/>
    </row>
    <row r="2837" spans="1:24" ht="18.75" customHeight="1" x14ac:dyDescent="0.25">
      <c r="A2837" s="61"/>
      <c r="B2837" s="303">
        <f>IF(P2837="",0,COUNTIF($P$7:P2837,P2837))</f>
        <v>0</v>
      </c>
      <c r="C2837" s="303" t="str">
        <f t="shared" si="311"/>
        <v>0</v>
      </c>
      <c r="D2837" s="303">
        <f>IF(S2837="",0,COUNTIF($S$7:S2837,S2837))</f>
        <v>0</v>
      </c>
      <c r="E2837" s="303" t="str">
        <f t="shared" si="312"/>
        <v>0</v>
      </c>
      <c r="F2837" s="303">
        <f>IF(T2837="",0,COUNTIF($T$7:T2837,T2837))</f>
        <v>0</v>
      </c>
      <c r="G2837" s="303" t="str">
        <f t="shared" si="313"/>
        <v>0</v>
      </c>
      <c r="H2837" s="303">
        <f>IF(R2837="",0,COUNTIF($R$7:R2837,R2837))</f>
        <v>0</v>
      </c>
      <c r="I2837" s="303" t="str">
        <f t="shared" si="314"/>
        <v>0</v>
      </c>
      <c r="J2837" s="306">
        <f t="shared" si="315"/>
        <v>44216</v>
      </c>
      <c r="K2837" s="303" t="str">
        <f t="shared" si="316"/>
        <v>KK 097</v>
      </c>
      <c r="L2837" s="61"/>
      <c r="M2837" s="271"/>
      <c r="N2837" s="6"/>
      <c r="O2837" s="10"/>
      <c r="P2837" s="6"/>
      <c r="Q2837" s="77" t="str">
        <f t="shared" si="317"/>
        <v/>
      </c>
      <c r="R2837" s="333"/>
      <c r="S2837" s="23"/>
      <c r="T2837" s="271"/>
      <c r="U2837" s="5"/>
      <c r="V2837" s="5"/>
      <c r="W2837" s="61"/>
      <c r="X2837" s="61"/>
    </row>
    <row r="2838" spans="1:24" ht="18.75" customHeight="1" x14ac:dyDescent="0.25">
      <c r="A2838" s="61"/>
      <c r="B2838" s="303">
        <f>IF(P2838="",0,COUNTIF($P$7:P2838,P2838))</f>
        <v>0</v>
      </c>
      <c r="C2838" s="303" t="str">
        <f t="shared" si="311"/>
        <v>0</v>
      </c>
      <c r="D2838" s="303">
        <f>IF(S2838="",0,COUNTIF($S$7:S2838,S2838))</f>
        <v>0</v>
      </c>
      <c r="E2838" s="303" t="str">
        <f t="shared" si="312"/>
        <v>0</v>
      </c>
      <c r="F2838" s="303">
        <f>IF(T2838="",0,COUNTIF($T$7:T2838,T2838))</f>
        <v>0</v>
      </c>
      <c r="G2838" s="303" t="str">
        <f t="shared" si="313"/>
        <v>0</v>
      </c>
      <c r="H2838" s="303">
        <f>IF(R2838="",0,COUNTIF($R$7:R2838,R2838))</f>
        <v>0</v>
      </c>
      <c r="I2838" s="303" t="str">
        <f t="shared" si="314"/>
        <v>0</v>
      </c>
      <c r="J2838" s="306">
        <f t="shared" si="315"/>
        <v>44216</v>
      </c>
      <c r="K2838" s="303" t="str">
        <f t="shared" si="316"/>
        <v>KK 097</v>
      </c>
      <c r="L2838" s="61"/>
      <c r="M2838" s="271"/>
      <c r="N2838" s="6"/>
      <c r="O2838" s="10"/>
      <c r="P2838" s="6"/>
      <c r="Q2838" s="77" t="str">
        <f t="shared" si="317"/>
        <v/>
      </c>
      <c r="R2838" s="333"/>
      <c r="S2838" s="23"/>
      <c r="T2838" s="271"/>
      <c r="U2838" s="5"/>
      <c r="V2838" s="5"/>
      <c r="W2838" s="61"/>
      <c r="X2838" s="61"/>
    </row>
    <row r="2839" spans="1:24" ht="18.75" customHeight="1" x14ac:dyDescent="0.25">
      <c r="A2839" s="61"/>
      <c r="B2839" s="303">
        <f>IF(P2839="",0,COUNTIF($P$7:P2839,P2839))</f>
        <v>0</v>
      </c>
      <c r="C2839" s="303" t="str">
        <f t="shared" si="311"/>
        <v>0</v>
      </c>
      <c r="D2839" s="303">
        <f>IF(S2839="",0,COUNTIF($S$7:S2839,S2839))</f>
        <v>0</v>
      </c>
      <c r="E2839" s="303" t="str">
        <f t="shared" si="312"/>
        <v>0</v>
      </c>
      <c r="F2839" s="303">
        <f>IF(T2839="",0,COUNTIF($T$7:T2839,T2839))</f>
        <v>0</v>
      </c>
      <c r="G2839" s="303" t="str">
        <f t="shared" si="313"/>
        <v>0</v>
      </c>
      <c r="H2839" s="303">
        <f>IF(R2839="",0,COUNTIF($R$7:R2839,R2839))</f>
        <v>0</v>
      </c>
      <c r="I2839" s="303" t="str">
        <f t="shared" si="314"/>
        <v>0</v>
      </c>
      <c r="J2839" s="306">
        <f t="shared" si="315"/>
        <v>44216</v>
      </c>
      <c r="K2839" s="303" t="str">
        <f t="shared" si="316"/>
        <v>KK 097</v>
      </c>
      <c r="L2839" s="61"/>
      <c r="M2839" s="271"/>
      <c r="N2839" s="6"/>
      <c r="O2839" s="10"/>
      <c r="P2839" s="6"/>
      <c r="Q2839" s="77" t="str">
        <f t="shared" si="317"/>
        <v/>
      </c>
      <c r="R2839" s="333"/>
      <c r="S2839" s="23"/>
      <c r="T2839" s="271"/>
      <c r="U2839" s="5"/>
      <c r="V2839" s="5"/>
      <c r="W2839" s="61"/>
      <c r="X2839" s="61"/>
    </row>
    <row r="2840" spans="1:24" ht="18.75" customHeight="1" x14ac:dyDescent="0.25">
      <c r="A2840" s="61"/>
      <c r="B2840" s="303">
        <f>IF(P2840="",0,COUNTIF($P$7:P2840,P2840))</f>
        <v>0</v>
      </c>
      <c r="C2840" s="303" t="str">
        <f t="shared" si="311"/>
        <v>0</v>
      </c>
      <c r="D2840" s="303">
        <f>IF(S2840="",0,COUNTIF($S$7:S2840,S2840))</f>
        <v>0</v>
      </c>
      <c r="E2840" s="303" t="str">
        <f t="shared" si="312"/>
        <v>0</v>
      </c>
      <c r="F2840" s="303">
        <f>IF(T2840="",0,COUNTIF($T$7:T2840,T2840))</f>
        <v>0</v>
      </c>
      <c r="G2840" s="303" t="str">
        <f t="shared" si="313"/>
        <v>0</v>
      </c>
      <c r="H2840" s="303">
        <f>IF(R2840="",0,COUNTIF($R$7:R2840,R2840))</f>
        <v>0</v>
      </c>
      <c r="I2840" s="303" t="str">
        <f t="shared" si="314"/>
        <v>0</v>
      </c>
      <c r="J2840" s="306">
        <f t="shared" si="315"/>
        <v>44216</v>
      </c>
      <c r="K2840" s="303" t="str">
        <f t="shared" si="316"/>
        <v>KK 097</v>
      </c>
      <c r="L2840" s="61"/>
      <c r="M2840" s="271"/>
      <c r="N2840" s="6"/>
      <c r="O2840" s="10"/>
      <c r="P2840" s="6"/>
      <c r="Q2840" s="77" t="str">
        <f t="shared" si="317"/>
        <v/>
      </c>
      <c r="R2840" s="333"/>
      <c r="S2840" s="23"/>
      <c r="T2840" s="271"/>
      <c r="U2840" s="5"/>
      <c r="V2840" s="5"/>
      <c r="W2840" s="61"/>
      <c r="X2840" s="61"/>
    </row>
    <row r="2841" spans="1:24" ht="18.75" customHeight="1" x14ac:dyDescent="0.25">
      <c r="A2841" s="61"/>
      <c r="B2841" s="303">
        <f>IF(P2841="",0,COUNTIF($P$7:P2841,P2841))</f>
        <v>0</v>
      </c>
      <c r="C2841" s="303" t="str">
        <f t="shared" si="311"/>
        <v>0</v>
      </c>
      <c r="D2841" s="303">
        <f>IF(S2841="",0,COUNTIF($S$7:S2841,S2841))</f>
        <v>0</v>
      </c>
      <c r="E2841" s="303" t="str">
        <f t="shared" si="312"/>
        <v>0</v>
      </c>
      <c r="F2841" s="303">
        <f>IF(T2841="",0,COUNTIF($T$7:T2841,T2841))</f>
        <v>0</v>
      </c>
      <c r="G2841" s="303" t="str">
        <f t="shared" si="313"/>
        <v>0</v>
      </c>
      <c r="H2841" s="303">
        <f>IF(R2841="",0,COUNTIF($R$7:R2841,R2841))</f>
        <v>0</v>
      </c>
      <c r="I2841" s="303" t="str">
        <f t="shared" si="314"/>
        <v>0</v>
      </c>
      <c r="J2841" s="306">
        <f t="shared" si="315"/>
        <v>44216</v>
      </c>
      <c r="K2841" s="303" t="str">
        <f t="shared" si="316"/>
        <v>KK 097</v>
      </c>
      <c r="L2841" s="61"/>
      <c r="M2841" s="271"/>
      <c r="N2841" s="6"/>
      <c r="O2841" s="10"/>
      <c r="P2841" s="6"/>
      <c r="Q2841" s="77" t="str">
        <f t="shared" si="317"/>
        <v/>
      </c>
      <c r="R2841" s="333"/>
      <c r="S2841" s="23"/>
      <c r="T2841" s="271"/>
      <c r="U2841" s="5"/>
      <c r="V2841" s="5"/>
      <c r="W2841" s="61"/>
      <c r="X2841" s="61"/>
    </row>
    <row r="2842" spans="1:24" ht="18.75" customHeight="1" x14ac:dyDescent="0.25">
      <c r="A2842" s="61"/>
      <c r="B2842" s="303">
        <f>IF(P2842="",0,COUNTIF($P$7:P2842,P2842))</f>
        <v>0</v>
      </c>
      <c r="C2842" s="303" t="str">
        <f t="shared" si="311"/>
        <v>0</v>
      </c>
      <c r="D2842" s="303">
        <f>IF(S2842="",0,COUNTIF($S$7:S2842,S2842))</f>
        <v>0</v>
      </c>
      <c r="E2842" s="303" t="str">
        <f t="shared" si="312"/>
        <v>0</v>
      </c>
      <c r="F2842" s="303">
        <f>IF(T2842="",0,COUNTIF($T$7:T2842,T2842))</f>
        <v>0</v>
      </c>
      <c r="G2842" s="303" t="str">
        <f t="shared" si="313"/>
        <v>0</v>
      </c>
      <c r="H2842" s="303">
        <f>IF(R2842="",0,COUNTIF($R$7:R2842,R2842))</f>
        <v>0</v>
      </c>
      <c r="I2842" s="303" t="str">
        <f t="shared" si="314"/>
        <v>0</v>
      </c>
      <c r="J2842" s="306">
        <f t="shared" si="315"/>
        <v>44216</v>
      </c>
      <c r="K2842" s="303" t="str">
        <f t="shared" si="316"/>
        <v>KK 097</v>
      </c>
      <c r="L2842" s="61"/>
      <c r="M2842" s="271"/>
      <c r="N2842" s="6"/>
      <c r="O2842" s="10"/>
      <c r="P2842" s="6"/>
      <c r="Q2842" s="77" t="str">
        <f t="shared" si="317"/>
        <v/>
      </c>
      <c r="R2842" s="333"/>
      <c r="S2842" s="23"/>
      <c r="T2842" s="271"/>
      <c r="U2842" s="5"/>
      <c r="V2842" s="5"/>
      <c r="W2842" s="61"/>
      <c r="X2842" s="61"/>
    </row>
    <row r="2843" spans="1:24" ht="18.75" customHeight="1" x14ac:dyDescent="0.25">
      <c r="A2843" s="61"/>
      <c r="B2843" s="303">
        <f>IF(P2843="",0,COUNTIF($P$7:P2843,P2843))</f>
        <v>0</v>
      </c>
      <c r="C2843" s="303" t="str">
        <f t="shared" si="311"/>
        <v>0</v>
      </c>
      <c r="D2843" s="303">
        <f>IF(S2843="",0,COUNTIF($S$7:S2843,S2843))</f>
        <v>0</v>
      </c>
      <c r="E2843" s="303" t="str">
        <f t="shared" si="312"/>
        <v>0</v>
      </c>
      <c r="F2843" s="303">
        <f>IF(T2843="",0,COUNTIF($T$7:T2843,T2843))</f>
        <v>0</v>
      </c>
      <c r="G2843" s="303" t="str">
        <f t="shared" si="313"/>
        <v>0</v>
      </c>
      <c r="H2843" s="303">
        <f>IF(R2843="",0,COUNTIF($R$7:R2843,R2843))</f>
        <v>0</v>
      </c>
      <c r="I2843" s="303" t="str">
        <f t="shared" si="314"/>
        <v>0</v>
      </c>
      <c r="J2843" s="306">
        <f t="shared" si="315"/>
        <v>44216</v>
      </c>
      <c r="K2843" s="303" t="str">
        <f t="shared" si="316"/>
        <v>KK 097</v>
      </c>
      <c r="L2843" s="61"/>
      <c r="M2843" s="271"/>
      <c r="N2843" s="6"/>
      <c r="O2843" s="10"/>
      <c r="P2843" s="6"/>
      <c r="Q2843" s="77" t="str">
        <f t="shared" si="317"/>
        <v/>
      </c>
      <c r="R2843" s="333"/>
      <c r="S2843" s="23"/>
      <c r="T2843" s="271"/>
      <c r="U2843" s="5"/>
      <c r="V2843" s="5"/>
      <c r="W2843" s="61"/>
      <c r="X2843" s="61"/>
    </row>
    <row r="2844" spans="1:24" ht="18.75" customHeight="1" x14ac:dyDescent="0.25">
      <c r="A2844" s="61"/>
      <c r="B2844" s="303">
        <f>IF(P2844="",0,COUNTIF($P$7:P2844,P2844))</f>
        <v>0</v>
      </c>
      <c r="C2844" s="303" t="str">
        <f t="shared" si="311"/>
        <v>0</v>
      </c>
      <c r="D2844" s="303">
        <f>IF(S2844="",0,COUNTIF($S$7:S2844,S2844))</f>
        <v>0</v>
      </c>
      <c r="E2844" s="303" t="str">
        <f t="shared" si="312"/>
        <v>0</v>
      </c>
      <c r="F2844" s="303">
        <f>IF(T2844="",0,COUNTIF($T$7:T2844,T2844))</f>
        <v>0</v>
      </c>
      <c r="G2844" s="303" t="str">
        <f t="shared" si="313"/>
        <v>0</v>
      </c>
      <c r="H2844" s="303">
        <f>IF(R2844="",0,COUNTIF($R$7:R2844,R2844))</f>
        <v>0</v>
      </c>
      <c r="I2844" s="303" t="str">
        <f t="shared" si="314"/>
        <v>0</v>
      </c>
      <c r="J2844" s="306">
        <f t="shared" si="315"/>
        <v>44216</v>
      </c>
      <c r="K2844" s="303" t="str">
        <f t="shared" si="316"/>
        <v>KK 097</v>
      </c>
      <c r="L2844" s="61"/>
      <c r="M2844" s="271"/>
      <c r="N2844" s="6"/>
      <c r="O2844" s="10"/>
      <c r="P2844" s="6"/>
      <c r="Q2844" s="77" t="str">
        <f t="shared" si="317"/>
        <v/>
      </c>
      <c r="R2844" s="333"/>
      <c r="S2844" s="23"/>
      <c r="T2844" s="271"/>
      <c r="U2844" s="5"/>
      <c r="V2844" s="5"/>
      <c r="W2844" s="61"/>
      <c r="X2844" s="61"/>
    </row>
    <row r="2845" spans="1:24" ht="18.75" customHeight="1" x14ac:dyDescent="0.25">
      <c r="A2845" s="61"/>
      <c r="B2845" s="303">
        <f>IF(P2845="",0,COUNTIF($P$7:P2845,P2845))</f>
        <v>0</v>
      </c>
      <c r="C2845" s="303" t="str">
        <f t="shared" si="311"/>
        <v>0</v>
      </c>
      <c r="D2845" s="303">
        <f>IF(S2845="",0,COUNTIF($S$7:S2845,S2845))</f>
        <v>0</v>
      </c>
      <c r="E2845" s="303" t="str">
        <f t="shared" si="312"/>
        <v>0</v>
      </c>
      <c r="F2845" s="303">
        <f>IF(T2845="",0,COUNTIF($T$7:T2845,T2845))</f>
        <v>0</v>
      </c>
      <c r="G2845" s="303" t="str">
        <f t="shared" si="313"/>
        <v>0</v>
      </c>
      <c r="H2845" s="303">
        <f>IF(R2845="",0,COUNTIF($R$7:R2845,R2845))</f>
        <v>0</v>
      </c>
      <c r="I2845" s="303" t="str">
        <f t="shared" si="314"/>
        <v>0</v>
      </c>
      <c r="J2845" s="306">
        <f t="shared" si="315"/>
        <v>44216</v>
      </c>
      <c r="K2845" s="303" t="str">
        <f t="shared" si="316"/>
        <v>KK 097</v>
      </c>
      <c r="L2845" s="61"/>
      <c r="M2845" s="271"/>
      <c r="N2845" s="6"/>
      <c r="O2845" s="10"/>
      <c r="P2845" s="6"/>
      <c r="Q2845" s="77" t="str">
        <f t="shared" si="317"/>
        <v/>
      </c>
      <c r="R2845" s="333"/>
      <c r="S2845" s="23"/>
      <c r="T2845" s="271"/>
      <c r="U2845" s="5"/>
      <c r="V2845" s="5"/>
      <c r="W2845" s="61"/>
      <c r="X2845" s="61"/>
    </row>
    <row r="2846" spans="1:24" ht="18.75" customHeight="1" x14ac:dyDescent="0.25">
      <c r="A2846" s="61"/>
      <c r="B2846" s="303">
        <f>IF(P2846="",0,COUNTIF($P$7:P2846,P2846))</f>
        <v>0</v>
      </c>
      <c r="C2846" s="303" t="str">
        <f t="shared" si="311"/>
        <v>0</v>
      </c>
      <c r="D2846" s="303">
        <f>IF(S2846="",0,COUNTIF($S$7:S2846,S2846))</f>
        <v>0</v>
      </c>
      <c r="E2846" s="303" t="str">
        <f t="shared" si="312"/>
        <v>0</v>
      </c>
      <c r="F2846" s="303">
        <f>IF(T2846="",0,COUNTIF($T$7:T2846,T2846))</f>
        <v>0</v>
      </c>
      <c r="G2846" s="303" t="str">
        <f t="shared" si="313"/>
        <v>0</v>
      </c>
      <c r="H2846" s="303">
        <f>IF(R2846="",0,COUNTIF($R$7:R2846,R2846))</f>
        <v>0</v>
      </c>
      <c r="I2846" s="303" t="str">
        <f t="shared" si="314"/>
        <v>0</v>
      </c>
      <c r="J2846" s="306">
        <f t="shared" si="315"/>
        <v>44216</v>
      </c>
      <c r="K2846" s="303" t="str">
        <f t="shared" si="316"/>
        <v>KK 097</v>
      </c>
      <c r="L2846" s="61"/>
      <c r="M2846" s="271"/>
      <c r="N2846" s="6"/>
      <c r="O2846" s="10"/>
      <c r="P2846" s="6"/>
      <c r="Q2846" s="77" t="str">
        <f t="shared" si="317"/>
        <v/>
      </c>
      <c r="R2846" s="333"/>
      <c r="S2846" s="23"/>
      <c r="T2846" s="271"/>
      <c r="U2846" s="5"/>
      <c r="V2846" s="5"/>
      <c r="W2846" s="61"/>
      <c r="X2846" s="61"/>
    </row>
    <row r="2847" spans="1:24" ht="18.75" customHeight="1" x14ac:dyDescent="0.25">
      <c r="A2847" s="61"/>
      <c r="B2847" s="303">
        <f>IF(P2847="",0,COUNTIF($P$7:P2847,P2847))</f>
        <v>0</v>
      </c>
      <c r="C2847" s="303" t="str">
        <f t="shared" si="311"/>
        <v>0</v>
      </c>
      <c r="D2847" s="303">
        <f>IF(S2847="",0,COUNTIF($S$7:S2847,S2847))</f>
        <v>0</v>
      </c>
      <c r="E2847" s="303" t="str">
        <f t="shared" si="312"/>
        <v>0</v>
      </c>
      <c r="F2847" s="303">
        <f>IF(T2847="",0,COUNTIF($T$7:T2847,T2847))</f>
        <v>0</v>
      </c>
      <c r="G2847" s="303" t="str">
        <f t="shared" si="313"/>
        <v>0</v>
      </c>
      <c r="H2847" s="303">
        <f>IF(R2847="",0,COUNTIF($R$7:R2847,R2847))</f>
        <v>0</v>
      </c>
      <c r="I2847" s="303" t="str">
        <f t="shared" si="314"/>
        <v>0</v>
      </c>
      <c r="J2847" s="306">
        <f t="shared" si="315"/>
        <v>44216</v>
      </c>
      <c r="K2847" s="303" t="str">
        <f t="shared" si="316"/>
        <v>KK 097</v>
      </c>
      <c r="L2847" s="61"/>
      <c r="M2847" s="271"/>
      <c r="N2847" s="6"/>
      <c r="O2847" s="10"/>
      <c r="P2847" s="6"/>
      <c r="Q2847" s="77" t="str">
        <f t="shared" si="317"/>
        <v/>
      </c>
      <c r="R2847" s="333"/>
      <c r="S2847" s="23"/>
      <c r="T2847" s="271"/>
      <c r="U2847" s="5"/>
      <c r="V2847" s="5"/>
      <c r="W2847" s="61"/>
      <c r="X2847" s="61"/>
    </row>
    <row r="2848" spans="1:24" ht="18.75" customHeight="1" x14ac:dyDescent="0.25">
      <c r="A2848" s="61"/>
      <c r="B2848" s="303">
        <f>IF(P2848="",0,COUNTIF($P$7:P2848,P2848))</f>
        <v>0</v>
      </c>
      <c r="C2848" s="303" t="str">
        <f t="shared" si="311"/>
        <v>0</v>
      </c>
      <c r="D2848" s="303">
        <f>IF(S2848="",0,COUNTIF($S$7:S2848,S2848))</f>
        <v>0</v>
      </c>
      <c r="E2848" s="303" t="str">
        <f t="shared" si="312"/>
        <v>0</v>
      </c>
      <c r="F2848" s="303">
        <f>IF(T2848="",0,COUNTIF($T$7:T2848,T2848))</f>
        <v>0</v>
      </c>
      <c r="G2848" s="303" t="str">
        <f t="shared" si="313"/>
        <v>0</v>
      </c>
      <c r="H2848" s="303">
        <f>IF(R2848="",0,COUNTIF($R$7:R2848,R2848))</f>
        <v>0</v>
      </c>
      <c r="I2848" s="303" t="str">
        <f t="shared" si="314"/>
        <v>0</v>
      </c>
      <c r="J2848" s="306">
        <f t="shared" si="315"/>
        <v>44216</v>
      </c>
      <c r="K2848" s="303" t="str">
        <f t="shared" si="316"/>
        <v>KK 097</v>
      </c>
      <c r="L2848" s="61"/>
      <c r="M2848" s="271"/>
      <c r="N2848" s="6"/>
      <c r="O2848" s="10"/>
      <c r="P2848" s="6"/>
      <c r="Q2848" s="77" t="str">
        <f t="shared" si="317"/>
        <v/>
      </c>
      <c r="R2848" s="333"/>
      <c r="S2848" s="23"/>
      <c r="T2848" s="271"/>
      <c r="U2848" s="5"/>
      <c r="V2848" s="5"/>
      <c r="W2848" s="61"/>
      <c r="X2848" s="61"/>
    </row>
    <row r="2849" spans="1:24" ht="18.75" customHeight="1" x14ac:dyDescent="0.25">
      <c r="A2849" s="61"/>
      <c r="B2849" s="303">
        <f>IF(P2849="",0,COUNTIF($P$7:P2849,P2849))</f>
        <v>0</v>
      </c>
      <c r="C2849" s="303" t="str">
        <f t="shared" si="311"/>
        <v>0</v>
      </c>
      <c r="D2849" s="303">
        <f>IF(S2849="",0,COUNTIF($S$7:S2849,S2849))</f>
        <v>0</v>
      </c>
      <c r="E2849" s="303" t="str">
        <f t="shared" si="312"/>
        <v>0</v>
      </c>
      <c r="F2849" s="303">
        <f>IF(T2849="",0,COUNTIF($T$7:T2849,T2849))</f>
        <v>0</v>
      </c>
      <c r="G2849" s="303" t="str">
        <f t="shared" si="313"/>
        <v>0</v>
      </c>
      <c r="H2849" s="303">
        <f>IF(R2849="",0,COUNTIF($R$7:R2849,R2849))</f>
        <v>0</v>
      </c>
      <c r="I2849" s="303" t="str">
        <f t="shared" si="314"/>
        <v>0</v>
      </c>
      <c r="J2849" s="306">
        <f t="shared" si="315"/>
        <v>44216</v>
      </c>
      <c r="K2849" s="303" t="str">
        <f t="shared" si="316"/>
        <v>KK 097</v>
      </c>
      <c r="L2849" s="61"/>
      <c r="M2849" s="271"/>
      <c r="N2849" s="6"/>
      <c r="O2849" s="10"/>
      <c r="P2849" s="6"/>
      <c r="Q2849" s="77" t="str">
        <f t="shared" si="317"/>
        <v/>
      </c>
      <c r="R2849" s="333"/>
      <c r="S2849" s="23"/>
      <c r="T2849" s="271"/>
      <c r="U2849" s="5"/>
      <c r="V2849" s="5"/>
      <c r="W2849" s="61"/>
      <c r="X2849" s="61"/>
    </row>
    <row r="2850" spans="1:24" ht="18.75" customHeight="1" x14ac:dyDescent="0.25">
      <c r="A2850" s="61"/>
      <c r="B2850" s="303">
        <f>IF(P2850="",0,COUNTIF($P$7:P2850,P2850))</f>
        <v>0</v>
      </c>
      <c r="C2850" s="303" t="str">
        <f t="shared" si="311"/>
        <v>0</v>
      </c>
      <c r="D2850" s="303">
        <f>IF(S2850="",0,COUNTIF($S$7:S2850,S2850))</f>
        <v>0</v>
      </c>
      <c r="E2850" s="303" t="str">
        <f t="shared" si="312"/>
        <v>0</v>
      </c>
      <c r="F2850" s="303">
        <f>IF(T2850="",0,COUNTIF($T$7:T2850,T2850))</f>
        <v>0</v>
      </c>
      <c r="G2850" s="303" t="str">
        <f t="shared" si="313"/>
        <v>0</v>
      </c>
      <c r="H2850" s="303">
        <f>IF(R2850="",0,COUNTIF($R$7:R2850,R2850))</f>
        <v>0</v>
      </c>
      <c r="I2850" s="303" t="str">
        <f t="shared" si="314"/>
        <v>0</v>
      </c>
      <c r="J2850" s="306">
        <f t="shared" si="315"/>
        <v>44216</v>
      </c>
      <c r="K2850" s="303" t="str">
        <f t="shared" si="316"/>
        <v>KK 097</v>
      </c>
      <c r="L2850" s="61"/>
      <c r="M2850" s="271"/>
      <c r="N2850" s="6"/>
      <c r="O2850" s="10"/>
      <c r="P2850" s="6"/>
      <c r="Q2850" s="77" t="str">
        <f t="shared" si="317"/>
        <v/>
      </c>
      <c r="R2850" s="333"/>
      <c r="S2850" s="23"/>
      <c r="T2850" s="271"/>
      <c r="U2850" s="5"/>
      <c r="V2850" s="5"/>
      <c r="W2850" s="61"/>
      <c r="X2850" s="61"/>
    </row>
    <row r="2851" spans="1:24" ht="18.75" customHeight="1" x14ac:dyDescent="0.25">
      <c r="A2851" s="61"/>
      <c r="B2851" s="303">
        <f>IF(P2851="",0,COUNTIF($P$7:P2851,P2851))</f>
        <v>0</v>
      </c>
      <c r="C2851" s="303" t="str">
        <f t="shared" si="311"/>
        <v>0</v>
      </c>
      <c r="D2851" s="303">
        <f>IF(S2851="",0,COUNTIF($S$7:S2851,S2851))</f>
        <v>0</v>
      </c>
      <c r="E2851" s="303" t="str">
        <f t="shared" si="312"/>
        <v>0</v>
      </c>
      <c r="F2851" s="303">
        <f>IF(T2851="",0,COUNTIF($T$7:T2851,T2851))</f>
        <v>0</v>
      </c>
      <c r="G2851" s="303" t="str">
        <f t="shared" si="313"/>
        <v>0</v>
      </c>
      <c r="H2851" s="303">
        <f>IF(R2851="",0,COUNTIF($R$7:R2851,R2851))</f>
        <v>0</v>
      </c>
      <c r="I2851" s="303" t="str">
        <f t="shared" si="314"/>
        <v>0</v>
      </c>
      <c r="J2851" s="306">
        <f t="shared" si="315"/>
        <v>44216</v>
      </c>
      <c r="K2851" s="303" t="str">
        <f t="shared" si="316"/>
        <v>KK 097</v>
      </c>
      <c r="L2851" s="61"/>
      <c r="M2851" s="271"/>
      <c r="N2851" s="6"/>
      <c r="O2851" s="10"/>
      <c r="P2851" s="6"/>
      <c r="Q2851" s="77" t="str">
        <f t="shared" si="317"/>
        <v/>
      </c>
      <c r="R2851" s="333"/>
      <c r="S2851" s="23"/>
      <c r="T2851" s="271"/>
      <c r="U2851" s="5"/>
      <c r="V2851" s="5"/>
      <c r="W2851" s="61"/>
      <c r="X2851" s="61"/>
    </row>
    <row r="2852" spans="1:24" ht="18.75" customHeight="1" x14ac:dyDescent="0.25">
      <c r="A2852" s="61"/>
      <c r="B2852" s="303">
        <f>IF(P2852="",0,COUNTIF($P$7:P2852,P2852))</f>
        <v>0</v>
      </c>
      <c r="C2852" s="303" t="str">
        <f t="shared" si="311"/>
        <v>0</v>
      </c>
      <c r="D2852" s="303">
        <f>IF(S2852="",0,COUNTIF($S$7:S2852,S2852))</f>
        <v>0</v>
      </c>
      <c r="E2852" s="303" t="str">
        <f t="shared" si="312"/>
        <v>0</v>
      </c>
      <c r="F2852" s="303">
        <f>IF(T2852="",0,COUNTIF($T$7:T2852,T2852))</f>
        <v>0</v>
      </c>
      <c r="G2852" s="303" t="str">
        <f t="shared" si="313"/>
        <v>0</v>
      </c>
      <c r="H2852" s="303">
        <f>IF(R2852="",0,COUNTIF($R$7:R2852,R2852))</f>
        <v>0</v>
      </c>
      <c r="I2852" s="303" t="str">
        <f t="shared" si="314"/>
        <v>0</v>
      </c>
      <c r="J2852" s="306">
        <f t="shared" si="315"/>
        <v>44216</v>
      </c>
      <c r="K2852" s="303" t="str">
        <f t="shared" si="316"/>
        <v>KK 097</v>
      </c>
      <c r="L2852" s="61"/>
      <c r="M2852" s="271"/>
      <c r="N2852" s="6"/>
      <c r="O2852" s="10"/>
      <c r="P2852" s="6"/>
      <c r="Q2852" s="77" t="str">
        <f t="shared" si="317"/>
        <v/>
      </c>
      <c r="R2852" s="333"/>
      <c r="S2852" s="23"/>
      <c r="T2852" s="271"/>
      <c r="U2852" s="5"/>
      <c r="V2852" s="5"/>
      <c r="W2852" s="61"/>
      <c r="X2852" s="61"/>
    </row>
    <row r="2853" spans="1:24" ht="18.75" customHeight="1" x14ac:dyDescent="0.25">
      <c r="A2853" s="61"/>
      <c r="B2853" s="303">
        <f>IF(P2853="",0,COUNTIF($P$7:P2853,P2853))</f>
        <v>0</v>
      </c>
      <c r="C2853" s="303" t="str">
        <f t="shared" si="311"/>
        <v>0</v>
      </c>
      <c r="D2853" s="303">
        <f>IF(S2853="",0,COUNTIF($S$7:S2853,S2853))</f>
        <v>0</v>
      </c>
      <c r="E2853" s="303" t="str">
        <f t="shared" si="312"/>
        <v>0</v>
      </c>
      <c r="F2853" s="303">
        <f>IF(T2853="",0,COUNTIF($T$7:T2853,T2853))</f>
        <v>0</v>
      </c>
      <c r="G2853" s="303" t="str">
        <f t="shared" si="313"/>
        <v>0</v>
      </c>
      <c r="H2853" s="303">
        <f>IF(R2853="",0,COUNTIF($R$7:R2853,R2853))</f>
        <v>0</v>
      </c>
      <c r="I2853" s="303" t="str">
        <f t="shared" si="314"/>
        <v>0</v>
      </c>
      <c r="J2853" s="306">
        <f t="shared" si="315"/>
        <v>44216</v>
      </c>
      <c r="K2853" s="303" t="str">
        <f t="shared" si="316"/>
        <v>KK 097</v>
      </c>
      <c r="L2853" s="61"/>
      <c r="M2853" s="271"/>
      <c r="N2853" s="6"/>
      <c r="O2853" s="10"/>
      <c r="P2853" s="6"/>
      <c r="Q2853" s="77" t="str">
        <f t="shared" si="317"/>
        <v/>
      </c>
      <c r="R2853" s="333"/>
      <c r="S2853" s="23"/>
      <c r="T2853" s="271"/>
      <c r="U2853" s="5"/>
      <c r="V2853" s="5"/>
      <c r="W2853" s="61"/>
      <c r="X2853" s="61"/>
    </row>
    <row r="2854" spans="1:24" ht="18.75" customHeight="1" x14ac:dyDescent="0.25">
      <c r="A2854" s="61"/>
      <c r="B2854" s="303">
        <f>IF(P2854="",0,COUNTIF($P$7:P2854,P2854))</f>
        <v>0</v>
      </c>
      <c r="C2854" s="303" t="str">
        <f t="shared" si="311"/>
        <v>0</v>
      </c>
      <c r="D2854" s="303">
        <f>IF(S2854="",0,COUNTIF($S$7:S2854,S2854))</f>
        <v>0</v>
      </c>
      <c r="E2854" s="303" t="str">
        <f t="shared" si="312"/>
        <v>0</v>
      </c>
      <c r="F2854" s="303">
        <f>IF(T2854="",0,COUNTIF($T$7:T2854,T2854))</f>
        <v>0</v>
      </c>
      <c r="G2854" s="303" t="str">
        <f t="shared" si="313"/>
        <v>0</v>
      </c>
      <c r="H2854" s="303">
        <f>IF(R2854="",0,COUNTIF($R$7:R2854,R2854))</f>
        <v>0</v>
      </c>
      <c r="I2854" s="303" t="str">
        <f t="shared" si="314"/>
        <v>0</v>
      </c>
      <c r="J2854" s="306">
        <f t="shared" si="315"/>
        <v>44216</v>
      </c>
      <c r="K2854" s="303" t="str">
        <f t="shared" si="316"/>
        <v>KK 097</v>
      </c>
      <c r="L2854" s="61"/>
      <c r="M2854" s="271"/>
      <c r="N2854" s="6"/>
      <c r="O2854" s="10"/>
      <c r="P2854" s="6"/>
      <c r="Q2854" s="77" t="str">
        <f t="shared" si="317"/>
        <v/>
      </c>
      <c r="R2854" s="333"/>
      <c r="S2854" s="23"/>
      <c r="T2854" s="271"/>
      <c r="U2854" s="5"/>
      <c r="V2854" s="5"/>
      <c r="W2854" s="61"/>
      <c r="X2854" s="61"/>
    </row>
    <row r="2855" spans="1:24" ht="18.75" customHeight="1" x14ac:dyDescent="0.25">
      <c r="A2855" s="61"/>
      <c r="B2855" s="303">
        <f>IF(P2855="",0,COUNTIF($P$7:P2855,P2855))</f>
        <v>0</v>
      </c>
      <c r="C2855" s="303" t="str">
        <f t="shared" si="311"/>
        <v>0</v>
      </c>
      <c r="D2855" s="303">
        <f>IF(S2855="",0,COUNTIF($S$7:S2855,S2855))</f>
        <v>0</v>
      </c>
      <c r="E2855" s="303" t="str">
        <f t="shared" si="312"/>
        <v>0</v>
      </c>
      <c r="F2855" s="303">
        <f>IF(T2855="",0,COUNTIF($T$7:T2855,T2855))</f>
        <v>0</v>
      </c>
      <c r="G2855" s="303" t="str">
        <f t="shared" si="313"/>
        <v>0</v>
      </c>
      <c r="H2855" s="303">
        <f>IF(R2855="",0,COUNTIF($R$7:R2855,R2855))</f>
        <v>0</v>
      </c>
      <c r="I2855" s="303" t="str">
        <f t="shared" si="314"/>
        <v>0</v>
      </c>
      <c r="J2855" s="306">
        <f t="shared" si="315"/>
        <v>44216</v>
      </c>
      <c r="K2855" s="303" t="str">
        <f t="shared" si="316"/>
        <v>KK 097</v>
      </c>
      <c r="L2855" s="61"/>
      <c r="M2855" s="271"/>
      <c r="N2855" s="6"/>
      <c r="O2855" s="10"/>
      <c r="P2855" s="6"/>
      <c r="Q2855" s="77" t="str">
        <f t="shared" si="317"/>
        <v/>
      </c>
      <c r="R2855" s="333"/>
      <c r="S2855" s="23"/>
      <c r="T2855" s="271"/>
      <c r="U2855" s="5"/>
      <c r="V2855" s="5"/>
      <c r="W2855" s="61"/>
      <c r="X2855" s="61"/>
    </row>
    <row r="2856" spans="1:24" ht="18.75" customHeight="1" x14ac:dyDescent="0.25">
      <c r="A2856" s="61"/>
      <c r="B2856" s="303">
        <f>IF(P2856="",0,COUNTIF($P$7:P2856,P2856))</f>
        <v>0</v>
      </c>
      <c r="C2856" s="303" t="str">
        <f t="shared" si="311"/>
        <v>0</v>
      </c>
      <c r="D2856" s="303">
        <f>IF(S2856="",0,COUNTIF($S$7:S2856,S2856))</f>
        <v>0</v>
      </c>
      <c r="E2856" s="303" t="str">
        <f t="shared" si="312"/>
        <v>0</v>
      </c>
      <c r="F2856" s="303">
        <f>IF(T2856="",0,COUNTIF($T$7:T2856,T2856))</f>
        <v>0</v>
      </c>
      <c r="G2856" s="303" t="str">
        <f t="shared" si="313"/>
        <v>0</v>
      </c>
      <c r="H2856" s="303">
        <f>IF(R2856="",0,COUNTIF($R$7:R2856,R2856))</f>
        <v>0</v>
      </c>
      <c r="I2856" s="303" t="str">
        <f t="shared" si="314"/>
        <v>0</v>
      </c>
      <c r="J2856" s="306">
        <f t="shared" si="315"/>
        <v>44216</v>
      </c>
      <c r="K2856" s="303" t="str">
        <f t="shared" si="316"/>
        <v>KK 097</v>
      </c>
      <c r="L2856" s="61"/>
      <c r="M2856" s="271"/>
      <c r="N2856" s="6"/>
      <c r="O2856" s="10"/>
      <c r="P2856" s="6"/>
      <c r="Q2856" s="77" t="str">
        <f t="shared" si="317"/>
        <v/>
      </c>
      <c r="R2856" s="333"/>
      <c r="S2856" s="23"/>
      <c r="T2856" s="271"/>
      <c r="U2856" s="5"/>
      <c r="V2856" s="5"/>
      <c r="W2856" s="61"/>
      <c r="X2856" s="61"/>
    </row>
    <row r="2857" spans="1:24" ht="18.75" customHeight="1" x14ac:dyDescent="0.25">
      <c r="A2857" s="61"/>
      <c r="B2857" s="303">
        <f>IF(P2857="",0,COUNTIF($P$7:P2857,P2857))</f>
        <v>0</v>
      </c>
      <c r="C2857" s="303" t="str">
        <f t="shared" si="311"/>
        <v>0</v>
      </c>
      <c r="D2857" s="303">
        <f>IF(S2857="",0,COUNTIF($S$7:S2857,S2857))</f>
        <v>0</v>
      </c>
      <c r="E2857" s="303" t="str">
        <f t="shared" si="312"/>
        <v>0</v>
      </c>
      <c r="F2857" s="303">
        <f>IF(T2857="",0,COUNTIF($T$7:T2857,T2857))</f>
        <v>0</v>
      </c>
      <c r="G2857" s="303" t="str">
        <f t="shared" si="313"/>
        <v>0</v>
      </c>
      <c r="H2857" s="303">
        <f>IF(R2857="",0,COUNTIF($R$7:R2857,R2857))</f>
        <v>0</v>
      </c>
      <c r="I2857" s="303" t="str">
        <f t="shared" si="314"/>
        <v>0</v>
      </c>
      <c r="J2857" s="306">
        <f t="shared" si="315"/>
        <v>44216</v>
      </c>
      <c r="K2857" s="303" t="str">
        <f t="shared" si="316"/>
        <v>KK 097</v>
      </c>
      <c r="L2857" s="61"/>
      <c r="M2857" s="271"/>
      <c r="N2857" s="6"/>
      <c r="O2857" s="10"/>
      <c r="P2857" s="6"/>
      <c r="Q2857" s="77" t="str">
        <f t="shared" si="317"/>
        <v/>
      </c>
      <c r="R2857" s="333"/>
      <c r="S2857" s="23"/>
      <c r="T2857" s="271"/>
      <c r="U2857" s="5"/>
      <c r="V2857" s="5"/>
      <c r="W2857" s="61"/>
      <c r="X2857" s="61"/>
    </row>
    <row r="2858" spans="1:24" ht="18.75" customHeight="1" x14ac:dyDescent="0.25">
      <c r="A2858" s="61"/>
      <c r="B2858" s="303">
        <f>IF(P2858="",0,COUNTIF($P$7:P2858,P2858))</f>
        <v>0</v>
      </c>
      <c r="C2858" s="303" t="str">
        <f t="shared" si="311"/>
        <v>0</v>
      </c>
      <c r="D2858" s="303">
        <f>IF(S2858="",0,COUNTIF($S$7:S2858,S2858))</f>
        <v>0</v>
      </c>
      <c r="E2858" s="303" t="str">
        <f t="shared" si="312"/>
        <v>0</v>
      </c>
      <c r="F2858" s="303">
        <f>IF(T2858="",0,COUNTIF($T$7:T2858,T2858))</f>
        <v>0</v>
      </c>
      <c r="G2858" s="303" t="str">
        <f t="shared" si="313"/>
        <v>0</v>
      </c>
      <c r="H2858" s="303">
        <f>IF(R2858="",0,COUNTIF($R$7:R2858,R2858))</f>
        <v>0</v>
      </c>
      <c r="I2858" s="303" t="str">
        <f t="shared" si="314"/>
        <v>0</v>
      </c>
      <c r="J2858" s="306">
        <f t="shared" si="315"/>
        <v>44216</v>
      </c>
      <c r="K2858" s="303" t="str">
        <f t="shared" si="316"/>
        <v>KK 097</v>
      </c>
      <c r="L2858" s="61"/>
      <c r="M2858" s="271"/>
      <c r="N2858" s="6"/>
      <c r="O2858" s="10"/>
      <c r="P2858" s="6"/>
      <c r="Q2858" s="77" t="str">
        <f t="shared" si="317"/>
        <v/>
      </c>
      <c r="R2858" s="333"/>
      <c r="S2858" s="23"/>
      <c r="T2858" s="271"/>
      <c r="U2858" s="5"/>
      <c r="V2858" s="5"/>
      <c r="W2858" s="61"/>
      <c r="X2858" s="61"/>
    </row>
    <row r="2859" spans="1:24" ht="18.75" customHeight="1" x14ac:dyDescent="0.25">
      <c r="A2859" s="61"/>
      <c r="B2859" s="303">
        <f>IF(P2859="",0,COUNTIF($P$7:P2859,P2859))</f>
        <v>0</v>
      </c>
      <c r="C2859" s="303" t="str">
        <f t="shared" si="311"/>
        <v>0</v>
      </c>
      <c r="D2859" s="303">
        <f>IF(S2859="",0,COUNTIF($S$7:S2859,S2859))</f>
        <v>0</v>
      </c>
      <c r="E2859" s="303" t="str">
        <f t="shared" si="312"/>
        <v>0</v>
      </c>
      <c r="F2859" s="303">
        <f>IF(T2859="",0,COUNTIF($T$7:T2859,T2859))</f>
        <v>0</v>
      </c>
      <c r="G2859" s="303" t="str">
        <f t="shared" si="313"/>
        <v>0</v>
      </c>
      <c r="H2859" s="303">
        <f>IF(R2859="",0,COUNTIF($R$7:R2859,R2859))</f>
        <v>0</v>
      </c>
      <c r="I2859" s="303" t="str">
        <f t="shared" si="314"/>
        <v>0</v>
      </c>
      <c r="J2859" s="306">
        <f t="shared" si="315"/>
        <v>44216</v>
      </c>
      <c r="K2859" s="303" t="str">
        <f t="shared" si="316"/>
        <v>KK 097</v>
      </c>
      <c r="L2859" s="61"/>
      <c r="M2859" s="271"/>
      <c r="N2859" s="6"/>
      <c r="O2859" s="10"/>
      <c r="P2859" s="6"/>
      <c r="Q2859" s="77" t="str">
        <f t="shared" si="317"/>
        <v/>
      </c>
      <c r="R2859" s="333"/>
      <c r="S2859" s="23"/>
      <c r="T2859" s="271"/>
      <c r="U2859" s="5"/>
      <c r="V2859" s="5"/>
      <c r="W2859" s="61"/>
      <c r="X2859" s="61"/>
    </row>
    <row r="2860" spans="1:24" ht="18.75" customHeight="1" x14ac:dyDescent="0.25">
      <c r="A2860" s="61"/>
      <c r="B2860" s="303">
        <f>IF(P2860="",0,COUNTIF($P$7:P2860,P2860))</f>
        <v>0</v>
      </c>
      <c r="C2860" s="303" t="str">
        <f t="shared" si="311"/>
        <v>0</v>
      </c>
      <c r="D2860" s="303">
        <f>IF(S2860="",0,COUNTIF($S$7:S2860,S2860))</f>
        <v>0</v>
      </c>
      <c r="E2860" s="303" t="str">
        <f t="shared" si="312"/>
        <v>0</v>
      </c>
      <c r="F2860" s="303">
        <f>IF(T2860="",0,COUNTIF($T$7:T2860,T2860))</f>
        <v>0</v>
      </c>
      <c r="G2860" s="303" t="str">
        <f t="shared" si="313"/>
        <v>0</v>
      </c>
      <c r="H2860" s="303">
        <f>IF(R2860="",0,COUNTIF($R$7:R2860,R2860))</f>
        <v>0</v>
      </c>
      <c r="I2860" s="303" t="str">
        <f t="shared" si="314"/>
        <v>0</v>
      </c>
      <c r="J2860" s="306">
        <f t="shared" si="315"/>
        <v>44216</v>
      </c>
      <c r="K2860" s="303" t="str">
        <f t="shared" si="316"/>
        <v>KK 097</v>
      </c>
      <c r="L2860" s="61"/>
      <c r="M2860" s="271"/>
      <c r="N2860" s="6"/>
      <c r="O2860" s="10"/>
      <c r="P2860" s="6"/>
      <c r="Q2860" s="77" t="str">
        <f t="shared" si="317"/>
        <v/>
      </c>
      <c r="R2860" s="333"/>
      <c r="S2860" s="23"/>
      <c r="T2860" s="271"/>
      <c r="U2860" s="5"/>
      <c r="V2860" s="5"/>
      <c r="W2860" s="61"/>
      <c r="X2860" s="61"/>
    </row>
    <row r="2861" spans="1:24" ht="18.75" customHeight="1" x14ac:dyDescent="0.25">
      <c r="A2861" s="61"/>
      <c r="B2861" s="303">
        <f>IF(P2861="",0,COUNTIF($P$7:P2861,P2861))</f>
        <v>0</v>
      </c>
      <c r="C2861" s="303" t="str">
        <f t="shared" si="311"/>
        <v>0</v>
      </c>
      <c r="D2861" s="303">
        <f>IF(S2861="",0,COUNTIF($S$7:S2861,S2861))</f>
        <v>0</v>
      </c>
      <c r="E2861" s="303" t="str">
        <f t="shared" si="312"/>
        <v>0</v>
      </c>
      <c r="F2861" s="303">
        <f>IF(T2861="",0,COUNTIF($T$7:T2861,T2861))</f>
        <v>0</v>
      </c>
      <c r="G2861" s="303" t="str">
        <f t="shared" si="313"/>
        <v>0</v>
      </c>
      <c r="H2861" s="303">
        <f>IF(R2861="",0,COUNTIF($R$7:R2861,R2861))</f>
        <v>0</v>
      </c>
      <c r="I2861" s="303" t="str">
        <f t="shared" si="314"/>
        <v>0</v>
      </c>
      <c r="J2861" s="306">
        <f t="shared" si="315"/>
        <v>44216</v>
      </c>
      <c r="K2861" s="303" t="str">
        <f t="shared" si="316"/>
        <v>KK 097</v>
      </c>
      <c r="L2861" s="61"/>
      <c r="M2861" s="271"/>
      <c r="N2861" s="6"/>
      <c r="O2861" s="10"/>
      <c r="P2861" s="6"/>
      <c r="Q2861" s="77" t="str">
        <f t="shared" si="317"/>
        <v/>
      </c>
      <c r="R2861" s="333"/>
      <c r="S2861" s="23"/>
      <c r="T2861" s="271"/>
      <c r="U2861" s="5"/>
      <c r="V2861" s="5"/>
      <c r="W2861" s="61"/>
      <c r="X2861" s="61"/>
    </row>
    <row r="2862" spans="1:24" ht="18.75" customHeight="1" x14ac:dyDescent="0.25">
      <c r="A2862" s="61"/>
      <c r="B2862" s="303">
        <f>IF(P2862="",0,COUNTIF($P$7:P2862,P2862))</f>
        <v>0</v>
      </c>
      <c r="C2862" s="303" t="str">
        <f t="shared" si="311"/>
        <v>0</v>
      </c>
      <c r="D2862" s="303">
        <f>IF(S2862="",0,COUNTIF($S$7:S2862,S2862))</f>
        <v>0</v>
      </c>
      <c r="E2862" s="303" t="str">
        <f t="shared" si="312"/>
        <v>0</v>
      </c>
      <c r="F2862" s="303">
        <f>IF(T2862="",0,COUNTIF($T$7:T2862,T2862))</f>
        <v>0</v>
      </c>
      <c r="G2862" s="303" t="str">
        <f t="shared" si="313"/>
        <v>0</v>
      </c>
      <c r="H2862" s="303">
        <f>IF(R2862="",0,COUNTIF($R$7:R2862,R2862))</f>
        <v>0</v>
      </c>
      <c r="I2862" s="303" t="str">
        <f t="shared" si="314"/>
        <v>0</v>
      </c>
      <c r="J2862" s="306">
        <f t="shared" si="315"/>
        <v>44216</v>
      </c>
      <c r="K2862" s="303" t="str">
        <f t="shared" si="316"/>
        <v>KK 097</v>
      </c>
      <c r="L2862" s="61"/>
      <c r="M2862" s="271"/>
      <c r="N2862" s="6"/>
      <c r="O2862" s="10"/>
      <c r="P2862" s="6"/>
      <c r="Q2862" s="77" t="str">
        <f t="shared" si="317"/>
        <v/>
      </c>
      <c r="R2862" s="333"/>
      <c r="S2862" s="23"/>
      <c r="T2862" s="271"/>
      <c r="U2862" s="5"/>
      <c r="V2862" s="5"/>
      <c r="W2862" s="61"/>
      <c r="X2862" s="61"/>
    </row>
    <row r="2863" spans="1:24" ht="18.75" customHeight="1" x14ac:dyDescent="0.25">
      <c r="A2863" s="61"/>
      <c r="B2863" s="303">
        <f>IF(P2863="",0,COUNTIF($P$7:P2863,P2863))</f>
        <v>0</v>
      </c>
      <c r="C2863" s="303" t="str">
        <f t="shared" si="311"/>
        <v>0</v>
      </c>
      <c r="D2863" s="303">
        <f>IF(S2863="",0,COUNTIF($S$7:S2863,S2863))</f>
        <v>0</v>
      </c>
      <c r="E2863" s="303" t="str">
        <f t="shared" si="312"/>
        <v>0</v>
      </c>
      <c r="F2863" s="303">
        <f>IF(T2863="",0,COUNTIF($T$7:T2863,T2863))</f>
        <v>0</v>
      </c>
      <c r="G2863" s="303" t="str">
        <f t="shared" si="313"/>
        <v>0</v>
      </c>
      <c r="H2863" s="303">
        <f>IF(R2863="",0,COUNTIF($R$7:R2863,R2863))</f>
        <v>0</v>
      </c>
      <c r="I2863" s="303" t="str">
        <f t="shared" si="314"/>
        <v>0</v>
      </c>
      <c r="J2863" s="306">
        <f t="shared" si="315"/>
        <v>44216</v>
      </c>
      <c r="K2863" s="303" t="str">
        <f t="shared" si="316"/>
        <v>KK 097</v>
      </c>
      <c r="L2863" s="61"/>
      <c r="M2863" s="271"/>
      <c r="N2863" s="6"/>
      <c r="O2863" s="10"/>
      <c r="P2863" s="6"/>
      <c r="Q2863" s="77" t="str">
        <f t="shared" si="317"/>
        <v/>
      </c>
      <c r="R2863" s="333"/>
      <c r="S2863" s="23"/>
      <c r="T2863" s="271"/>
      <c r="U2863" s="5"/>
      <c r="V2863" s="5"/>
      <c r="W2863" s="61"/>
      <c r="X2863" s="61"/>
    </row>
    <row r="2864" spans="1:24" ht="18.75" customHeight="1" x14ac:dyDescent="0.25">
      <c r="A2864" s="61"/>
      <c r="B2864" s="303">
        <f>IF(P2864="",0,COUNTIF($P$7:P2864,P2864))</f>
        <v>0</v>
      </c>
      <c r="C2864" s="303" t="str">
        <f t="shared" si="311"/>
        <v>0</v>
      </c>
      <c r="D2864" s="303">
        <f>IF(S2864="",0,COUNTIF($S$7:S2864,S2864))</f>
        <v>0</v>
      </c>
      <c r="E2864" s="303" t="str">
        <f t="shared" si="312"/>
        <v>0</v>
      </c>
      <c r="F2864" s="303">
        <f>IF(T2864="",0,COUNTIF($T$7:T2864,T2864))</f>
        <v>0</v>
      </c>
      <c r="G2864" s="303" t="str">
        <f t="shared" si="313"/>
        <v>0</v>
      </c>
      <c r="H2864" s="303">
        <f>IF(R2864="",0,COUNTIF($R$7:R2864,R2864))</f>
        <v>0</v>
      </c>
      <c r="I2864" s="303" t="str">
        <f t="shared" si="314"/>
        <v>0</v>
      </c>
      <c r="J2864" s="306">
        <f t="shared" si="315"/>
        <v>44216</v>
      </c>
      <c r="K2864" s="303" t="str">
        <f t="shared" si="316"/>
        <v>KK 097</v>
      </c>
      <c r="L2864" s="61"/>
      <c r="M2864" s="271"/>
      <c r="N2864" s="6"/>
      <c r="O2864" s="10"/>
      <c r="P2864" s="6"/>
      <c r="Q2864" s="77" t="str">
        <f t="shared" si="317"/>
        <v/>
      </c>
      <c r="R2864" s="333"/>
      <c r="S2864" s="23"/>
      <c r="T2864" s="271"/>
      <c r="U2864" s="5"/>
      <c r="V2864" s="5"/>
      <c r="W2864" s="61"/>
      <c r="X2864" s="61"/>
    </row>
    <row r="2865" spans="1:24" ht="18.75" customHeight="1" x14ac:dyDescent="0.25">
      <c r="A2865" s="61"/>
      <c r="B2865" s="303">
        <f>IF(P2865="",0,COUNTIF($P$7:P2865,P2865))</f>
        <v>0</v>
      </c>
      <c r="C2865" s="303" t="str">
        <f t="shared" ref="C2865:C2928" si="318">B2865&amp;P2865</f>
        <v>0</v>
      </c>
      <c r="D2865" s="303">
        <f>IF(S2865="",0,COUNTIF($S$7:S2865,S2865))</f>
        <v>0</v>
      </c>
      <c r="E2865" s="303" t="str">
        <f t="shared" ref="E2865:E2928" si="319">D2865&amp;S2865</f>
        <v>0</v>
      </c>
      <c r="F2865" s="303">
        <f>IF(T2865="",0,COUNTIF($T$7:T2865,T2865))</f>
        <v>0</v>
      </c>
      <c r="G2865" s="303" t="str">
        <f t="shared" ref="G2865:G2928" si="320">F2865&amp;T2865</f>
        <v>0</v>
      </c>
      <c r="H2865" s="303">
        <f>IF(R2865="",0,COUNTIF($R$7:R2865,R2865))</f>
        <v>0</v>
      </c>
      <c r="I2865" s="303" t="str">
        <f t="shared" ref="I2865:I2928" si="321">H2865&amp;R2865</f>
        <v>0</v>
      </c>
      <c r="J2865" s="306">
        <f t="shared" ref="J2865:J2928" si="322">IF(M2865&lt;&gt;"",M2865,J2864)</f>
        <v>44216</v>
      </c>
      <c r="K2865" s="303" t="str">
        <f t="shared" ref="K2865:K2928" si="323">IF(N2865&lt;&gt;"",N2865,K2864)</f>
        <v>KK 097</v>
      </c>
      <c r="L2865" s="61"/>
      <c r="M2865" s="271"/>
      <c r="N2865" s="6"/>
      <c r="O2865" s="10"/>
      <c r="P2865" s="6"/>
      <c r="Q2865" s="77" t="str">
        <f t="shared" ref="Q2865:Q2928" si="324">IF(P2865&lt;&gt;"",VLOOKUP(P2865,DA,2,FALSE),"")</f>
        <v/>
      </c>
      <c r="R2865" s="333"/>
      <c r="S2865" s="23"/>
      <c r="T2865" s="271"/>
      <c r="U2865" s="5"/>
      <c r="V2865" s="5"/>
      <c r="W2865" s="61"/>
      <c r="X2865" s="61"/>
    </row>
    <row r="2866" spans="1:24" ht="18.75" customHeight="1" x14ac:dyDescent="0.25">
      <c r="A2866" s="61"/>
      <c r="B2866" s="303">
        <f>IF(P2866="",0,COUNTIF($P$7:P2866,P2866))</f>
        <v>0</v>
      </c>
      <c r="C2866" s="303" t="str">
        <f t="shared" si="318"/>
        <v>0</v>
      </c>
      <c r="D2866" s="303">
        <f>IF(S2866="",0,COUNTIF($S$7:S2866,S2866))</f>
        <v>0</v>
      </c>
      <c r="E2866" s="303" t="str">
        <f t="shared" si="319"/>
        <v>0</v>
      </c>
      <c r="F2866" s="303">
        <f>IF(T2866="",0,COUNTIF($T$7:T2866,T2866))</f>
        <v>0</v>
      </c>
      <c r="G2866" s="303" t="str">
        <f t="shared" si="320"/>
        <v>0</v>
      </c>
      <c r="H2866" s="303">
        <f>IF(R2866="",0,COUNTIF($R$7:R2866,R2866))</f>
        <v>0</v>
      </c>
      <c r="I2866" s="303" t="str">
        <f t="shared" si="321"/>
        <v>0</v>
      </c>
      <c r="J2866" s="306">
        <f t="shared" si="322"/>
        <v>44216</v>
      </c>
      <c r="K2866" s="303" t="str">
        <f t="shared" si="323"/>
        <v>KK 097</v>
      </c>
      <c r="L2866" s="61"/>
      <c r="M2866" s="271"/>
      <c r="N2866" s="6"/>
      <c r="O2866" s="10"/>
      <c r="P2866" s="6"/>
      <c r="Q2866" s="77" t="str">
        <f t="shared" si="324"/>
        <v/>
      </c>
      <c r="R2866" s="333"/>
      <c r="S2866" s="23"/>
      <c r="T2866" s="271"/>
      <c r="U2866" s="5"/>
      <c r="V2866" s="5"/>
      <c r="W2866" s="61"/>
      <c r="X2866" s="61"/>
    </row>
    <row r="2867" spans="1:24" ht="18.75" customHeight="1" x14ac:dyDescent="0.25">
      <c r="A2867" s="61"/>
      <c r="B2867" s="303">
        <f>IF(P2867="",0,COUNTIF($P$7:P2867,P2867))</f>
        <v>0</v>
      </c>
      <c r="C2867" s="303" t="str">
        <f t="shared" si="318"/>
        <v>0</v>
      </c>
      <c r="D2867" s="303">
        <f>IF(S2867="",0,COUNTIF($S$7:S2867,S2867))</f>
        <v>0</v>
      </c>
      <c r="E2867" s="303" t="str">
        <f t="shared" si="319"/>
        <v>0</v>
      </c>
      <c r="F2867" s="303">
        <f>IF(T2867="",0,COUNTIF($T$7:T2867,T2867))</f>
        <v>0</v>
      </c>
      <c r="G2867" s="303" t="str">
        <f t="shared" si="320"/>
        <v>0</v>
      </c>
      <c r="H2867" s="303">
        <f>IF(R2867="",0,COUNTIF($R$7:R2867,R2867))</f>
        <v>0</v>
      </c>
      <c r="I2867" s="303" t="str">
        <f t="shared" si="321"/>
        <v>0</v>
      </c>
      <c r="J2867" s="306">
        <f t="shared" si="322"/>
        <v>44216</v>
      </c>
      <c r="K2867" s="303" t="str">
        <f t="shared" si="323"/>
        <v>KK 097</v>
      </c>
      <c r="L2867" s="61"/>
      <c r="M2867" s="271"/>
      <c r="N2867" s="6"/>
      <c r="O2867" s="10"/>
      <c r="P2867" s="6"/>
      <c r="Q2867" s="77" t="str">
        <f t="shared" si="324"/>
        <v/>
      </c>
      <c r="R2867" s="333"/>
      <c r="S2867" s="23"/>
      <c r="T2867" s="271"/>
      <c r="U2867" s="5"/>
      <c r="V2867" s="5"/>
      <c r="W2867" s="61"/>
      <c r="X2867" s="61"/>
    </row>
    <row r="2868" spans="1:24" ht="18.75" customHeight="1" x14ac:dyDescent="0.25">
      <c r="A2868" s="61"/>
      <c r="B2868" s="303">
        <f>IF(P2868="",0,COUNTIF($P$7:P2868,P2868))</f>
        <v>0</v>
      </c>
      <c r="C2868" s="303" t="str">
        <f t="shared" si="318"/>
        <v>0</v>
      </c>
      <c r="D2868" s="303">
        <f>IF(S2868="",0,COUNTIF($S$7:S2868,S2868))</f>
        <v>0</v>
      </c>
      <c r="E2868" s="303" t="str">
        <f t="shared" si="319"/>
        <v>0</v>
      </c>
      <c r="F2868" s="303">
        <f>IF(T2868="",0,COUNTIF($T$7:T2868,T2868))</f>
        <v>0</v>
      </c>
      <c r="G2868" s="303" t="str">
        <f t="shared" si="320"/>
        <v>0</v>
      </c>
      <c r="H2868" s="303">
        <f>IF(R2868="",0,COUNTIF($R$7:R2868,R2868))</f>
        <v>0</v>
      </c>
      <c r="I2868" s="303" t="str">
        <f t="shared" si="321"/>
        <v>0</v>
      </c>
      <c r="J2868" s="306">
        <f t="shared" si="322"/>
        <v>44216</v>
      </c>
      <c r="K2868" s="303" t="str">
        <f t="shared" si="323"/>
        <v>KK 097</v>
      </c>
      <c r="L2868" s="61"/>
      <c r="M2868" s="271"/>
      <c r="N2868" s="6"/>
      <c r="O2868" s="10"/>
      <c r="P2868" s="6"/>
      <c r="Q2868" s="77" t="str">
        <f t="shared" si="324"/>
        <v/>
      </c>
      <c r="R2868" s="333"/>
      <c r="S2868" s="23"/>
      <c r="T2868" s="271"/>
      <c r="U2868" s="5"/>
      <c r="V2868" s="5"/>
      <c r="W2868" s="61"/>
      <c r="X2868" s="61"/>
    </row>
    <row r="2869" spans="1:24" ht="18.75" customHeight="1" x14ac:dyDescent="0.25">
      <c r="A2869" s="61"/>
      <c r="B2869" s="303">
        <f>IF(P2869="",0,COUNTIF($P$7:P2869,P2869))</f>
        <v>0</v>
      </c>
      <c r="C2869" s="303" t="str">
        <f t="shared" si="318"/>
        <v>0</v>
      </c>
      <c r="D2869" s="303">
        <f>IF(S2869="",0,COUNTIF($S$7:S2869,S2869))</f>
        <v>0</v>
      </c>
      <c r="E2869" s="303" t="str">
        <f t="shared" si="319"/>
        <v>0</v>
      </c>
      <c r="F2869" s="303">
        <f>IF(T2869="",0,COUNTIF($T$7:T2869,T2869))</f>
        <v>0</v>
      </c>
      <c r="G2869" s="303" t="str">
        <f t="shared" si="320"/>
        <v>0</v>
      </c>
      <c r="H2869" s="303">
        <f>IF(R2869="",0,COUNTIF($R$7:R2869,R2869))</f>
        <v>0</v>
      </c>
      <c r="I2869" s="303" t="str">
        <f t="shared" si="321"/>
        <v>0</v>
      </c>
      <c r="J2869" s="306">
        <f t="shared" si="322"/>
        <v>44216</v>
      </c>
      <c r="K2869" s="303" t="str">
        <f t="shared" si="323"/>
        <v>KK 097</v>
      </c>
      <c r="L2869" s="61"/>
      <c r="M2869" s="271"/>
      <c r="N2869" s="6"/>
      <c r="O2869" s="10"/>
      <c r="P2869" s="6"/>
      <c r="Q2869" s="77" t="str">
        <f t="shared" si="324"/>
        <v/>
      </c>
      <c r="R2869" s="333"/>
      <c r="S2869" s="23"/>
      <c r="T2869" s="271"/>
      <c r="U2869" s="5"/>
      <c r="V2869" s="5"/>
      <c r="W2869" s="61"/>
      <c r="X2869" s="61"/>
    </row>
    <row r="2870" spans="1:24" ht="18.75" customHeight="1" x14ac:dyDescent="0.25">
      <c r="A2870" s="61"/>
      <c r="B2870" s="303">
        <f>IF(P2870="",0,COUNTIF($P$7:P2870,P2870))</f>
        <v>0</v>
      </c>
      <c r="C2870" s="303" t="str">
        <f t="shared" si="318"/>
        <v>0</v>
      </c>
      <c r="D2870" s="303">
        <f>IF(S2870="",0,COUNTIF($S$7:S2870,S2870))</f>
        <v>0</v>
      </c>
      <c r="E2870" s="303" t="str">
        <f t="shared" si="319"/>
        <v>0</v>
      </c>
      <c r="F2870" s="303">
        <f>IF(T2870="",0,COUNTIF($T$7:T2870,T2870))</f>
        <v>0</v>
      </c>
      <c r="G2870" s="303" t="str">
        <f t="shared" si="320"/>
        <v>0</v>
      </c>
      <c r="H2870" s="303">
        <f>IF(R2870="",0,COUNTIF($R$7:R2870,R2870))</f>
        <v>0</v>
      </c>
      <c r="I2870" s="303" t="str">
        <f t="shared" si="321"/>
        <v>0</v>
      </c>
      <c r="J2870" s="306">
        <f t="shared" si="322"/>
        <v>44216</v>
      </c>
      <c r="K2870" s="303" t="str">
        <f t="shared" si="323"/>
        <v>KK 097</v>
      </c>
      <c r="L2870" s="61"/>
      <c r="M2870" s="271"/>
      <c r="N2870" s="6"/>
      <c r="O2870" s="10"/>
      <c r="P2870" s="6"/>
      <c r="Q2870" s="77" t="str">
        <f t="shared" si="324"/>
        <v/>
      </c>
      <c r="R2870" s="333"/>
      <c r="S2870" s="23"/>
      <c r="T2870" s="271"/>
      <c r="U2870" s="5"/>
      <c r="V2870" s="5"/>
      <c r="W2870" s="61"/>
      <c r="X2870" s="61"/>
    </row>
    <row r="2871" spans="1:24" ht="18.75" customHeight="1" x14ac:dyDescent="0.25">
      <c r="A2871" s="61"/>
      <c r="B2871" s="303">
        <f>IF(P2871="",0,COUNTIF($P$7:P2871,P2871))</f>
        <v>0</v>
      </c>
      <c r="C2871" s="303" t="str">
        <f t="shared" si="318"/>
        <v>0</v>
      </c>
      <c r="D2871" s="303">
        <f>IF(S2871="",0,COUNTIF($S$7:S2871,S2871))</f>
        <v>0</v>
      </c>
      <c r="E2871" s="303" t="str">
        <f t="shared" si="319"/>
        <v>0</v>
      </c>
      <c r="F2871" s="303">
        <f>IF(T2871="",0,COUNTIF($T$7:T2871,T2871))</f>
        <v>0</v>
      </c>
      <c r="G2871" s="303" t="str">
        <f t="shared" si="320"/>
        <v>0</v>
      </c>
      <c r="H2871" s="303">
        <f>IF(R2871="",0,COUNTIF($R$7:R2871,R2871))</f>
        <v>0</v>
      </c>
      <c r="I2871" s="303" t="str">
        <f t="shared" si="321"/>
        <v>0</v>
      </c>
      <c r="J2871" s="306">
        <f t="shared" si="322"/>
        <v>44216</v>
      </c>
      <c r="K2871" s="303" t="str">
        <f t="shared" si="323"/>
        <v>KK 097</v>
      </c>
      <c r="L2871" s="61"/>
      <c r="M2871" s="271"/>
      <c r="N2871" s="6"/>
      <c r="O2871" s="10"/>
      <c r="P2871" s="6"/>
      <c r="Q2871" s="77" t="str">
        <f t="shared" si="324"/>
        <v/>
      </c>
      <c r="R2871" s="333"/>
      <c r="S2871" s="23"/>
      <c r="T2871" s="271"/>
      <c r="U2871" s="5"/>
      <c r="V2871" s="5"/>
      <c r="W2871" s="61"/>
      <c r="X2871" s="61"/>
    </row>
    <row r="2872" spans="1:24" ht="18.75" customHeight="1" x14ac:dyDescent="0.25">
      <c r="A2872" s="61"/>
      <c r="B2872" s="303">
        <f>IF(P2872="",0,COUNTIF($P$7:P2872,P2872))</f>
        <v>0</v>
      </c>
      <c r="C2872" s="303" t="str">
        <f t="shared" si="318"/>
        <v>0</v>
      </c>
      <c r="D2872" s="303">
        <f>IF(S2872="",0,COUNTIF($S$7:S2872,S2872))</f>
        <v>0</v>
      </c>
      <c r="E2872" s="303" t="str">
        <f t="shared" si="319"/>
        <v>0</v>
      </c>
      <c r="F2872" s="303">
        <f>IF(T2872="",0,COUNTIF($T$7:T2872,T2872))</f>
        <v>0</v>
      </c>
      <c r="G2872" s="303" t="str">
        <f t="shared" si="320"/>
        <v>0</v>
      </c>
      <c r="H2872" s="303">
        <f>IF(R2872="",0,COUNTIF($R$7:R2872,R2872))</f>
        <v>0</v>
      </c>
      <c r="I2872" s="303" t="str">
        <f t="shared" si="321"/>
        <v>0</v>
      </c>
      <c r="J2872" s="306">
        <f t="shared" si="322"/>
        <v>44216</v>
      </c>
      <c r="K2872" s="303" t="str">
        <f t="shared" si="323"/>
        <v>KK 097</v>
      </c>
      <c r="L2872" s="61"/>
      <c r="M2872" s="271"/>
      <c r="N2872" s="6"/>
      <c r="O2872" s="10"/>
      <c r="P2872" s="6"/>
      <c r="Q2872" s="77" t="str">
        <f t="shared" si="324"/>
        <v/>
      </c>
      <c r="R2872" s="333"/>
      <c r="S2872" s="23"/>
      <c r="T2872" s="271"/>
      <c r="U2872" s="5"/>
      <c r="V2872" s="5"/>
      <c r="W2872" s="61"/>
      <c r="X2872" s="61"/>
    </row>
    <row r="2873" spans="1:24" ht="18.75" customHeight="1" x14ac:dyDescent="0.25">
      <c r="A2873" s="61"/>
      <c r="B2873" s="303">
        <f>IF(P2873="",0,COUNTIF($P$7:P2873,P2873))</f>
        <v>0</v>
      </c>
      <c r="C2873" s="303" t="str">
        <f t="shared" si="318"/>
        <v>0</v>
      </c>
      <c r="D2873" s="303">
        <f>IF(S2873="",0,COUNTIF($S$7:S2873,S2873))</f>
        <v>0</v>
      </c>
      <c r="E2873" s="303" t="str">
        <f t="shared" si="319"/>
        <v>0</v>
      </c>
      <c r="F2873" s="303">
        <f>IF(T2873="",0,COUNTIF($T$7:T2873,T2873))</f>
        <v>0</v>
      </c>
      <c r="G2873" s="303" t="str">
        <f t="shared" si="320"/>
        <v>0</v>
      </c>
      <c r="H2873" s="303">
        <f>IF(R2873="",0,COUNTIF($R$7:R2873,R2873))</f>
        <v>0</v>
      </c>
      <c r="I2873" s="303" t="str">
        <f t="shared" si="321"/>
        <v>0</v>
      </c>
      <c r="J2873" s="306">
        <f t="shared" si="322"/>
        <v>44216</v>
      </c>
      <c r="K2873" s="303" t="str">
        <f t="shared" si="323"/>
        <v>KK 097</v>
      </c>
      <c r="L2873" s="61"/>
      <c r="M2873" s="271"/>
      <c r="N2873" s="6"/>
      <c r="O2873" s="10"/>
      <c r="P2873" s="6"/>
      <c r="Q2873" s="77" t="str">
        <f t="shared" si="324"/>
        <v/>
      </c>
      <c r="R2873" s="333"/>
      <c r="S2873" s="23"/>
      <c r="T2873" s="271"/>
      <c r="U2873" s="5"/>
      <c r="V2873" s="5"/>
      <c r="W2873" s="61"/>
      <c r="X2873" s="61"/>
    </row>
    <row r="2874" spans="1:24" ht="18.75" customHeight="1" x14ac:dyDescent="0.25">
      <c r="A2874" s="61"/>
      <c r="B2874" s="303">
        <f>IF(P2874="",0,COUNTIF($P$7:P2874,P2874))</f>
        <v>0</v>
      </c>
      <c r="C2874" s="303" t="str">
        <f t="shared" si="318"/>
        <v>0</v>
      </c>
      <c r="D2874" s="303">
        <f>IF(S2874="",0,COUNTIF($S$7:S2874,S2874))</f>
        <v>0</v>
      </c>
      <c r="E2874" s="303" t="str">
        <f t="shared" si="319"/>
        <v>0</v>
      </c>
      <c r="F2874" s="303">
        <f>IF(T2874="",0,COUNTIF($T$7:T2874,T2874))</f>
        <v>0</v>
      </c>
      <c r="G2874" s="303" t="str">
        <f t="shared" si="320"/>
        <v>0</v>
      </c>
      <c r="H2874" s="303">
        <f>IF(R2874="",0,COUNTIF($R$7:R2874,R2874))</f>
        <v>0</v>
      </c>
      <c r="I2874" s="303" t="str">
        <f t="shared" si="321"/>
        <v>0</v>
      </c>
      <c r="J2874" s="306">
        <f t="shared" si="322"/>
        <v>44216</v>
      </c>
      <c r="K2874" s="303" t="str">
        <f t="shared" si="323"/>
        <v>KK 097</v>
      </c>
      <c r="L2874" s="61"/>
      <c r="M2874" s="271"/>
      <c r="N2874" s="6"/>
      <c r="O2874" s="10"/>
      <c r="P2874" s="6"/>
      <c r="Q2874" s="77" t="str">
        <f t="shared" si="324"/>
        <v/>
      </c>
      <c r="R2874" s="333"/>
      <c r="S2874" s="23"/>
      <c r="T2874" s="271"/>
      <c r="U2874" s="5"/>
      <c r="V2874" s="5"/>
      <c r="W2874" s="61"/>
      <c r="X2874" s="61"/>
    </row>
    <row r="2875" spans="1:24" ht="18.75" customHeight="1" x14ac:dyDescent="0.25">
      <c r="A2875" s="61"/>
      <c r="B2875" s="303">
        <f>IF(P2875="",0,COUNTIF($P$7:P2875,P2875))</f>
        <v>0</v>
      </c>
      <c r="C2875" s="303" t="str">
        <f t="shared" si="318"/>
        <v>0</v>
      </c>
      <c r="D2875" s="303">
        <f>IF(S2875="",0,COUNTIF($S$7:S2875,S2875))</f>
        <v>0</v>
      </c>
      <c r="E2875" s="303" t="str">
        <f t="shared" si="319"/>
        <v>0</v>
      </c>
      <c r="F2875" s="303">
        <f>IF(T2875="",0,COUNTIF($T$7:T2875,T2875))</f>
        <v>0</v>
      </c>
      <c r="G2875" s="303" t="str">
        <f t="shared" si="320"/>
        <v>0</v>
      </c>
      <c r="H2875" s="303">
        <f>IF(R2875="",0,COUNTIF($R$7:R2875,R2875))</f>
        <v>0</v>
      </c>
      <c r="I2875" s="303" t="str">
        <f t="shared" si="321"/>
        <v>0</v>
      </c>
      <c r="J2875" s="306">
        <f t="shared" si="322"/>
        <v>44216</v>
      </c>
      <c r="K2875" s="303" t="str">
        <f t="shared" si="323"/>
        <v>KK 097</v>
      </c>
      <c r="L2875" s="61"/>
      <c r="M2875" s="271"/>
      <c r="N2875" s="6"/>
      <c r="O2875" s="10"/>
      <c r="P2875" s="6"/>
      <c r="Q2875" s="77" t="str">
        <f t="shared" si="324"/>
        <v/>
      </c>
      <c r="R2875" s="333"/>
      <c r="S2875" s="23"/>
      <c r="T2875" s="271"/>
      <c r="U2875" s="5"/>
      <c r="V2875" s="5"/>
      <c r="W2875" s="61"/>
      <c r="X2875" s="61"/>
    </row>
    <row r="2876" spans="1:24" ht="18.75" customHeight="1" x14ac:dyDescent="0.25">
      <c r="A2876" s="61"/>
      <c r="B2876" s="303">
        <f>IF(P2876="",0,COUNTIF($P$7:P2876,P2876))</f>
        <v>0</v>
      </c>
      <c r="C2876" s="303" t="str">
        <f t="shared" si="318"/>
        <v>0</v>
      </c>
      <c r="D2876" s="303">
        <f>IF(S2876="",0,COUNTIF($S$7:S2876,S2876))</f>
        <v>0</v>
      </c>
      <c r="E2876" s="303" t="str">
        <f t="shared" si="319"/>
        <v>0</v>
      </c>
      <c r="F2876" s="303">
        <f>IF(T2876="",0,COUNTIF($T$7:T2876,T2876))</f>
        <v>0</v>
      </c>
      <c r="G2876" s="303" t="str">
        <f t="shared" si="320"/>
        <v>0</v>
      </c>
      <c r="H2876" s="303">
        <f>IF(R2876="",0,COUNTIF($R$7:R2876,R2876))</f>
        <v>0</v>
      </c>
      <c r="I2876" s="303" t="str">
        <f t="shared" si="321"/>
        <v>0</v>
      </c>
      <c r="J2876" s="306">
        <f t="shared" si="322"/>
        <v>44216</v>
      </c>
      <c r="K2876" s="303" t="str">
        <f t="shared" si="323"/>
        <v>KK 097</v>
      </c>
      <c r="L2876" s="61"/>
      <c r="M2876" s="271"/>
      <c r="N2876" s="6"/>
      <c r="O2876" s="10"/>
      <c r="P2876" s="6"/>
      <c r="Q2876" s="77" t="str">
        <f t="shared" si="324"/>
        <v/>
      </c>
      <c r="R2876" s="333"/>
      <c r="S2876" s="23"/>
      <c r="T2876" s="271"/>
      <c r="U2876" s="5"/>
      <c r="V2876" s="5"/>
      <c r="W2876" s="61"/>
      <c r="X2876" s="61"/>
    </row>
    <row r="2877" spans="1:24" ht="18.75" customHeight="1" x14ac:dyDescent="0.25">
      <c r="A2877" s="61"/>
      <c r="B2877" s="303">
        <f>IF(P2877="",0,COUNTIF($P$7:P2877,P2877))</f>
        <v>0</v>
      </c>
      <c r="C2877" s="303" t="str">
        <f t="shared" si="318"/>
        <v>0</v>
      </c>
      <c r="D2877" s="303">
        <f>IF(S2877="",0,COUNTIF($S$7:S2877,S2877))</f>
        <v>0</v>
      </c>
      <c r="E2877" s="303" t="str">
        <f t="shared" si="319"/>
        <v>0</v>
      </c>
      <c r="F2877" s="303">
        <f>IF(T2877="",0,COUNTIF($T$7:T2877,T2877))</f>
        <v>0</v>
      </c>
      <c r="G2877" s="303" t="str">
        <f t="shared" si="320"/>
        <v>0</v>
      </c>
      <c r="H2877" s="303">
        <f>IF(R2877="",0,COUNTIF($R$7:R2877,R2877))</f>
        <v>0</v>
      </c>
      <c r="I2877" s="303" t="str">
        <f t="shared" si="321"/>
        <v>0</v>
      </c>
      <c r="J2877" s="306">
        <f t="shared" si="322"/>
        <v>44216</v>
      </c>
      <c r="K2877" s="303" t="str">
        <f t="shared" si="323"/>
        <v>KK 097</v>
      </c>
      <c r="L2877" s="61"/>
      <c r="M2877" s="271"/>
      <c r="N2877" s="6"/>
      <c r="O2877" s="10"/>
      <c r="P2877" s="6"/>
      <c r="Q2877" s="77" t="str">
        <f t="shared" si="324"/>
        <v/>
      </c>
      <c r="R2877" s="333"/>
      <c r="S2877" s="23"/>
      <c r="T2877" s="271"/>
      <c r="U2877" s="5"/>
      <c r="V2877" s="5"/>
      <c r="W2877" s="61"/>
      <c r="X2877" s="61"/>
    </row>
    <row r="2878" spans="1:24" ht="18.75" customHeight="1" x14ac:dyDescent="0.25">
      <c r="A2878" s="61"/>
      <c r="B2878" s="303">
        <f>IF(P2878="",0,COUNTIF($P$7:P2878,P2878))</f>
        <v>0</v>
      </c>
      <c r="C2878" s="303" t="str">
        <f t="shared" si="318"/>
        <v>0</v>
      </c>
      <c r="D2878" s="303">
        <f>IF(S2878="",0,COUNTIF($S$7:S2878,S2878))</f>
        <v>0</v>
      </c>
      <c r="E2878" s="303" t="str">
        <f t="shared" si="319"/>
        <v>0</v>
      </c>
      <c r="F2878" s="303">
        <f>IF(T2878="",0,COUNTIF($T$7:T2878,T2878))</f>
        <v>0</v>
      </c>
      <c r="G2878" s="303" t="str">
        <f t="shared" si="320"/>
        <v>0</v>
      </c>
      <c r="H2878" s="303">
        <f>IF(R2878="",0,COUNTIF($R$7:R2878,R2878))</f>
        <v>0</v>
      </c>
      <c r="I2878" s="303" t="str">
        <f t="shared" si="321"/>
        <v>0</v>
      </c>
      <c r="J2878" s="306">
        <f t="shared" si="322"/>
        <v>44216</v>
      </c>
      <c r="K2878" s="303" t="str">
        <f t="shared" si="323"/>
        <v>KK 097</v>
      </c>
      <c r="L2878" s="61"/>
      <c r="M2878" s="271"/>
      <c r="N2878" s="6"/>
      <c r="O2878" s="10"/>
      <c r="P2878" s="6"/>
      <c r="Q2878" s="77" t="str">
        <f t="shared" si="324"/>
        <v/>
      </c>
      <c r="R2878" s="333"/>
      <c r="S2878" s="23"/>
      <c r="T2878" s="271"/>
      <c r="U2878" s="5"/>
      <c r="V2878" s="5"/>
      <c r="W2878" s="61"/>
      <c r="X2878" s="61"/>
    </row>
    <row r="2879" spans="1:24" ht="18.75" customHeight="1" x14ac:dyDescent="0.25">
      <c r="A2879" s="61"/>
      <c r="B2879" s="303">
        <f>IF(P2879="",0,COUNTIF($P$7:P2879,P2879))</f>
        <v>0</v>
      </c>
      <c r="C2879" s="303" t="str">
        <f t="shared" si="318"/>
        <v>0</v>
      </c>
      <c r="D2879" s="303">
        <f>IF(S2879="",0,COUNTIF($S$7:S2879,S2879))</f>
        <v>0</v>
      </c>
      <c r="E2879" s="303" t="str">
        <f t="shared" si="319"/>
        <v>0</v>
      </c>
      <c r="F2879" s="303">
        <f>IF(T2879="",0,COUNTIF($T$7:T2879,T2879))</f>
        <v>0</v>
      </c>
      <c r="G2879" s="303" t="str">
        <f t="shared" si="320"/>
        <v>0</v>
      </c>
      <c r="H2879" s="303">
        <f>IF(R2879="",0,COUNTIF($R$7:R2879,R2879))</f>
        <v>0</v>
      </c>
      <c r="I2879" s="303" t="str">
        <f t="shared" si="321"/>
        <v>0</v>
      </c>
      <c r="J2879" s="306">
        <f t="shared" si="322"/>
        <v>44216</v>
      </c>
      <c r="K2879" s="303" t="str">
        <f t="shared" si="323"/>
        <v>KK 097</v>
      </c>
      <c r="L2879" s="61"/>
      <c r="M2879" s="271"/>
      <c r="N2879" s="6"/>
      <c r="O2879" s="10"/>
      <c r="P2879" s="6"/>
      <c r="Q2879" s="77" t="str">
        <f t="shared" si="324"/>
        <v/>
      </c>
      <c r="R2879" s="333"/>
      <c r="S2879" s="23"/>
      <c r="T2879" s="271"/>
      <c r="U2879" s="5"/>
      <c r="V2879" s="5"/>
      <c r="W2879" s="61"/>
      <c r="X2879" s="61"/>
    </row>
    <row r="2880" spans="1:24" ht="18.75" customHeight="1" x14ac:dyDescent="0.25">
      <c r="A2880" s="61"/>
      <c r="B2880" s="303">
        <f>IF(P2880="",0,COUNTIF($P$7:P2880,P2880))</f>
        <v>0</v>
      </c>
      <c r="C2880" s="303" t="str">
        <f t="shared" si="318"/>
        <v>0</v>
      </c>
      <c r="D2880" s="303">
        <f>IF(S2880="",0,COUNTIF($S$7:S2880,S2880))</f>
        <v>0</v>
      </c>
      <c r="E2880" s="303" t="str">
        <f t="shared" si="319"/>
        <v>0</v>
      </c>
      <c r="F2880" s="303">
        <f>IF(T2880="",0,COUNTIF($T$7:T2880,T2880))</f>
        <v>0</v>
      </c>
      <c r="G2880" s="303" t="str">
        <f t="shared" si="320"/>
        <v>0</v>
      </c>
      <c r="H2880" s="303">
        <f>IF(R2880="",0,COUNTIF($R$7:R2880,R2880))</f>
        <v>0</v>
      </c>
      <c r="I2880" s="303" t="str">
        <f t="shared" si="321"/>
        <v>0</v>
      </c>
      <c r="J2880" s="306">
        <f t="shared" si="322"/>
        <v>44216</v>
      </c>
      <c r="K2880" s="303" t="str">
        <f t="shared" si="323"/>
        <v>KK 097</v>
      </c>
      <c r="L2880" s="61"/>
      <c r="M2880" s="271"/>
      <c r="N2880" s="6"/>
      <c r="O2880" s="10"/>
      <c r="P2880" s="6"/>
      <c r="Q2880" s="77" t="str">
        <f t="shared" si="324"/>
        <v/>
      </c>
      <c r="R2880" s="333"/>
      <c r="S2880" s="23"/>
      <c r="T2880" s="271"/>
      <c r="U2880" s="5"/>
      <c r="V2880" s="5"/>
      <c r="W2880" s="61"/>
      <c r="X2880" s="61"/>
    </row>
    <row r="2881" spans="1:24" ht="18.75" customHeight="1" x14ac:dyDescent="0.25">
      <c r="A2881" s="61"/>
      <c r="B2881" s="303">
        <f>IF(P2881="",0,COUNTIF($P$7:P2881,P2881))</f>
        <v>0</v>
      </c>
      <c r="C2881" s="303" t="str">
        <f t="shared" si="318"/>
        <v>0</v>
      </c>
      <c r="D2881" s="303">
        <f>IF(S2881="",0,COUNTIF($S$7:S2881,S2881))</f>
        <v>0</v>
      </c>
      <c r="E2881" s="303" t="str">
        <f t="shared" si="319"/>
        <v>0</v>
      </c>
      <c r="F2881" s="303">
        <f>IF(T2881="",0,COUNTIF($T$7:T2881,T2881))</f>
        <v>0</v>
      </c>
      <c r="G2881" s="303" t="str">
        <f t="shared" si="320"/>
        <v>0</v>
      </c>
      <c r="H2881" s="303">
        <f>IF(R2881="",0,COUNTIF($R$7:R2881,R2881))</f>
        <v>0</v>
      </c>
      <c r="I2881" s="303" t="str">
        <f t="shared" si="321"/>
        <v>0</v>
      </c>
      <c r="J2881" s="306">
        <f t="shared" si="322"/>
        <v>44216</v>
      </c>
      <c r="K2881" s="303" t="str">
        <f t="shared" si="323"/>
        <v>KK 097</v>
      </c>
      <c r="L2881" s="61"/>
      <c r="M2881" s="271"/>
      <c r="N2881" s="6"/>
      <c r="O2881" s="10"/>
      <c r="P2881" s="6"/>
      <c r="Q2881" s="77" t="str">
        <f t="shared" si="324"/>
        <v/>
      </c>
      <c r="R2881" s="333"/>
      <c r="S2881" s="23"/>
      <c r="T2881" s="271"/>
      <c r="U2881" s="5"/>
      <c r="V2881" s="5"/>
      <c r="W2881" s="61"/>
      <c r="X2881" s="61"/>
    </row>
    <row r="2882" spans="1:24" ht="18.75" customHeight="1" x14ac:dyDescent="0.25">
      <c r="A2882" s="61"/>
      <c r="B2882" s="303">
        <f>IF(P2882="",0,COUNTIF($P$7:P2882,P2882))</f>
        <v>0</v>
      </c>
      <c r="C2882" s="303" t="str">
        <f t="shared" si="318"/>
        <v>0</v>
      </c>
      <c r="D2882" s="303">
        <f>IF(S2882="",0,COUNTIF($S$7:S2882,S2882))</f>
        <v>0</v>
      </c>
      <c r="E2882" s="303" t="str">
        <f t="shared" si="319"/>
        <v>0</v>
      </c>
      <c r="F2882" s="303">
        <f>IF(T2882="",0,COUNTIF($T$7:T2882,T2882))</f>
        <v>0</v>
      </c>
      <c r="G2882" s="303" t="str">
        <f t="shared" si="320"/>
        <v>0</v>
      </c>
      <c r="H2882" s="303">
        <f>IF(R2882="",0,COUNTIF($R$7:R2882,R2882))</f>
        <v>0</v>
      </c>
      <c r="I2882" s="303" t="str">
        <f t="shared" si="321"/>
        <v>0</v>
      </c>
      <c r="J2882" s="306">
        <f t="shared" si="322"/>
        <v>44216</v>
      </c>
      <c r="K2882" s="303" t="str">
        <f t="shared" si="323"/>
        <v>KK 097</v>
      </c>
      <c r="L2882" s="61"/>
      <c r="M2882" s="271"/>
      <c r="N2882" s="6"/>
      <c r="O2882" s="10"/>
      <c r="P2882" s="6"/>
      <c r="Q2882" s="77" t="str">
        <f t="shared" si="324"/>
        <v/>
      </c>
      <c r="R2882" s="333"/>
      <c r="S2882" s="23"/>
      <c r="T2882" s="271"/>
      <c r="U2882" s="5"/>
      <c r="V2882" s="5"/>
      <c r="W2882" s="61"/>
      <c r="X2882" s="61"/>
    </row>
    <row r="2883" spans="1:24" ht="18.75" customHeight="1" x14ac:dyDescent="0.25">
      <c r="A2883" s="61"/>
      <c r="B2883" s="303">
        <f>IF(P2883="",0,COUNTIF($P$7:P2883,P2883))</f>
        <v>0</v>
      </c>
      <c r="C2883" s="303" t="str">
        <f t="shared" si="318"/>
        <v>0</v>
      </c>
      <c r="D2883" s="303">
        <f>IF(S2883="",0,COUNTIF($S$7:S2883,S2883))</f>
        <v>0</v>
      </c>
      <c r="E2883" s="303" t="str">
        <f t="shared" si="319"/>
        <v>0</v>
      </c>
      <c r="F2883" s="303">
        <f>IF(T2883="",0,COUNTIF($T$7:T2883,T2883))</f>
        <v>0</v>
      </c>
      <c r="G2883" s="303" t="str">
        <f t="shared" si="320"/>
        <v>0</v>
      </c>
      <c r="H2883" s="303">
        <f>IF(R2883="",0,COUNTIF($R$7:R2883,R2883))</f>
        <v>0</v>
      </c>
      <c r="I2883" s="303" t="str">
        <f t="shared" si="321"/>
        <v>0</v>
      </c>
      <c r="J2883" s="306">
        <f t="shared" si="322"/>
        <v>44216</v>
      </c>
      <c r="K2883" s="303" t="str">
        <f t="shared" si="323"/>
        <v>KK 097</v>
      </c>
      <c r="L2883" s="61"/>
      <c r="M2883" s="271"/>
      <c r="N2883" s="6"/>
      <c r="O2883" s="10"/>
      <c r="P2883" s="6"/>
      <c r="Q2883" s="77" t="str">
        <f t="shared" si="324"/>
        <v/>
      </c>
      <c r="R2883" s="333"/>
      <c r="S2883" s="23"/>
      <c r="T2883" s="271"/>
      <c r="U2883" s="5"/>
      <c r="V2883" s="5"/>
      <c r="W2883" s="61"/>
      <c r="X2883" s="61"/>
    </row>
    <row r="2884" spans="1:24" ht="18.75" customHeight="1" x14ac:dyDescent="0.25">
      <c r="A2884" s="61"/>
      <c r="B2884" s="303">
        <f>IF(P2884="",0,COUNTIF($P$7:P2884,P2884))</f>
        <v>0</v>
      </c>
      <c r="C2884" s="303" t="str">
        <f t="shared" si="318"/>
        <v>0</v>
      </c>
      <c r="D2884" s="303">
        <f>IF(S2884="",0,COUNTIF($S$7:S2884,S2884))</f>
        <v>0</v>
      </c>
      <c r="E2884" s="303" t="str">
        <f t="shared" si="319"/>
        <v>0</v>
      </c>
      <c r="F2884" s="303">
        <f>IF(T2884="",0,COUNTIF($T$7:T2884,T2884))</f>
        <v>0</v>
      </c>
      <c r="G2884" s="303" t="str">
        <f t="shared" si="320"/>
        <v>0</v>
      </c>
      <c r="H2884" s="303">
        <f>IF(R2884="",0,COUNTIF($R$7:R2884,R2884))</f>
        <v>0</v>
      </c>
      <c r="I2884" s="303" t="str">
        <f t="shared" si="321"/>
        <v>0</v>
      </c>
      <c r="J2884" s="306">
        <f t="shared" si="322"/>
        <v>44216</v>
      </c>
      <c r="K2884" s="303" t="str">
        <f t="shared" si="323"/>
        <v>KK 097</v>
      </c>
      <c r="L2884" s="61"/>
      <c r="M2884" s="271"/>
      <c r="N2884" s="6"/>
      <c r="O2884" s="10"/>
      <c r="P2884" s="6"/>
      <c r="Q2884" s="77" t="str">
        <f t="shared" si="324"/>
        <v/>
      </c>
      <c r="R2884" s="333"/>
      <c r="S2884" s="23"/>
      <c r="T2884" s="271"/>
      <c r="U2884" s="5"/>
      <c r="V2884" s="5"/>
      <c r="W2884" s="61"/>
      <c r="X2884" s="61"/>
    </row>
    <row r="2885" spans="1:24" ht="18.75" customHeight="1" x14ac:dyDescent="0.25">
      <c r="A2885" s="61"/>
      <c r="B2885" s="303">
        <f>IF(P2885="",0,COUNTIF($P$7:P2885,P2885))</f>
        <v>0</v>
      </c>
      <c r="C2885" s="303" t="str">
        <f t="shared" si="318"/>
        <v>0</v>
      </c>
      <c r="D2885" s="303">
        <f>IF(S2885="",0,COUNTIF($S$7:S2885,S2885))</f>
        <v>0</v>
      </c>
      <c r="E2885" s="303" t="str">
        <f t="shared" si="319"/>
        <v>0</v>
      </c>
      <c r="F2885" s="303">
        <f>IF(T2885="",0,COUNTIF($T$7:T2885,T2885))</f>
        <v>0</v>
      </c>
      <c r="G2885" s="303" t="str">
        <f t="shared" si="320"/>
        <v>0</v>
      </c>
      <c r="H2885" s="303">
        <f>IF(R2885="",0,COUNTIF($R$7:R2885,R2885))</f>
        <v>0</v>
      </c>
      <c r="I2885" s="303" t="str">
        <f t="shared" si="321"/>
        <v>0</v>
      </c>
      <c r="J2885" s="306">
        <f t="shared" si="322"/>
        <v>44216</v>
      </c>
      <c r="K2885" s="303" t="str">
        <f t="shared" si="323"/>
        <v>KK 097</v>
      </c>
      <c r="L2885" s="61"/>
      <c r="M2885" s="271"/>
      <c r="N2885" s="6"/>
      <c r="O2885" s="10"/>
      <c r="P2885" s="6"/>
      <c r="Q2885" s="77" t="str">
        <f t="shared" si="324"/>
        <v/>
      </c>
      <c r="R2885" s="333"/>
      <c r="S2885" s="23"/>
      <c r="T2885" s="271"/>
      <c r="U2885" s="5"/>
      <c r="V2885" s="5"/>
      <c r="W2885" s="61"/>
      <c r="X2885" s="61"/>
    </row>
    <row r="2886" spans="1:24" ht="18.75" customHeight="1" x14ac:dyDescent="0.25">
      <c r="A2886" s="61"/>
      <c r="B2886" s="303">
        <f>IF(P2886="",0,COUNTIF($P$7:P2886,P2886))</f>
        <v>0</v>
      </c>
      <c r="C2886" s="303" t="str">
        <f t="shared" si="318"/>
        <v>0</v>
      </c>
      <c r="D2886" s="303">
        <f>IF(S2886="",0,COUNTIF($S$7:S2886,S2886))</f>
        <v>0</v>
      </c>
      <c r="E2886" s="303" t="str">
        <f t="shared" si="319"/>
        <v>0</v>
      </c>
      <c r="F2886" s="303">
        <f>IF(T2886="",0,COUNTIF($T$7:T2886,T2886))</f>
        <v>0</v>
      </c>
      <c r="G2886" s="303" t="str">
        <f t="shared" si="320"/>
        <v>0</v>
      </c>
      <c r="H2886" s="303">
        <f>IF(R2886="",0,COUNTIF($R$7:R2886,R2886))</f>
        <v>0</v>
      </c>
      <c r="I2886" s="303" t="str">
        <f t="shared" si="321"/>
        <v>0</v>
      </c>
      <c r="J2886" s="306">
        <f t="shared" si="322"/>
        <v>44216</v>
      </c>
      <c r="K2886" s="303" t="str">
        <f t="shared" si="323"/>
        <v>KK 097</v>
      </c>
      <c r="L2886" s="61"/>
      <c r="M2886" s="271"/>
      <c r="N2886" s="6"/>
      <c r="O2886" s="10"/>
      <c r="P2886" s="6"/>
      <c r="Q2886" s="77" t="str">
        <f t="shared" si="324"/>
        <v/>
      </c>
      <c r="R2886" s="333"/>
      <c r="S2886" s="23"/>
      <c r="T2886" s="271"/>
      <c r="U2886" s="5"/>
      <c r="V2886" s="5"/>
      <c r="W2886" s="61"/>
      <c r="X2886" s="61"/>
    </row>
    <row r="2887" spans="1:24" ht="18.75" customHeight="1" x14ac:dyDescent="0.25">
      <c r="A2887" s="61"/>
      <c r="B2887" s="303">
        <f>IF(P2887="",0,COUNTIF($P$7:P2887,P2887))</f>
        <v>0</v>
      </c>
      <c r="C2887" s="303" t="str">
        <f t="shared" si="318"/>
        <v>0</v>
      </c>
      <c r="D2887" s="303">
        <f>IF(S2887="",0,COUNTIF($S$7:S2887,S2887))</f>
        <v>0</v>
      </c>
      <c r="E2887" s="303" t="str">
        <f t="shared" si="319"/>
        <v>0</v>
      </c>
      <c r="F2887" s="303">
        <f>IF(T2887="",0,COUNTIF($T$7:T2887,T2887))</f>
        <v>0</v>
      </c>
      <c r="G2887" s="303" t="str">
        <f t="shared" si="320"/>
        <v>0</v>
      </c>
      <c r="H2887" s="303">
        <f>IF(R2887="",0,COUNTIF($R$7:R2887,R2887))</f>
        <v>0</v>
      </c>
      <c r="I2887" s="303" t="str">
        <f t="shared" si="321"/>
        <v>0</v>
      </c>
      <c r="J2887" s="306">
        <f t="shared" si="322"/>
        <v>44216</v>
      </c>
      <c r="K2887" s="303" t="str">
        <f t="shared" si="323"/>
        <v>KK 097</v>
      </c>
      <c r="L2887" s="61"/>
      <c r="M2887" s="271"/>
      <c r="N2887" s="6"/>
      <c r="O2887" s="10"/>
      <c r="P2887" s="6"/>
      <c r="Q2887" s="77" t="str">
        <f t="shared" si="324"/>
        <v/>
      </c>
      <c r="R2887" s="333"/>
      <c r="S2887" s="23"/>
      <c r="T2887" s="271"/>
      <c r="U2887" s="5"/>
      <c r="V2887" s="5"/>
      <c r="W2887" s="61"/>
      <c r="X2887" s="61"/>
    </row>
    <row r="2888" spans="1:24" ht="18.75" customHeight="1" x14ac:dyDescent="0.25">
      <c r="A2888" s="61"/>
      <c r="B2888" s="303">
        <f>IF(P2888="",0,COUNTIF($P$7:P2888,P2888))</f>
        <v>0</v>
      </c>
      <c r="C2888" s="303" t="str">
        <f t="shared" si="318"/>
        <v>0</v>
      </c>
      <c r="D2888" s="303">
        <f>IF(S2888="",0,COUNTIF($S$7:S2888,S2888))</f>
        <v>0</v>
      </c>
      <c r="E2888" s="303" t="str">
        <f t="shared" si="319"/>
        <v>0</v>
      </c>
      <c r="F2888" s="303">
        <f>IF(T2888="",0,COUNTIF($T$7:T2888,T2888))</f>
        <v>0</v>
      </c>
      <c r="G2888" s="303" t="str">
        <f t="shared" si="320"/>
        <v>0</v>
      </c>
      <c r="H2888" s="303">
        <f>IF(R2888="",0,COUNTIF($R$7:R2888,R2888))</f>
        <v>0</v>
      </c>
      <c r="I2888" s="303" t="str">
        <f t="shared" si="321"/>
        <v>0</v>
      </c>
      <c r="J2888" s="306">
        <f t="shared" si="322"/>
        <v>44216</v>
      </c>
      <c r="K2888" s="303" t="str">
        <f t="shared" si="323"/>
        <v>KK 097</v>
      </c>
      <c r="L2888" s="61"/>
      <c r="M2888" s="271"/>
      <c r="N2888" s="6"/>
      <c r="O2888" s="10"/>
      <c r="P2888" s="6"/>
      <c r="Q2888" s="77" t="str">
        <f t="shared" si="324"/>
        <v/>
      </c>
      <c r="R2888" s="333"/>
      <c r="S2888" s="23"/>
      <c r="T2888" s="271"/>
      <c r="U2888" s="5"/>
      <c r="V2888" s="5"/>
      <c r="W2888" s="61"/>
      <c r="X2888" s="61"/>
    </row>
    <row r="2889" spans="1:24" ht="18.75" customHeight="1" x14ac:dyDescent="0.25">
      <c r="A2889" s="61"/>
      <c r="B2889" s="303">
        <f>IF(P2889="",0,COUNTIF($P$7:P2889,P2889))</f>
        <v>0</v>
      </c>
      <c r="C2889" s="303" t="str">
        <f t="shared" si="318"/>
        <v>0</v>
      </c>
      <c r="D2889" s="303">
        <f>IF(S2889="",0,COUNTIF($S$7:S2889,S2889))</f>
        <v>0</v>
      </c>
      <c r="E2889" s="303" t="str">
        <f t="shared" si="319"/>
        <v>0</v>
      </c>
      <c r="F2889" s="303">
        <f>IF(T2889="",0,COUNTIF($T$7:T2889,T2889))</f>
        <v>0</v>
      </c>
      <c r="G2889" s="303" t="str">
        <f t="shared" si="320"/>
        <v>0</v>
      </c>
      <c r="H2889" s="303">
        <f>IF(R2889="",0,COUNTIF($R$7:R2889,R2889))</f>
        <v>0</v>
      </c>
      <c r="I2889" s="303" t="str">
        <f t="shared" si="321"/>
        <v>0</v>
      </c>
      <c r="J2889" s="306">
        <f t="shared" si="322"/>
        <v>44216</v>
      </c>
      <c r="K2889" s="303" t="str">
        <f t="shared" si="323"/>
        <v>KK 097</v>
      </c>
      <c r="L2889" s="61"/>
      <c r="M2889" s="271"/>
      <c r="N2889" s="6"/>
      <c r="O2889" s="10"/>
      <c r="P2889" s="6"/>
      <c r="Q2889" s="77" t="str">
        <f t="shared" si="324"/>
        <v/>
      </c>
      <c r="R2889" s="333"/>
      <c r="S2889" s="23"/>
      <c r="T2889" s="271"/>
      <c r="U2889" s="5"/>
      <c r="V2889" s="5"/>
      <c r="W2889" s="61"/>
      <c r="X2889" s="61"/>
    </row>
    <row r="2890" spans="1:24" ht="18.75" customHeight="1" x14ac:dyDescent="0.25">
      <c r="A2890" s="61"/>
      <c r="B2890" s="303">
        <f>IF(P2890="",0,COUNTIF($P$7:P2890,P2890))</f>
        <v>0</v>
      </c>
      <c r="C2890" s="303" t="str">
        <f t="shared" si="318"/>
        <v>0</v>
      </c>
      <c r="D2890" s="303">
        <f>IF(S2890="",0,COUNTIF($S$7:S2890,S2890))</f>
        <v>0</v>
      </c>
      <c r="E2890" s="303" t="str">
        <f t="shared" si="319"/>
        <v>0</v>
      </c>
      <c r="F2890" s="303">
        <f>IF(T2890="",0,COUNTIF($T$7:T2890,T2890))</f>
        <v>0</v>
      </c>
      <c r="G2890" s="303" t="str">
        <f t="shared" si="320"/>
        <v>0</v>
      </c>
      <c r="H2890" s="303">
        <f>IF(R2890="",0,COUNTIF($R$7:R2890,R2890))</f>
        <v>0</v>
      </c>
      <c r="I2890" s="303" t="str">
        <f t="shared" si="321"/>
        <v>0</v>
      </c>
      <c r="J2890" s="306">
        <f t="shared" si="322"/>
        <v>44216</v>
      </c>
      <c r="K2890" s="303" t="str">
        <f t="shared" si="323"/>
        <v>KK 097</v>
      </c>
      <c r="L2890" s="61"/>
      <c r="M2890" s="271"/>
      <c r="N2890" s="6"/>
      <c r="O2890" s="10"/>
      <c r="P2890" s="6"/>
      <c r="Q2890" s="77" t="str">
        <f t="shared" si="324"/>
        <v/>
      </c>
      <c r="R2890" s="333"/>
      <c r="S2890" s="23"/>
      <c r="T2890" s="271"/>
      <c r="U2890" s="5"/>
      <c r="V2890" s="5"/>
      <c r="W2890" s="61"/>
      <c r="X2890" s="61"/>
    </row>
    <row r="2891" spans="1:24" ht="18.75" customHeight="1" x14ac:dyDescent="0.25">
      <c r="A2891" s="61"/>
      <c r="B2891" s="303">
        <f>IF(P2891="",0,COUNTIF($P$7:P2891,P2891))</f>
        <v>0</v>
      </c>
      <c r="C2891" s="303" t="str">
        <f t="shared" si="318"/>
        <v>0</v>
      </c>
      <c r="D2891" s="303">
        <f>IF(S2891="",0,COUNTIF($S$7:S2891,S2891))</f>
        <v>0</v>
      </c>
      <c r="E2891" s="303" t="str">
        <f t="shared" si="319"/>
        <v>0</v>
      </c>
      <c r="F2891" s="303">
        <f>IF(T2891="",0,COUNTIF($T$7:T2891,T2891))</f>
        <v>0</v>
      </c>
      <c r="G2891" s="303" t="str">
        <f t="shared" si="320"/>
        <v>0</v>
      </c>
      <c r="H2891" s="303">
        <f>IF(R2891="",0,COUNTIF($R$7:R2891,R2891))</f>
        <v>0</v>
      </c>
      <c r="I2891" s="303" t="str">
        <f t="shared" si="321"/>
        <v>0</v>
      </c>
      <c r="J2891" s="306">
        <f t="shared" si="322"/>
        <v>44216</v>
      </c>
      <c r="K2891" s="303" t="str">
        <f t="shared" si="323"/>
        <v>KK 097</v>
      </c>
      <c r="L2891" s="61"/>
      <c r="M2891" s="271"/>
      <c r="N2891" s="6"/>
      <c r="O2891" s="10"/>
      <c r="P2891" s="6"/>
      <c r="Q2891" s="77" t="str">
        <f t="shared" si="324"/>
        <v/>
      </c>
      <c r="R2891" s="333"/>
      <c r="S2891" s="23"/>
      <c r="T2891" s="271"/>
      <c r="U2891" s="5"/>
      <c r="V2891" s="5"/>
      <c r="W2891" s="61"/>
      <c r="X2891" s="61"/>
    </row>
    <row r="2892" spans="1:24" ht="18.75" customHeight="1" x14ac:dyDescent="0.25">
      <c r="A2892" s="61"/>
      <c r="B2892" s="303">
        <f>IF(P2892="",0,COUNTIF($P$7:P2892,P2892))</f>
        <v>0</v>
      </c>
      <c r="C2892" s="303" t="str">
        <f t="shared" si="318"/>
        <v>0</v>
      </c>
      <c r="D2892" s="303">
        <f>IF(S2892="",0,COUNTIF($S$7:S2892,S2892))</f>
        <v>0</v>
      </c>
      <c r="E2892" s="303" t="str">
        <f t="shared" si="319"/>
        <v>0</v>
      </c>
      <c r="F2892" s="303">
        <f>IF(T2892="",0,COUNTIF($T$7:T2892,T2892))</f>
        <v>0</v>
      </c>
      <c r="G2892" s="303" t="str">
        <f t="shared" si="320"/>
        <v>0</v>
      </c>
      <c r="H2892" s="303">
        <f>IF(R2892="",0,COUNTIF($R$7:R2892,R2892))</f>
        <v>0</v>
      </c>
      <c r="I2892" s="303" t="str">
        <f t="shared" si="321"/>
        <v>0</v>
      </c>
      <c r="J2892" s="306">
        <f t="shared" si="322"/>
        <v>44216</v>
      </c>
      <c r="K2892" s="303" t="str">
        <f t="shared" si="323"/>
        <v>KK 097</v>
      </c>
      <c r="L2892" s="61"/>
      <c r="M2892" s="271"/>
      <c r="N2892" s="6"/>
      <c r="O2892" s="10"/>
      <c r="P2892" s="6"/>
      <c r="Q2892" s="77" t="str">
        <f t="shared" si="324"/>
        <v/>
      </c>
      <c r="R2892" s="333"/>
      <c r="S2892" s="23"/>
      <c r="T2892" s="271"/>
      <c r="U2892" s="5"/>
      <c r="V2892" s="5"/>
      <c r="W2892" s="61"/>
      <c r="X2892" s="61"/>
    </row>
    <row r="2893" spans="1:24" ht="18.75" customHeight="1" x14ac:dyDescent="0.25">
      <c r="A2893" s="61"/>
      <c r="B2893" s="303">
        <f>IF(P2893="",0,COUNTIF($P$7:P2893,P2893))</f>
        <v>0</v>
      </c>
      <c r="C2893" s="303" t="str">
        <f t="shared" si="318"/>
        <v>0</v>
      </c>
      <c r="D2893" s="303">
        <f>IF(S2893="",0,COUNTIF($S$7:S2893,S2893))</f>
        <v>0</v>
      </c>
      <c r="E2893" s="303" t="str">
        <f t="shared" si="319"/>
        <v>0</v>
      </c>
      <c r="F2893" s="303">
        <f>IF(T2893="",0,COUNTIF($T$7:T2893,T2893))</f>
        <v>0</v>
      </c>
      <c r="G2893" s="303" t="str">
        <f t="shared" si="320"/>
        <v>0</v>
      </c>
      <c r="H2893" s="303">
        <f>IF(R2893="",0,COUNTIF($R$7:R2893,R2893))</f>
        <v>0</v>
      </c>
      <c r="I2893" s="303" t="str">
        <f t="shared" si="321"/>
        <v>0</v>
      </c>
      <c r="J2893" s="306">
        <f t="shared" si="322"/>
        <v>44216</v>
      </c>
      <c r="K2893" s="303" t="str">
        <f t="shared" si="323"/>
        <v>KK 097</v>
      </c>
      <c r="L2893" s="61"/>
      <c r="M2893" s="271"/>
      <c r="N2893" s="6"/>
      <c r="O2893" s="10"/>
      <c r="P2893" s="6"/>
      <c r="Q2893" s="77" t="str">
        <f t="shared" si="324"/>
        <v/>
      </c>
      <c r="R2893" s="333"/>
      <c r="S2893" s="23"/>
      <c r="T2893" s="271"/>
      <c r="U2893" s="5"/>
      <c r="V2893" s="5"/>
      <c r="W2893" s="61"/>
      <c r="X2893" s="61"/>
    </row>
    <row r="2894" spans="1:24" ht="18.75" customHeight="1" x14ac:dyDescent="0.25">
      <c r="A2894" s="61"/>
      <c r="B2894" s="303">
        <f>IF(P2894="",0,COUNTIF($P$7:P2894,P2894))</f>
        <v>0</v>
      </c>
      <c r="C2894" s="303" t="str">
        <f t="shared" si="318"/>
        <v>0</v>
      </c>
      <c r="D2894" s="303">
        <f>IF(S2894="",0,COUNTIF($S$7:S2894,S2894))</f>
        <v>0</v>
      </c>
      <c r="E2894" s="303" t="str">
        <f t="shared" si="319"/>
        <v>0</v>
      </c>
      <c r="F2894" s="303">
        <f>IF(T2894="",0,COUNTIF($T$7:T2894,T2894))</f>
        <v>0</v>
      </c>
      <c r="G2894" s="303" t="str">
        <f t="shared" si="320"/>
        <v>0</v>
      </c>
      <c r="H2894" s="303">
        <f>IF(R2894="",0,COUNTIF($R$7:R2894,R2894))</f>
        <v>0</v>
      </c>
      <c r="I2894" s="303" t="str">
        <f t="shared" si="321"/>
        <v>0</v>
      </c>
      <c r="J2894" s="306">
        <f t="shared" si="322"/>
        <v>44216</v>
      </c>
      <c r="K2894" s="303" t="str">
        <f t="shared" si="323"/>
        <v>KK 097</v>
      </c>
      <c r="L2894" s="61"/>
      <c r="M2894" s="271"/>
      <c r="N2894" s="6"/>
      <c r="O2894" s="10"/>
      <c r="P2894" s="6"/>
      <c r="Q2894" s="77" t="str">
        <f t="shared" si="324"/>
        <v/>
      </c>
      <c r="R2894" s="333"/>
      <c r="S2894" s="23"/>
      <c r="T2894" s="271"/>
      <c r="U2894" s="5"/>
      <c r="V2894" s="5"/>
      <c r="W2894" s="61"/>
      <c r="X2894" s="61"/>
    </row>
    <row r="2895" spans="1:24" ht="18.75" customHeight="1" x14ac:dyDescent="0.25">
      <c r="A2895" s="61"/>
      <c r="B2895" s="303">
        <f>IF(P2895="",0,COUNTIF($P$7:P2895,P2895))</f>
        <v>0</v>
      </c>
      <c r="C2895" s="303" t="str">
        <f t="shared" si="318"/>
        <v>0</v>
      </c>
      <c r="D2895" s="303">
        <f>IF(S2895="",0,COUNTIF($S$7:S2895,S2895))</f>
        <v>0</v>
      </c>
      <c r="E2895" s="303" t="str">
        <f t="shared" si="319"/>
        <v>0</v>
      </c>
      <c r="F2895" s="303">
        <f>IF(T2895="",0,COUNTIF($T$7:T2895,T2895))</f>
        <v>0</v>
      </c>
      <c r="G2895" s="303" t="str">
        <f t="shared" si="320"/>
        <v>0</v>
      </c>
      <c r="H2895" s="303">
        <f>IF(R2895="",0,COUNTIF($R$7:R2895,R2895))</f>
        <v>0</v>
      </c>
      <c r="I2895" s="303" t="str">
        <f t="shared" si="321"/>
        <v>0</v>
      </c>
      <c r="J2895" s="306">
        <f t="shared" si="322"/>
        <v>44216</v>
      </c>
      <c r="K2895" s="303" t="str">
        <f t="shared" si="323"/>
        <v>KK 097</v>
      </c>
      <c r="L2895" s="61"/>
      <c r="M2895" s="271"/>
      <c r="N2895" s="6"/>
      <c r="O2895" s="10"/>
      <c r="P2895" s="6"/>
      <c r="Q2895" s="77" t="str">
        <f t="shared" si="324"/>
        <v/>
      </c>
      <c r="R2895" s="333"/>
      <c r="S2895" s="23"/>
      <c r="T2895" s="271"/>
      <c r="U2895" s="5"/>
      <c r="V2895" s="5"/>
      <c r="W2895" s="61"/>
      <c r="X2895" s="61"/>
    </row>
    <row r="2896" spans="1:24" ht="18.75" customHeight="1" x14ac:dyDescent="0.25">
      <c r="A2896" s="61"/>
      <c r="B2896" s="303">
        <f>IF(P2896="",0,COUNTIF($P$7:P2896,P2896))</f>
        <v>0</v>
      </c>
      <c r="C2896" s="303" t="str">
        <f t="shared" si="318"/>
        <v>0</v>
      </c>
      <c r="D2896" s="303">
        <f>IF(S2896="",0,COUNTIF($S$7:S2896,S2896))</f>
        <v>0</v>
      </c>
      <c r="E2896" s="303" t="str">
        <f t="shared" si="319"/>
        <v>0</v>
      </c>
      <c r="F2896" s="303">
        <f>IF(T2896="",0,COUNTIF($T$7:T2896,T2896))</f>
        <v>0</v>
      </c>
      <c r="G2896" s="303" t="str">
        <f t="shared" si="320"/>
        <v>0</v>
      </c>
      <c r="H2896" s="303">
        <f>IF(R2896="",0,COUNTIF($R$7:R2896,R2896))</f>
        <v>0</v>
      </c>
      <c r="I2896" s="303" t="str">
        <f t="shared" si="321"/>
        <v>0</v>
      </c>
      <c r="J2896" s="306">
        <f t="shared" si="322"/>
        <v>44216</v>
      </c>
      <c r="K2896" s="303" t="str">
        <f t="shared" si="323"/>
        <v>KK 097</v>
      </c>
      <c r="L2896" s="61"/>
      <c r="M2896" s="271"/>
      <c r="N2896" s="6"/>
      <c r="O2896" s="10"/>
      <c r="P2896" s="6"/>
      <c r="Q2896" s="77" t="str">
        <f t="shared" si="324"/>
        <v/>
      </c>
      <c r="R2896" s="333"/>
      <c r="S2896" s="23"/>
      <c r="T2896" s="271"/>
      <c r="U2896" s="5"/>
      <c r="V2896" s="5"/>
      <c r="W2896" s="61"/>
      <c r="X2896" s="61"/>
    </row>
    <row r="2897" spans="1:24" ht="18.75" customHeight="1" x14ac:dyDescent="0.25">
      <c r="A2897" s="61"/>
      <c r="B2897" s="303">
        <f>IF(P2897="",0,COUNTIF($P$7:P2897,P2897))</f>
        <v>0</v>
      </c>
      <c r="C2897" s="303" t="str">
        <f t="shared" si="318"/>
        <v>0</v>
      </c>
      <c r="D2897" s="303">
        <f>IF(S2897="",0,COUNTIF($S$7:S2897,S2897))</f>
        <v>0</v>
      </c>
      <c r="E2897" s="303" t="str">
        <f t="shared" si="319"/>
        <v>0</v>
      </c>
      <c r="F2897" s="303">
        <f>IF(T2897="",0,COUNTIF($T$7:T2897,T2897))</f>
        <v>0</v>
      </c>
      <c r="G2897" s="303" t="str">
        <f t="shared" si="320"/>
        <v>0</v>
      </c>
      <c r="H2897" s="303">
        <f>IF(R2897="",0,COUNTIF($R$7:R2897,R2897))</f>
        <v>0</v>
      </c>
      <c r="I2897" s="303" t="str">
        <f t="shared" si="321"/>
        <v>0</v>
      </c>
      <c r="J2897" s="306">
        <f t="shared" si="322"/>
        <v>44216</v>
      </c>
      <c r="K2897" s="303" t="str">
        <f t="shared" si="323"/>
        <v>KK 097</v>
      </c>
      <c r="L2897" s="61"/>
      <c r="M2897" s="271"/>
      <c r="N2897" s="6"/>
      <c r="O2897" s="10"/>
      <c r="P2897" s="6"/>
      <c r="Q2897" s="77" t="str">
        <f t="shared" si="324"/>
        <v/>
      </c>
      <c r="R2897" s="333"/>
      <c r="S2897" s="23"/>
      <c r="T2897" s="271"/>
      <c r="U2897" s="5"/>
      <c r="V2897" s="5"/>
      <c r="W2897" s="61"/>
      <c r="X2897" s="61"/>
    </row>
    <row r="2898" spans="1:24" ht="18.75" customHeight="1" x14ac:dyDescent="0.25">
      <c r="A2898" s="61"/>
      <c r="B2898" s="303">
        <f>IF(P2898="",0,COUNTIF($P$7:P2898,P2898))</f>
        <v>0</v>
      </c>
      <c r="C2898" s="303" t="str">
        <f t="shared" si="318"/>
        <v>0</v>
      </c>
      <c r="D2898" s="303">
        <f>IF(S2898="",0,COUNTIF($S$7:S2898,S2898))</f>
        <v>0</v>
      </c>
      <c r="E2898" s="303" t="str">
        <f t="shared" si="319"/>
        <v>0</v>
      </c>
      <c r="F2898" s="303">
        <f>IF(T2898="",0,COUNTIF($T$7:T2898,T2898))</f>
        <v>0</v>
      </c>
      <c r="G2898" s="303" t="str">
        <f t="shared" si="320"/>
        <v>0</v>
      </c>
      <c r="H2898" s="303">
        <f>IF(R2898="",0,COUNTIF($R$7:R2898,R2898))</f>
        <v>0</v>
      </c>
      <c r="I2898" s="303" t="str">
        <f t="shared" si="321"/>
        <v>0</v>
      </c>
      <c r="J2898" s="306">
        <f t="shared" si="322"/>
        <v>44216</v>
      </c>
      <c r="K2898" s="303" t="str">
        <f t="shared" si="323"/>
        <v>KK 097</v>
      </c>
      <c r="L2898" s="61"/>
      <c r="M2898" s="271"/>
      <c r="N2898" s="6"/>
      <c r="O2898" s="10"/>
      <c r="P2898" s="6"/>
      <c r="Q2898" s="77" t="str">
        <f t="shared" si="324"/>
        <v/>
      </c>
      <c r="R2898" s="333"/>
      <c r="S2898" s="23"/>
      <c r="T2898" s="271"/>
      <c r="U2898" s="5"/>
      <c r="V2898" s="5"/>
      <c r="W2898" s="61"/>
      <c r="X2898" s="61"/>
    </row>
    <row r="2899" spans="1:24" ht="18.75" customHeight="1" x14ac:dyDescent="0.25">
      <c r="A2899" s="61"/>
      <c r="B2899" s="303">
        <f>IF(P2899="",0,COUNTIF($P$7:P2899,P2899))</f>
        <v>0</v>
      </c>
      <c r="C2899" s="303" t="str">
        <f t="shared" si="318"/>
        <v>0</v>
      </c>
      <c r="D2899" s="303">
        <f>IF(S2899="",0,COUNTIF($S$7:S2899,S2899))</f>
        <v>0</v>
      </c>
      <c r="E2899" s="303" t="str">
        <f t="shared" si="319"/>
        <v>0</v>
      </c>
      <c r="F2899" s="303">
        <f>IF(T2899="",0,COUNTIF($T$7:T2899,T2899))</f>
        <v>0</v>
      </c>
      <c r="G2899" s="303" t="str">
        <f t="shared" si="320"/>
        <v>0</v>
      </c>
      <c r="H2899" s="303">
        <f>IF(R2899="",0,COUNTIF($R$7:R2899,R2899))</f>
        <v>0</v>
      </c>
      <c r="I2899" s="303" t="str">
        <f t="shared" si="321"/>
        <v>0</v>
      </c>
      <c r="J2899" s="306">
        <f t="shared" si="322"/>
        <v>44216</v>
      </c>
      <c r="K2899" s="303" t="str">
        <f t="shared" si="323"/>
        <v>KK 097</v>
      </c>
      <c r="L2899" s="61"/>
      <c r="M2899" s="271"/>
      <c r="N2899" s="6"/>
      <c r="O2899" s="10"/>
      <c r="P2899" s="6"/>
      <c r="Q2899" s="77" t="str">
        <f t="shared" si="324"/>
        <v/>
      </c>
      <c r="R2899" s="333"/>
      <c r="S2899" s="23"/>
      <c r="T2899" s="271"/>
      <c r="U2899" s="5"/>
      <c r="V2899" s="5"/>
      <c r="W2899" s="61"/>
      <c r="X2899" s="61"/>
    </row>
    <row r="2900" spans="1:24" ht="18.75" customHeight="1" x14ac:dyDescent="0.25">
      <c r="A2900" s="61"/>
      <c r="B2900" s="303">
        <f>IF(P2900="",0,COUNTIF($P$7:P2900,P2900))</f>
        <v>0</v>
      </c>
      <c r="C2900" s="303" t="str">
        <f t="shared" si="318"/>
        <v>0</v>
      </c>
      <c r="D2900" s="303">
        <f>IF(S2900="",0,COUNTIF($S$7:S2900,S2900))</f>
        <v>0</v>
      </c>
      <c r="E2900" s="303" t="str">
        <f t="shared" si="319"/>
        <v>0</v>
      </c>
      <c r="F2900" s="303">
        <f>IF(T2900="",0,COUNTIF($T$7:T2900,T2900))</f>
        <v>0</v>
      </c>
      <c r="G2900" s="303" t="str">
        <f t="shared" si="320"/>
        <v>0</v>
      </c>
      <c r="H2900" s="303">
        <f>IF(R2900="",0,COUNTIF($R$7:R2900,R2900))</f>
        <v>0</v>
      </c>
      <c r="I2900" s="303" t="str">
        <f t="shared" si="321"/>
        <v>0</v>
      </c>
      <c r="J2900" s="306">
        <f t="shared" si="322"/>
        <v>44216</v>
      </c>
      <c r="K2900" s="303" t="str">
        <f t="shared" si="323"/>
        <v>KK 097</v>
      </c>
      <c r="L2900" s="61"/>
      <c r="M2900" s="271"/>
      <c r="N2900" s="6"/>
      <c r="O2900" s="10"/>
      <c r="P2900" s="6"/>
      <c r="Q2900" s="77" t="str">
        <f t="shared" si="324"/>
        <v/>
      </c>
      <c r="R2900" s="333"/>
      <c r="S2900" s="23"/>
      <c r="T2900" s="271"/>
      <c r="U2900" s="5"/>
      <c r="V2900" s="5"/>
      <c r="W2900" s="61"/>
      <c r="X2900" s="61"/>
    </row>
    <row r="2901" spans="1:24" ht="18.75" customHeight="1" x14ac:dyDescent="0.25">
      <c r="A2901" s="61"/>
      <c r="B2901" s="303">
        <f>IF(P2901="",0,COUNTIF($P$7:P2901,P2901))</f>
        <v>0</v>
      </c>
      <c r="C2901" s="303" t="str">
        <f t="shared" si="318"/>
        <v>0</v>
      </c>
      <c r="D2901" s="303">
        <f>IF(S2901="",0,COUNTIF($S$7:S2901,S2901))</f>
        <v>0</v>
      </c>
      <c r="E2901" s="303" t="str">
        <f t="shared" si="319"/>
        <v>0</v>
      </c>
      <c r="F2901" s="303">
        <f>IF(T2901="",0,COUNTIF($T$7:T2901,T2901))</f>
        <v>0</v>
      </c>
      <c r="G2901" s="303" t="str">
        <f t="shared" si="320"/>
        <v>0</v>
      </c>
      <c r="H2901" s="303">
        <f>IF(R2901="",0,COUNTIF($R$7:R2901,R2901))</f>
        <v>0</v>
      </c>
      <c r="I2901" s="303" t="str">
        <f t="shared" si="321"/>
        <v>0</v>
      </c>
      <c r="J2901" s="306">
        <f t="shared" si="322"/>
        <v>44216</v>
      </c>
      <c r="K2901" s="303" t="str">
        <f t="shared" si="323"/>
        <v>KK 097</v>
      </c>
      <c r="L2901" s="61"/>
      <c r="M2901" s="271"/>
      <c r="N2901" s="6"/>
      <c r="O2901" s="10"/>
      <c r="P2901" s="6"/>
      <c r="Q2901" s="77" t="str">
        <f t="shared" si="324"/>
        <v/>
      </c>
      <c r="R2901" s="333"/>
      <c r="S2901" s="23"/>
      <c r="T2901" s="271"/>
      <c r="U2901" s="5"/>
      <c r="V2901" s="5"/>
      <c r="W2901" s="61"/>
      <c r="X2901" s="61"/>
    </row>
    <row r="2902" spans="1:24" ht="18.75" customHeight="1" x14ac:dyDescent="0.25">
      <c r="A2902" s="61"/>
      <c r="B2902" s="303">
        <f>IF(P2902="",0,COUNTIF($P$7:P2902,P2902))</f>
        <v>0</v>
      </c>
      <c r="C2902" s="303" t="str">
        <f t="shared" si="318"/>
        <v>0</v>
      </c>
      <c r="D2902" s="303">
        <f>IF(S2902="",0,COUNTIF($S$7:S2902,S2902))</f>
        <v>0</v>
      </c>
      <c r="E2902" s="303" t="str">
        <f t="shared" si="319"/>
        <v>0</v>
      </c>
      <c r="F2902" s="303">
        <f>IF(T2902="",0,COUNTIF($T$7:T2902,T2902))</f>
        <v>0</v>
      </c>
      <c r="G2902" s="303" t="str">
        <f t="shared" si="320"/>
        <v>0</v>
      </c>
      <c r="H2902" s="303">
        <f>IF(R2902="",0,COUNTIF($R$7:R2902,R2902))</f>
        <v>0</v>
      </c>
      <c r="I2902" s="303" t="str">
        <f t="shared" si="321"/>
        <v>0</v>
      </c>
      <c r="J2902" s="306">
        <f t="shared" si="322"/>
        <v>44216</v>
      </c>
      <c r="K2902" s="303" t="str">
        <f t="shared" si="323"/>
        <v>KK 097</v>
      </c>
      <c r="L2902" s="61"/>
      <c r="M2902" s="271"/>
      <c r="N2902" s="6"/>
      <c r="O2902" s="10"/>
      <c r="P2902" s="6"/>
      <c r="Q2902" s="77" t="str">
        <f t="shared" si="324"/>
        <v/>
      </c>
      <c r="R2902" s="333"/>
      <c r="S2902" s="23"/>
      <c r="T2902" s="271"/>
      <c r="U2902" s="5"/>
      <c r="V2902" s="5"/>
      <c r="W2902" s="61"/>
      <c r="X2902" s="61"/>
    </row>
    <row r="2903" spans="1:24" ht="18.75" customHeight="1" x14ac:dyDescent="0.25">
      <c r="A2903" s="61"/>
      <c r="B2903" s="303">
        <f>IF(P2903="",0,COUNTIF($P$7:P2903,P2903))</f>
        <v>0</v>
      </c>
      <c r="C2903" s="303" t="str">
        <f t="shared" si="318"/>
        <v>0</v>
      </c>
      <c r="D2903" s="303">
        <f>IF(S2903="",0,COUNTIF($S$7:S2903,S2903))</f>
        <v>0</v>
      </c>
      <c r="E2903" s="303" t="str">
        <f t="shared" si="319"/>
        <v>0</v>
      </c>
      <c r="F2903" s="303">
        <f>IF(T2903="",0,COUNTIF($T$7:T2903,T2903))</f>
        <v>0</v>
      </c>
      <c r="G2903" s="303" t="str">
        <f t="shared" si="320"/>
        <v>0</v>
      </c>
      <c r="H2903" s="303">
        <f>IF(R2903="",0,COUNTIF($R$7:R2903,R2903))</f>
        <v>0</v>
      </c>
      <c r="I2903" s="303" t="str">
        <f t="shared" si="321"/>
        <v>0</v>
      </c>
      <c r="J2903" s="306">
        <f t="shared" si="322"/>
        <v>44216</v>
      </c>
      <c r="K2903" s="303" t="str">
        <f t="shared" si="323"/>
        <v>KK 097</v>
      </c>
      <c r="L2903" s="61"/>
      <c r="M2903" s="271"/>
      <c r="N2903" s="6"/>
      <c r="O2903" s="10"/>
      <c r="P2903" s="6"/>
      <c r="Q2903" s="77" t="str">
        <f t="shared" si="324"/>
        <v/>
      </c>
      <c r="R2903" s="333"/>
      <c r="S2903" s="23"/>
      <c r="T2903" s="271"/>
      <c r="U2903" s="5"/>
      <c r="V2903" s="5"/>
      <c r="W2903" s="61"/>
      <c r="X2903" s="61"/>
    </row>
    <row r="2904" spans="1:24" ht="18.75" customHeight="1" x14ac:dyDescent="0.25">
      <c r="A2904" s="61"/>
      <c r="B2904" s="303">
        <f>IF(P2904="",0,COUNTIF($P$7:P2904,P2904))</f>
        <v>0</v>
      </c>
      <c r="C2904" s="303" t="str">
        <f t="shared" si="318"/>
        <v>0</v>
      </c>
      <c r="D2904" s="303">
        <f>IF(S2904="",0,COUNTIF($S$7:S2904,S2904))</f>
        <v>0</v>
      </c>
      <c r="E2904" s="303" t="str">
        <f t="shared" si="319"/>
        <v>0</v>
      </c>
      <c r="F2904" s="303">
        <f>IF(T2904="",0,COUNTIF($T$7:T2904,T2904))</f>
        <v>0</v>
      </c>
      <c r="G2904" s="303" t="str">
        <f t="shared" si="320"/>
        <v>0</v>
      </c>
      <c r="H2904" s="303">
        <f>IF(R2904="",0,COUNTIF($R$7:R2904,R2904))</f>
        <v>0</v>
      </c>
      <c r="I2904" s="303" t="str">
        <f t="shared" si="321"/>
        <v>0</v>
      </c>
      <c r="J2904" s="306">
        <f t="shared" si="322"/>
        <v>44216</v>
      </c>
      <c r="K2904" s="303" t="str">
        <f t="shared" si="323"/>
        <v>KK 097</v>
      </c>
      <c r="L2904" s="61"/>
      <c r="M2904" s="271"/>
      <c r="N2904" s="6"/>
      <c r="O2904" s="10"/>
      <c r="P2904" s="6"/>
      <c r="Q2904" s="77" t="str">
        <f t="shared" si="324"/>
        <v/>
      </c>
      <c r="R2904" s="333"/>
      <c r="S2904" s="23"/>
      <c r="T2904" s="271"/>
      <c r="U2904" s="5"/>
      <c r="V2904" s="5"/>
      <c r="W2904" s="61"/>
      <c r="X2904" s="61"/>
    </row>
    <row r="2905" spans="1:24" ht="18.75" customHeight="1" x14ac:dyDescent="0.25">
      <c r="A2905" s="61"/>
      <c r="B2905" s="303">
        <f>IF(P2905="",0,COUNTIF($P$7:P2905,P2905))</f>
        <v>0</v>
      </c>
      <c r="C2905" s="303" t="str">
        <f t="shared" si="318"/>
        <v>0</v>
      </c>
      <c r="D2905" s="303">
        <f>IF(S2905="",0,COUNTIF($S$7:S2905,S2905))</f>
        <v>0</v>
      </c>
      <c r="E2905" s="303" t="str">
        <f t="shared" si="319"/>
        <v>0</v>
      </c>
      <c r="F2905" s="303">
        <f>IF(T2905="",0,COUNTIF($T$7:T2905,T2905))</f>
        <v>0</v>
      </c>
      <c r="G2905" s="303" t="str">
        <f t="shared" si="320"/>
        <v>0</v>
      </c>
      <c r="H2905" s="303">
        <f>IF(R2905="",0,COUNTIF($R$7:R2905,R2905))</f>
        <v>0</v>
      </c>
      <c r="I2905" s="303" t="str">
        <f t="shared" si="321"/>
        <v>0</v>
      </c>
      <c r="J2905" s="306">
        <f t="shared" si="322"/>
        <v>44216</v>
      </c>
      <c r="K2905" s="303" t="str">
        <f t="shared" si="323"/>
        <v>KK 097</v>
      </c>
      <c r="L2905" s="61"/>
      <c r="M2905" s="271"/>
      <c r="N2905" s="6"/>
      <c r="O2905" s="10"/>
      <c r="P2905" s="6"/>
      <c r="Q2905" s="77" t="str">
        <f t="shared" si="324"/>
        <v/>
      </c>
      <c r="R2905" s="333"/>
      <c r="S2905" s="23"/>
      <c r="T2905" s="271"/>
      <c r="U2905" s="5"/>
      <c r="V2905" s="5"/>
      <c r="W2905" s="61"/>
      <c r="X2905" s="61"/>
    </row>
    <row r="2906" spans="1:24" ht="18.75" customHeight="1" x14ac:dyDescent="0.25">
      <c r="A2906" s="61"/>
      <c r="B2906" s="303">
        <f>IF(P2906="",0,COUNTIF($P$7:P2906,P2906))</f>
        <v>0</v>
      </c>
      <c r="C2906" s="303" t="str">
        <f t="shared" si="318"/>
        <v>0</v>
      </c>
      <c r="D2906" s="303">
        <f>IF(S2906="",0,COUNTIF($S$7:S2906,S2906))</f>
        <v>0</v>
      </c>
      <c r="E2906" s="303" t="str">
        <f t="shared" si="319"/>
        <v>0</v>
      </c>
      <c r="F2906" s="303">
        <f>IF(T2906="",0,COUNTIF($T$7:T2906,T2906))</f>
        <v>0</v>
      </c>
      <c r="G2906" s="303" t="str">
        <f t="shared" si="320"/>
        <v>0</v>
      </c>
      <c r="H2906" s="303">
        <f>IF(R2906="",0,COUNTIF($R$7:R2906,R2906))</f>
        <v>0</v>
      </c>
      <c r="I2906" s="303" t="str">
        <f t="shared" si="321"/>
        <v>0</v>
      </c>
      <c r="J2906" s="306">
        <f t="shared" si="322"/>
        <v>44216</v>
      </c>
      <c r="K2906" s="303" t="str">
        <f t="shared" si="323"/>
        <v>KK 097</v>
      </c>
      <c r="L2906" s="61"/>
      <c r="M2906" s="271"/>
      <c r="N2906" s="6"/>
      <c r="O2906" s="10"/>
      <c r="P2906" s="6"/>
      <c r="Q2906" s="77" t="str">
        <f t="shared" si="324"/>
        <v/>
      </c>
      <c r="R2906" s="333"/>
      <c r="S2906" s="23"/>
      <c r="T2906" s="271"/>
      <c r="U2906" s="5"/>
      <c r="V2906" s="5"/>
      <c r="W2906" s="61"/>
      <c r="X2906" s="61"/>
    </row>
    <row r="2907" spans="1:24" ht="18.75" customHeight="1" x14ac:dyDescent="0.25">
      <c r="A2907" s="61"/>
      <c r="B2907" s="303">
        <f>IF(P2907="",0,COUNTIF($P$7:P2907,P2907))</f>
        <v>0</v>
      </c>
      <c r="C2907" s="303" t="str">
        <f t="shared" si="318"/>
        <v>0</v>
      </c>
      <c r="D2907" s="303">
        <f>IF(S2907="",0,COUNTIF($S$7:S2907,S2907))</f>
        <v>0</v>
      </c>
      <c r="E2907" s="303" t="str">
        <f t="shared" si="319"/>
        <v>0</v>
      </c>
      <c r="F2907" s="303">
        <f>IF(T2907="",0,COUNTIF($T$7:T2907,T2907))</f>
        <v>0</v>
      </c>
      <c r="G2907" s="303" t="str">
        <f t="shared" si="320"/>
        <v>0</v>
      </c>
      <c r="H2907" s="303">
        <f>IF(R2907="",0,COUNTIF($R$7:R2907,R2907))</f>
        <v>0</v>
      </c>
      <c r="I2907" s="303" t="str">
        <f t="shared" si="321"/>
        <v>0</v>
      </c>
      <c r="J2907" s="306">
        <f t="shared" si="322"/>
        <v>44216</v>
      </c>
      <c r="K2907" s="303" t="str">
        <f t="shared" si="323"/>
        <v>KK 097</v>
      </c>
      <c r="L2907" s="61"/>
      <c r="M2907" s="271"/>
      <c r="N2907" s="6"/>
      <c r="O2907" s="10"/>
      <c r="P2907" s="6"/>
      <c r="Q2907" s="77" t="str">
        <f t="shared" si="324"/>
        <v/>
      </c>
      <c r="R2907" s="333"/>
      <c r="S2907" s="23"/>
      <c r="T2907" s="271"/>
      <c r="U2907" s="5"/>
      <c r="V2907" s="5"/>
      <c r="W2907" s="61"/>
      <c r="X2907" s="61"/>
    </row>
    <row r="2908" spans="1:24" ht="18.75" customHeight="1" x14ac:dyDescent="0.25">
      <c r="A2908" s="61"/>
      <c r="B2908" s="303">
        <f>IF(P2908="",0,COUNTIF($P$7:P2908,P2908))</f>
        <v>0</v>
      </c>
      <c r="C2908" s="303" t="str">
        <f t="shared" si="318"/>
        <v>0</v>
      </c>
      <c r="D2908" s="303">
        <f>IF(S2908="",0,COUNTIF($S$7:S2908,S2908))</f>
        <v>0</v>
      </c>
      <c r="E2908" s="303" t="str">
        <f t="shared" si="319"/>
        <v>0</v>
      </c>
      <c r="F2908" s="303">
        <f>IF(T2908="",0,COUNTIF($T$7:T2908,T2908))</f>
        <v>0</v>
      </c>
      <c r="G2908" s="303" t="str">
        <f t="shared" si="320"/>
        <v>0</v>
      </c>
      <c r="H2908" s="303">
        <f>IF(R2908="",0,COUNTIF($R$7:R2908,R2908))</f>
        <v>0</v>
      </c>
      <c r="I2908" s="303" t="str">
        <f t="shared" si="321"/>
        <v>0</v>
      </c>
      <c r="J2908" s="306">
        <f t="shared" si="322"/>
        <v>44216</v>
      </c>
      <c r="K2908" s="303" t="str">
        <f t="shared" si="323"/>
        <v>KK 097</v>
      </c>
      <c r="L2908" s="61"/>
      <c r="M2908" s="271"/>
      <c r="N2908" s="6"/>
      <c r="O2908" s="10"/>
      <c r="P2908" s="6"/>
      <c r="Q2908" s="77" t="str">
        <f t="shared" si="324"/>
        <v/>
      </c>
      <c r="R2908" s="333"/>
      <c r="S2908" s="23"/>
      <c r="T2908" s="271"/>
      <c r="U2908" s="5"/>
      <c r="V2908" s="5"/>
      <c r="W2908" s="61"/>
      <c r="X2908" s="61"/>
    </row>
    <row r="2909" spans="1:24" ht="18.75" customHeight="1" x14ac:dyDescent="0.25">
      <c r="A2909" s="61"/>
      <c r="B2909" s="303">
        <f>IF(P2909="",0,COUNTIF($P$7:P2909,P2909))</f>
        <v>0</v>
      </c>
      <c r="C2909" s="303" t="str">
        <f t="shared" si="318"/>
        <v>0</v>
      </c>
      <c r="D2909" s="303">
        <f>IF(S2909="",0,COUNTIF($S$7:S2909,S2909))</f>
        <v>0</v>
      </c>
      <c r="E2909" s="303" t="str">
        <f t="shared" si="319"/>
        <v>0</v>
      </c>
      <c r="F2909" s="303">
        <f>IF(T2909="",0,COUNTIF($T$7:T2909,T2909))</f>
        <v>0</v>
      </c>
      <c r="G2909" s="303" t="str">
        <f t="shared" si="320"/>
        <v>0</v>
      </c>
      <c r="H2909" s="303">
        <f>IF(R2909="",0,COUNTIF($R$7:R2909,R2909))</f>
        <v>0</v>
      </c>
      <c r="I2909" s="303" t="str">
        <f t="shared" si="321"/>
        <v>0</v>
      </c>
      <c r="J2909" s="306">
        <f t="shared" si="322"/>
        <v>44216</v>
      </c>
      <c r="K2909" s="303" t="str">
        <f t="shared" si="323"/>
        <v>KK 097</v>
      </c>
      <c r="L2909" s="61"/>
      <c r="M2909" s="271"/>
      <c r="N2909" s="6"/>
      <c r="O2909" s="10"/>
      <c r="P2909" s="6"/>
      <c r="Q2909" s="77" t="str">
        <f t="shared" si="324"/>
        <v/>
      </c>
      <c r="R2909" s="333"/>
      <c r="S2909" s="23"/>
      <c r="T2909" s="271"/>
      <c r="U2909" s="5"/>
      <c r="V2909" s="5"/>
      <c r="W2909" s="61"/>
      <c r="X2909" s="61"/>
    </row>
    <row r="2910" spans="1:24" ht="18.75" customHeight="1" x14ac:dyDescent="0.25">
      <c r="A2910" s="61"/>
      <c r="B2910" s="303">
        <f>IF(P2910="",0,COUNTIF($P$7:P2910,P2910))</f>
        <v>0</v>
      </c>
      <c r="C2910" s="303" t="str">
        <f t="shared" si="318"/>
        <v>0</v>
      </c>
      <c r="D2910" s="303">
        <f>IF(S2910="",0,COUNTIF($S$7:S2910,S2910))</f>
        <v>0</v>
      </c>
      <c r="E2910" s="303" t="str">
        <f t="shared" si="319"/>
        <v>0</v>
      </c>
      <c r="F2910" s="303">
        <f>IF(T2910="",0,COUNTIF($T$7:T2910,T2910))</f>
        <v>0</v>
      </c>
      <c r="G2910" s="303" t="str">
        <f t="shared" si="320"/>
        <v>0</v>
      </c>
      <c r="H2910" s="303">
        <f>IF(R2910="",0,COUNTIF($R$7:R2910,R2910))</f>
        <v>0</v>
      </c>
      <c r="I2910" s="303" t="str">
        <f t="shared" si="321"/>
        <v>0</v>
      </c>
      <c r="J2910" s="306">
        <f t="shared" si="322"/>
        <v>44216</v>
      </c>
      <c r="K2910" s="303" t="str">
        <f t="shared" si="323"/>
        <v>KK 097</v>
      </c>
      <c r="L2910" s="61"/>
      <c r="M2910" s="271"/>
      <c r="N2910" s="6"/>
      <c r="O2910" s="10"/>
      <c r="P2910" s="6"/>
      <c r="Q2910" s="77" t="str">
        <f t="shared" si="324"/>
        <v/>
      </c>
      <c r="R2910" s="333"/>
      <c r="S2910" s="23"/>
      <c r="T2910" s="271"/>
      <c r="U2910" s="5"/>
      <c r="V2910" s="5"/>
      <c r="W2910" s="61"/>
      <c r="X2910" s="61"/>
    </row>
    <row r="2911" spans="1:24" ht="18.75" customHeight="1" x14ac:dyDescent="0.25">
      <c r="A2911" s="61"/>
      <c r="B2911" s="303">
        <f>IF(P2911="",0,COUNTIF($P$7:P2911,P2911))</f>
        <v>0</v>
      </c>
      <c r="C2911" s="303" t="str">
        <f t="shared" si="318"/>
        <v>0</v>
      </c>
      <c r="D2911" s="303">
        <f>IF(S2911="",0,COUNTIF($S$7:S2911,S2911))</f>
        <v>0</v>
      </c>
      <c r="E2911" s="303" t="str">
        <f t="shared" si="319"/>
        <v>0</v>
      </c>
      <c r="F2911" s="303">
        <f>IF(T2911="",0,COUNTIF($T$7:T2911,T2911))</f>
        <v>0</v>
      </c>
      <c r="G2911" s="303" t="str">
        <f t="shared" si="320"/>
        <v>0</v>
      </c>
      <c r="H2911" s="303">
        <f>IF(R2911="",0,COUNTIF($R$7:R2911,R2911))</f>
        <v>0</v>
      </c>
      <c r="I2911" s="303" t="str">
        <f t="shared" si="321"/>
        <v>0</v>
      </c>
      <c r="J2911" s="306">
        <f t="shared" si="322"/>
        <v>44216</v>
      </c>
      <c r="K2911" s="303" t="str">
        <f t="shared" si="323"/>
        <v>KK 097</v>
      </c>
      <c r="L2911" s="61"/>
      <c r="M2911" s="271"/>
      <c r="N2911" s="6"/>
      <c r="O2911" s="10"/>
      <c r="P2911" s="6"/>
      <c r="Q2911" s="77" t="str">
        <f t="shared" si="324"/>
        <v/>
      </c>
      <c r="R2911" s="333"/>
      <c r="S2911" s="23"/>
      <c r="T2911" s="271"/>
      <c r="U2911" s="5"/>
      <c r="V2911" s="5"/>
      <c r="W2911" s="61"/>
      <c r="X2911" s="61"/>
    </row>
    <row r="2912" spans="1:24" ht="18.75" customHeight="1" x14ac:dyDescent="0.25">
      <c r="A2912" s="61"/>
      <c r="B2912" s="303">
        <f>IF(P2912="",0,COUNTIF($P$7:P2912,P2912))</f>
        <v>0</v>
      </c>
      <c r="C2912" s="303" t="str">
        <f t="shared" si="318"/>
        <v>0</v>
      </c>
      <c r="D2912" s="303">
        <f>IF(S2912="",0,COUNTIF($S$7:S2912,S2912))</f>
        <v>0</v>
      </c>
      <c r="E2912" s="303" t="str">
        <f t="shared" si="319"/>
        <v>0</v>
      </c>
      <c r="F2912" s="303">
        <f>IF(T2912="",0,COUNTIF($T$7:T2912,T2912))</f>
        <v>0</v>
      </c>
      <c r="G2912" s="303" t="str">
        <f t="shared" si="320"/>
        <v>0</v>
      </c>
      <c r="H2912" s="303">
        <f>IF(R2912="",0,COUNTIF($R$7:R2912,R2912))</f>
        <v>0</v>
      </c>
      <c r="I2912" s="303" t="str">
        <f t="shared" si="321"/>
        <v>0</v>
      </c>
      <c r="J2912" s="306">
        <f t="shared" si="322"/>
        <v>44216</v>
      </c>
      <c r="K2912" s="303" t="str">
        <f t="shared" si="323"/>
        <v>KK 097</v>
      </c>
      <c r="L2912" s="61"/>
      <c r="M2912" s="271"/>
      <c r="N2912" s="6"/>
      <c r="O2912" s="10"/>
      <c r="P2912" s="6"/>
      <c r="Q2912" s="77" t="str">
        <f t="shared" si="324"/>
        <v/>
      </c>
      <c r="R2912" s="333"/>
      <c r="S2912" s="23"/>
      <c r="T2912" s="271"/>
      <c r="U2912" s="5"/>
      <c r="V2912" s="5"/>
      <c r="W2912" s="61"/>
      <c r="X2912" s="61"/>
    </row>
    <row r="2913" spans="1:24" ht="18.75" customHeight="1" x14ac:dyDescent="0.25">
      <c r="A2913" s="61"/>
      <c r="B2913" s="303">
        <f>IF(P2913="",0,COUNTIF($P$7:P2913,P2913))</f>
        <v>0</v>
      </c>
      <c r="C2913" s="303" t="str">
        <f t="shared" si="318"/>
        <v>0</v>
      </c>
      <c r="D2913" s="303">
        <f>IF(S2913="",0,COUNTIF($S$7:S2913,S2913))</f>
        <v>0</v>
      </c>
      <c r="E2913" s="303" t="str">
        <f t="shared" si="319"/>
        <v>0</v>
      </c>
      <c r="F2913" s="303">
        <f>IF(T2913="",0,COUNTIF($T$7:T2913,T2913))</f>
        <v>0</v>
      </c>
      <c r="G2913" s="303" t="str">
        <f t="shared" si="320"/>
        <v>0</v>
      </c>
      <c r="H2913" s="303">
        <f>IF(R2913="",0,COUNTIF($R$7:R2913,R2913))</f>
        <v>0</v>
      </c>
      <c r="I2913" s="303" t="str">
        <f t="shared" si="321"/>
        <v>0</v>
      </c>
      <c r="J2913" s="306">
        <f t="shared" si="322"/>
        <v>44216</v>
      </c>
      <c r="K2913" s="303" t="str">
        <f t="shared" si="323"/>
        <v>KK 097</v>
      </c>
      <c r="L2913" s="61"/>
      <c r="M2913" s="271"/>
      <c r="N2913" s="6"/>
      <c r="O2913" s="10"/>
      <c r="P2913" s="6"/>
      <c r="Q2913" s="77" t="str">
        <f t="shared" si="324"/>
        <v/>
      </c>
      <c r="R2913" s="333"/>
      <c r="S2913" s="23"/>
      <c r="T2913" s="271"/>
      <c r="U2913" s="5"/>
      <c r="V2913" s="5"/>
      <c r="W2913" s="61"/>
      <c r="X2913" s="61"/>
    </row>
    <row r="2914" spans="1:24" ht="18.75" customHeight="1" x14ac:dyDescent="0.25">
      <c r="A2914" s="61"/>
      <c r="B2914" s="303">
        <f>IF(P2914="",0,COUNTIF($P$7:P2914,P2914))</f>
        <v>0</v>
      </c>
      <c r="C2914" s="303" t="str">
        <f t="shared" si="318"/>
        <v>0</v>
      </c>
      <c r="D2914" s="303">
        <f>IF(S2914="",0,COUNTIF($S$7:S2914,S2914))</f>
        <v>0</v>
      </c>
      <c r="E2914" s="303" t="str">
        <f t="shared" si="319"/>
        <v>0</v>
      </c>
      <c r="F2914" s="303">
        <f>IF(T2914="",0,COUNTIF($T$7:T2914,T2914))</f>
        <v>0</v>
      </c>
      <c r="G2914" s="303" t="str">
        <f t="shared" si="320"/>
        <v>0</v>
      </c>
      <c r="H2914" s="303">
        <f>IF(R2914="",0,COUNTIF($R$7:R2914,R2914))</f>
        <v>0</v>
      </c>
      <c r="I2914" s="303" t="str">
        <f t="shared" si="321"/>
        <v>0</v>
      </c>
      <c r="J2914" s="306">
        <f t="shared" si="322"/>
        <v>44216</v>
      </c>
      <c r="K2914" s="303" t="str">
        <f t="shared" si="323"/>
        <v>KK 097</v>
      </c>
      <c r="L2914" s="61"/>
      <c r="M2914" s="271"/>
      <c r="N2914" s="6"/>
      <c r="O2914" s="10"/>
      <c r="P2914" s="6"/>
      <c r="Q2914" s="77" t="str">
        <f t="shared" si="324"/>
        <v/>
      </c>
      <c r="R2914" s="333"/>
      <c r="S2914" s="23"/>
      <c r="T2914" s="271"/>
      <c r="U2914" s="5"/>
      <c r="V2914" s="5"/>
      <c r="W2914" s="61"/>
      <c r="X2914" s="61"/>
    </row>
    <row r="2915" spans="1:24" ht="18.75" customHeight="1" x14ac:dyDescent="0.25">
      <c r="A2915" s="61"/>
      <c r="B2915" s="303">
        <f>IF(P2915="",0,COUNTIF($P$7:P2915,P2915))</f>
        <v>0</v>
      </c>
      <c r="C2915" s="303" t="str">
        <f t="shared" si="318"/>
        <v>0</v>
      </c>
      <c r="D2915" s="303">
        <f>IF(S2915="",0,COUNTIF($S$7:S2915,S2915))</f>
        <v>0</v>
      </c>
      <c r="E2915" s="303" t="str">
        <f t="shared" si="319"/>
        <v>0</v>
      </c>
      <c r="F2915" s="303">
        <f>IF(T2915="",0,COUNTIF($T$7:T2915,T2915))</f>
        <v>0</v>
      </c>
      <c r="G2915" s="303" t="str">
        <f t="shared" si="320"/>
        <v>0</v>
      </c>
      <c r="H2915" s="303">
        <f>IF(R2915="",0,COUNTIF($R$7:R2915,R2915))</f>
        <v>0</v>
      </c>
      <c r="I2915" s="303" t="str">
        <f t="shared" si="321"/>
        <v>0</v>
      </c>
      <c r="J2915" s="306">
        <f t="shared" si="322"/>
        <v>44216</v>
      </c>
      <c r="K2915" s="303" t="str">
        <f t="shared" si="323"/>
        <v>KK 097</v>
      </c>
      <c r="L2915" s="61"/>
      <c r="M2915" s="271"/>
      <c r="N2915" s="6"/>
      <c r="O2915" s="10"/>
      <c r="P2915" s="6"/>
      <c r="Q2915" s="77" t="str">
        <f t="shared" si="324"/>
        <v/>
      </c>
      <c r="R2915" s="333"/>
      <c r="S2915" s="23"/>
      <c r="T2915" s="271"/>
      <c r="U2915" s="5"/>
      <c r="V2915" s="5"/>
      <c r="W2915" s="61"/>
      <c r="X2915" s="61"/>
    </row>
    <row r="2916" spans="1:24" ht="18.75" customHeight="1" x14ac:dyDescent="0.25">
      <c r="A2916" s="61"/>
      <c r="B2916" s="303">
        <f>IF(P2916="",0,COUNTIF($P$7:P2916,P2916))</f>
        <v>0</v>
      </c>
      <c r="C2916" s="303" t="str">
        <f t="shared" si="318"/>
        <v>0</v>
      </c>
      <c r="D2916" s="303">
        <f>IF(S2916="",0,COUNTIF($S$7:S2916,S2916))</f>
        <v>0</v>
      </c>
      <c r="E2916" s="303" t="str">
        <f t="shared" si="319"/>
        <v>0</v>
      </c>
      <c r="F2916" s="303">
        <f>IF(T2916="",0,COUNTIF($T$7:T2916,T2916))</f>
        <v>0</v>
      </c>
      <c r="G2916" s="303" t="str">
        <f t="shared" si="320"/>
        <v>0</v>
      </c>
      <c r="H2916" s="303">
        <f>IF(R2916="",0,COUNTIF($R$7:R2916,R2916))</f>
        <v>0</v>
      </c>
      <c r="I2916" s="303" t="str">
        <f t="shared" si="321"/>
        <v>0</v>
      </c>
      <c r="J2916" s="306">
        <f t="shared" si="322"/>
        <v>44216</v>
      </c>
      <c r="K2916" s="303" t="str">
        <f t="shared" si="323"/>
        <v>KK 097</v>
      </c>
      <c r="L2916" s="61"/>
      <c r="M2916" s="271"/>
      <c r="N2916" s="6"/>
      <c r="O2916" s="10"/>
      <c r="P2916" s="6"/>
      <c r="Q2916" s="77" t="str">
        <f t="shared" si="324"/>
        <v/>
      </c>
      <c r="R2916" s="333"/>
      <c r="S2916" s="23"/>
      <c r="T2916" s="271"/>
      <c r="U2916" s="5"/>
      <c r="V2916" s="5"/>
      <c r="W2916" s="61"/>
      <c r="X2916" s="61"/>
    </row>
    <row r="2917" spans="1:24" ht="18.75" customHeight="1" x14ac:dyDescent="0.25">
      <c r="A2917" s="61"/>
      <c r="B2917" s="303">
        <f>IF(P2917="",0,COUNTIF($P$7:P2917,P2917))</f>
        <v>0</v>
      </c>
      <c r="C2917" s="303" t="str">
        <f t="shared" si="318"/>
        <v>0</v>
      </c>
      <c r="D2917" s="303">
        <f>IF(S2917="",0,COUNTIF($S$7:S2917,S2917))</f>
        <v>0</v>
      </c>
      <c r="E2917" s="303" t="str">
        <f t="shared" si="319"/>
        <v>0</v>
      </c>
      <c r="F2917" s="303">
        <f>IF(T2917="",0,COUNTIF($T$7:T2917,T2917))</f>
        <v>0</v>
      </c>
      <c r="G2917" s="303" t="str">
        <f t="shared" si="320"/>
        <v>0</v>
      </c>
      <c r="H2917" s="303">
        <f>IF(R2917="",0,COUNTIF($R$7:R2917,R2917))</f>
        <v>0</v>
      </c>
      <c r="I2917" s="303" t="str">
        <f t="shared" si="321"/>
        <v>0</v>
      </c>
      <c r="J2917" s="306">
        <f t="shared" si="322"/>
        <v>44216</v>
      </c>
      <c r="K2917" s="303" t="str">
        <f t="shared" si="323"/>
        <v>KK 097</v>
      </c>
      <c r="L2917" s="61"/>
      <c r="M2917" s="271"/>
      <c r="N2917" s="6"/>
      <c r="O2917" s="10"/>
      <c r="P2917" s="6"/>
      <c r="Q2917" s="77" t="str">
        <f t="shared" si="324"/>
        <v/>
      </c>
      <c r="R2917" s="333"/>
      <c r="S2917" s="23"/>
      <c r="T2917" s="271"/>
      <c r="U2917" s="5"/>
      <c r="V2917" s="5"/>
      <c r="W2917" s="61"/>
      <c r="X2917" s="61"/>
    </row>
    <row r="2918" spans="1:24" ht="18.75" customHeight="1" x14ac:dyDescent="0.25">
      <c r="A2918" s="61"/>
      <c r="B2918" s="303">
        <f>IF(P2918="",0,COUNTIF($P$7:P2918,P2918))</f>
        <v>0</v>
      </c>
      <c r="C2918" s="303" t="str">
        <f t="shared" si="318"/>
        <v>0</v>
      </c>
      <c r="D2918" s="303">
        <f>IF(S2918="",0,COUNTIF($S$7:S2918,S2918))</f>
        <v>0</v>
      </c>
      <c r="E2918" s="303" t="str">
        <f t="shared" si="319"/>
        <v>0</v>
      </c>
      <c r="F2918" s="303">
        <f>IF(T2918="",0,COUNTIF($T$7:T2918,T2918))</f>
        <v>0</v>
      </c>
      <c r="G2918" s="303" t="str">
        <f t="shared" si="320"/>
        <v>0</v>
      </c>
      <c r="H2918" s="303">
        <f>IF(R2918="",0,COUNTIF($R$7:R2918,R2918))</f>
        <v>0</v>
      </c>
      <c r="I2918" s="303" t="str">
        <f t="shared" si="321"/>
        <v>0</v>
      </c>
      <c r="J2918" s="306">
        <f t="shared" si="322"/>
        <v>44216</v>
      </c>
      <c r="K2918" s="303" t="str">
        <f t="shared" si="323"/>
        <v>KK 097</v>
      </c>
      <c r="L2918" s="61"/>
      <c r="M2918" s="271"/>
      <c r="N2918" s="6"/>
      <c r="O2918" s="10"/>
      <c r="P2918" s="6"/>
      <c r="Q2918" s="77" t="str">
        <f t="shared" si="324"/>
        <v/>
      </c>
      <c r="R2918" s="333"/>
      <c r="S2918" s="23"/>
      <c r="T2918" s="271"/>
      <c r="U2918" s="5"/>
      <c r="V2918" s="5"/>
      <c r="W2918" s="61"/>
      <c r="X2918" s="61"/>
    </row>
    <row r="2919" spans="1:24" ht="18.75" customHeight="1" x14ac:dyDescent="0.25">
      <c r="A2919" s="61"/>
      <c r="B2919" s="303">
        <f>IF(P2919="",0,COUNTIF($P$7:P2919,P2919))</f>
        <v>0</v>
      </c>
      <c r="C2919" s="303" t="str">
        <f t="shared" si="318"/>
        <v>0</v>
      </c>
      <c r="D2919" s="303">
        <f>IF(S2919="",0,COUNTIF($S$7:S2919,S2919))</f>
        <v>0</v>
      </c>
      <c r="E2919" s="303" t="str">
        <f t="shared" si="319"/>
        <v>0</v>
      </c>
      <c r="F2919" s="303">
        <f>IF(T2919="",0,COUNTIF($T$7:T2919,T2919))</f>
        <v>0</v>
      </c>
      <c r="G2919" s="303" t="str">
        <f t="shared" si="320"/>
        <v>0</v>
      </c>
      <c r="H2919" s="303">
        <f>IF(R2919="",0,COUNTIF($R$7:R2919,R2919))</f>
        <v>0</v>
      </c>
      <c r="I2919" s="303" t="str">
        <f t="shared" si="321"/>
        <v>0</v>
      </c>
      <c r="J2919" s="306">
        <f t="shared" si="322"/>
        <v>44216</v>
      </c>
      <c r="K2919" s="303" t="str">
        <f t="shared" si="323"/>
        <v>KK 097</v>
      </c>
      <c r="L2919" s="61"/>
      <c r="M2919" s="271"/>
      <c r="N2919" s="6"/>
      <c r="O2919" s="10"/>
      <c r="P2919" s="6"/>
      <c r="Q2919" s="77" t="str">
        <f t="shared" si="324"/>
        <v/>
      </c>
      <c r="R2919" s="333"/>
      <c r="S2919" s="23"/>
      <c r="T2919" s="271"/>
      <c r="U2919" s="5"/>
      <c r="V2919" s="5"/>
      <c r="W2919" s="61"/>
      <c r="X2919" s="61"/>
    </row>
    <row r="2920" spans="1:24" ht="18.75" customHeight="1" x14ac:dyDescent="0.25">
      <c r="A2920" s="61"/>
      <c r="B2920" s="303">
        <f>IF(P2920="",0,COUNTIF($P$7:P2920,P2920))</f>
        <v>0</v>
      </c>
      <c r="C2920" s="303" t="str">
        <f t="shared" si="318"/>
        <v>0</v>
      </c>
      <c r="D2920" s="303">
        <f>IF(S2920="",0,COUNTIF($S$7:S2920,S2920))</f>
        <v>0</v>
      </c>
      <c r="E2920" s="303" t="str">
        <f t="shared" si="319"/>
        <v>0</v>
      </c>
      <c r="F2920" s="303">
        <f>IF(T2920="",0,COUNTIF($T$7:T2920,T2920))</f>
        <v>0</v>
      </c>
      <c r="G2920" s="303" t="str">
        <f t="shared" si="320"/>
        <v>0</v>
      </c>
      <c r="H2920" s="303">
        <f>IF(R2920="",0,COUNTIF($R$7:R2920,R2920))</f>
        <v>0</v>
      </c>
      <c r="I2920" s="303" t="str">
        <f t="shared" si="321"/>
        <v>0</v>
      </c>
      <c r="J2920" s="306">
        <f t="shared" si="322"/>
        <v>44216</v>
      </c>
      <c r="K2920" s="303" t="str">
        <f t="shared" si="323"/>
        <v>KK 097</v>
      </c>
      <c r="L2920" s="61"/>
      <c r="M2920" s="271"/>
      <c r="N2920" s="6"/>
      <c r="O2920" s="10"/>
      <c r="P2920" s="6"/>
      <c r="Q2920" s="77" t="str">
        <f t="shared" si="324"/>
        <v/>
      </c>
      <c r="R2920" s="333"/>
      <c r="S2920" s="23"/>
      <c r="T2920" s="271"/>
      <c r="U2920" s="5"/>
      <c r="V2920" s="5"/>
      <c r="W2920" s="61"/>
      <c r="X2920" s="61"/>
    </row>
    <row r="2921" spans="1:24" ht="18.75" customHeight="1" x14ac:dyDescent="0.25">
      <c r="A2921" s="61"/>
      <c r="B2921" s="303">
        <f>IF(P2921="",0,COUNTIF($P$7:P2921,P2921))</f>
        <v>0</v>
      </c>
      <c r="C2921" s="303" t="str">
        <f t="shared" si="318"/>
        <v>0</v>
      </c>
      <c r="D2921" s="303">
        <f>IF(S2921="",0,COUNTIF($S$7:S2921,S2921))</f>
        <v>0</v>
      </c>
      <c r="E2921" s="303" t="str">
        <f t="shared" si="319"/>
        <v>0</v>
      </c>
      <c r="F2921" s="303">
        <f>IF(T2921="",0,COUNTIF($T$7:T2921,T2921))</f>
        <v>0</v>
      </c>
      <c r="G2921" s="303" t="str">
        <f t="shared" si="320"/>
        <v>0</v>
      </c>
      <c r="H2921" s="303">
        <f>IF(R2921="",0,COUNTIF($R$7:R2921,R2921))</f>
        <v>0</v>
      </c>
      <c r="I2921" s="303" t="str">
        <f t="shared" si="321"/>
        <v>0</v>
      </c>
      <c r="J2921" s="306">
        <f t="shared" si="322"/>
        <v>44216</v>
      </c>
      <c r="K2921" s="303" t="str">
        <f t="shared" si="323"/>
        <v>KK 097</v>
      </c>
      <c r="L2921" s="61"/>
      <c r="M2921" s="271"/>
      <c r="N2921" s="6"/>
      <c r="O2921" s="10"/>
      <c r="P2921" s="6"/>
      <c r="Q2921" s="77" t="str">
        <f t="shared" si="324"/>
        <v/>
      </c>
      <c r="R2921" s="333"/>
      <c r="S2921" s="23"/>
      <c r="T2921" s="271"/>
      <c r="U2921" s="5"/>
      <c r="V2921" s="5"/>
      <c r="W2921" s="61"/>
      <c r="X2921" s="61"/>
    </row>
    <row r="2922" spans="1:24" ht="18.75" customHeight="1" x14ac:dyDescent="0.25">
      <c r="A2922" s="61"/>
      <c r="B2922" s="303">
        <f>IF(P2922="",0,COUNTIF($P$7:P2922,P2922))</f>
        <v>0</v>
      </c>
      <c r="C2922" s="303" t="str">
        <f t="shared" si="318"/>
        <v>0</v>
      </c>
      <c r="D2922" s="303">
        <f>IF(S2922="",0,COUNTIF($S$7:S2922,S2922))</f>
        <v>0</v>
      </c>
      <c r="E2922" s="303" t="str">
        <f t="shared" si="319"/>
        <v>0</v>
      </c>
      <c r="F2922" s="303">
        <f>IF(T2922="",0,COUNTIF($T$7:T2922,T2922))</f>
        <v>0</v>
      </c>
      <c r="G2922" s="303" t="str">
        <f t="shared" si="320"/>
        <v>0</v>
      </c>
      <c r="H2922" s="303">
        <f>IF(R2922="",0,COUNTIF($R$7:R2922,R2922))</f>
        <v>0</v>
      </c>
      <c r="I2922" s="303" t="str">
        <f t="shared" si="321"/>
        <v>0</v>
      </c>
      <c r="J2922" s="306">
        <f t="shared" si="322"/>
        <v>44216</v>
      </c>
      <c r="K2922" s="303" t="str">
        <f t="shared" si="323"/>
        <v>KK 097</v>
      </c>
      <c r="L2922" s="61"/>
      <c r="M2922" s="271"/>
      <c r="N2922" s="6"/>
      <c r="O2922" s="10"/>
      <c r="P2922" s="6"/>
      <c r="Q2922" s="77" t="str">
        <f t="shared" si="324"/>
        <v/>
      </c>
      <c r="R2922" s="333"/>
      <c r="S2922" s="23"/>
      <c r="T2922" s="271"/>
      <c r="U2922" s="5"/>
      <c r="V2922" s="5"/>
      <c r="W2922" s="61"/>
      <c r="X2922" s="61"/>
    </row>
    <row r="2923" spans="1:24" ht="18.75" customHeight="1" x14ac:dyDescent="0.25">
      <c r="A2923" s="61"/>
      <c r="B2923" s="303">
        <f>IF(P2923="",0,COUNTIF($P$7:P2923,P2923))</f>
        <v>0</v>
      </c>
      <c r="C2923" s="303" t="str">
        <f t="shared" si="318"/>
        <v>0</v>
      </c>
      <c r="D2923" s="303">
        <f>IF(S2923="",0,COUNTIF($S$7:S2923,S2923))</f>
        <v>0</v>
      </c>
      <c r="E2923" s="303" t="str">
        <f t="shared" si="319"/>
        <v>0</v>
      </c>
      <c r="F2923" s="303">
        <f>IF(T2923="",0,COUNTIF($T$7:T2923,T2923))</f>
        <v>0</v>
      </c>
      <c r="G2923" s="303" t="str">
        <f t="shared" si="320"/>
        <v>0</v>
      </c>
      <c r="H2923" s="303">
        <f>IF(R2923="",0,COUNTIF($R$7:R2923,R2923))</f>
        <v>0</v>
      </c>
      <c r="I2923" s="303" t="str">
        <f t="shared" si="321"/>
        <v>0</v>
      </c>
      <c r="J2923" s="306">
        <f t="shared" si="322"/>
        <v>44216</v>
      </c>
      <c r="K2923" s="303" t="str">
        <f t="shared" si="323"/>
        <v>KK 097</v>
      </c>
      <c r="L2923" s="61"/>
      <c r="M2923" s="271"/>
      <c r="N2923" s="6"/>
      <c r="O2923" s="10"/>
      <c r="P2923" s="6"/>
      <c r="Q2923" s="77" t="str">
        <f t="shared" si="324"/>
        <v/>
      </c>
      <c r="R2923" s="333"/>
      <c r="S2923" s="23"/>
      <c r="T2923" s="271"/>
      <c r="U2923" s="5"/>
      <c r="V2923" s="5"/>
      <c r="W2923" s="61"/>
      <c r="X2923" s="61"/>
    </row>
    <row r="2924" spans="1:24" ht="18.75" customHeight="1" x14ac:dyDescent="0.25">
      <c r="A2924" s="61"/>
      <c r="B2924" s="303">
        <f>IF(P2924="",0,COUNTIF($P$7:P2924,P2924))</f>
        <v>0</v>
      </c>
      <c r="C2924" s="303" t="str">
        <f t="shared" si="318"/>
        <v>0</v>
      </c>
      <c r="D2924" s="303">
        <f>IF(S2924="",0,COUNTIF($S$7:S2924,S2924))</f>
        <v>0</v>
      </c>
      <c r="E2924" s="303" t="str">
        <f t="shared" si="319"/>
        <v>0</v>
      </c>
      <c r="F2924" s="303">
        <f>IF(T2924="",0,COUNTIF($T$7:T2924,T2924))</f>
        <v>0</v>
      </c>
      <c r="G2924" s="303" t="str">
        <f t="shared" si="320"/>
        <v>0</v>
      </c>
      <c r="H2924" s="303">
        <f>IF(R2924="",0,COUNTIF($R$7:R2924,R2924))</f>
        <v>0</v>
      </c>
      <c r="I2924" s="303" t="str">
        <f t="shared" si="321"/>
        <v>0</v>
      </c>
      <c r="J2924" s="306">
        <f t="shared" si="322"/>
        <v>44216</v>
      </c>
      <c r="K2924" s="303" t="str">
        <f t="shared" si="323"/>
        <v>KK 097</v>
      </c>
      <c r="L2924" s="61"/>
      <c r="M2924" s="271"/>
      <c r="N2924" s="6"/>
      <c r="O2924" s="10"/>
      <c r="P2924" s="6"/>
      <c r="Q2924" s="77" t="str">
        <f t="shared" si="324"/>
        <v/>
      </c>
      <c r="R2924" s="333"/>
      <c r="S2924" s="23"/>
      <c r="T2924" s="271"/>
      <c r="U2924" s="5"/>
      <c r="V2924" s="5"/>
      <c r="W2924" s="61"/>
      <c r="X2924" s="61"/>
    </row>
    <row r="2925" spans="1:24" ht="18.75" customHeight="1" x14ac:dyDescent="0.25">
      <c r="A2925" s="61"/>
      <c r="B2925" s="303">
        <f>IF(P2925="",0,COUNTIF($P$7:P2925,P2925))</f>
        <v>0</v>
      </c>
      <c r="C2925" s="303" t="str">
        <f t="shared" si="318"/>
        <v>0</v>
      </c>
      <c r="D2925" s="303">
        <f>IF(S2925="",0,COUNTIF($S$7:S2925,S2925))</f>
        <v>0</v>
      </c>
      <c r="E2925" s="303" t="str">
        <f t="shared" si="319"/>
        <v>0</v>
      </c>
      <c r="F2925" s="303">
        <f>IF(T2925="",0,COUNTIF($T$7:T2925,T2925))</f>
        <v>0</v>
      </c>
      <c r="G2925" s="303" t="str">
        <f t="shared" si="320"/>
        <v>0</v>
      </c>
      <c r="H2925" s="303">
        <f>IF(R2925="",0,COUNTIF($R$7:R2925,R2925))</f>
        <v>0</v>
      </c>
      <c r="I2925" s="303" t="str">
        <f t="shared" si="321"/>
        <v>0</v>
      </c>
      <c r="J2925" s="306">
        <f t="shared" si="322"/>
        <v>44216</v>
      </c>
      <c r="K2925" s="303" t="str">
        <f t="shared" si="323"/>
        <v>KK 097</v>
      </c>
      <c r="L2925" s="61"/>
      <c r="M2925" s="271"/>
      <c r="N2925" s="6"/>
      <c r="O2925" s="10"/>
      <c r="P2925" s="6"/>
      <c r="Q2925" s="77" t="str">
        <f t="shared" si="324"/>
        <v/>
      </c>
      <c r="R2925" s="333"/>
      <c r="S2925" s="23"/>
      <c r="T2925" s="271"/>
      <c r="U2925" s="5"/>
      <c r="V2925" s="5"/>
      <c r="W2925" s="61"/>
      <c r="X2925" s="61"/>
    </row>
    <row r="2926" spans="1:24" ht="18.75" customHeight="1" x14ac:dyDescent="0.25">
      <c r="A2926" s="61"/>
      <c r="B2926" s="303">
        <f>IF(P2926="",0,COUNTIF($P$7:P2926,P2926))</f>
        <v>0</v>
      </c>
      <c r="C2926" s="303" t="str">
        <f t="shared" si="318"/>
        <v>0</v>
      </c>
      <c r="D2926" s="303">
        <f>IF(S2926="",0,COUNTIF($S$7:S2926,S2926))</f>
        <v>0</v>
      </c>
      <c r="E2926" s="303" t="str">
        <f t="shared" si="319"/>
        <v>0</v>
      </c>
      <c r="F2926" s="303">
        <f>IF(T2926="",0,COUNTIF($T$7:T2926,T2926))</f>
        <v>0</v>
      </c>
      <c r="G2926" s="303" t="str">
        <f t="shared" si="320"/>
        <v>0</v>
      </c>
      <c r="H2926" s="303">
        <f>IF(R2926="",0,COUNTIF($R$7:R2926,R2926))</f>
        <v>0</v>
      </c>
      <c r="I2926" s="303" t="str">
        <f t="shared" si="321"/>
        <v>0</v>
      </c>
      <c r="J2926" s="306">
        <f t="shared" si="322"/>
        <v>44216</v>
      </c>
      <c r="K2926" s="303" t="str">
        <f t="shared" si="323"/>
        <v>KK 097</v>
      </c>
      <c r="L2926" s="61"/>
      <c r="M2926" s="271"/>
      <c r="N2926" s="6"/>
      <c r="O2926" s="10"/>
      <c r="P2926" s="6"/>
      <c r="Q2926" s="77" t="str">
        <f t="shared" si="324"/>
        <v/>
      </c>
      <c r="R2926" s="333"/>
      <c r="S2926" s="23"/>
      <c r="T2926" s="271"/>
      <c r="U2926" s="5"/>
      <c r="V2926" s="5"/>
      <c r="W2926" s="61"/>
      <c r="X2926" s="61"/>
    </row>
    <row r="2927" spans="1:24" ht="18.75" customHeight="1" x14ac:dyDescent="0.25">
      <c r="A2927" s="61"/>
      <c r="B2927" s="303">
        <f>IF(P2927="",0,COUNTIF($P$7:P2927,P2927))</f>
        <v>0</v>
      </c>
      <c r="C2927" s="303" t="str">
        <f t="shared" si="318"/>
        <v>0</v>
      </c>
      <c r="D2927" s="303">
        <f>IF(S2927="",0,COUNTIF($S$7:S2927,S2927))</f>
        <v>0</v>
      </c>
      <c r="E2927" s="303" t="str">
        <f t="shared" si="319"/>
        <v>0</v>
      </c>
      <c r="F2927" s="303">
        <f>IF(T2927="",0,COUNTIF($T$7:T2927,T2927))</f>
        <v>0</v>
      </c>
      <c r="G2927" s="303" t="str">
        <f t="shared" si="320"/>
        <v>0</v>
      </c>
      <c r="H2927" s="303">
        <f>IF(R2927="",0,COUNTIF($R$7:R2927,R2927))</f>
        <v>0</v>
      </c>
      <c r="I2927" s="303" t="str">
        <f t="shared" si="321"/>
        <v>0</v>
      </c>
      <c r="J2927" s="306">
        <f t="shared" si="322"/>
        <v>44216</v>
      </c>
      <c r="K2927" s="303" t="str">
        <f t="shared" si="323"/>
        <v>KK 097</v>
      </c>
      <c r="L2927" s="61"/>
      <c r="M2927" s="271"/>
      <c r="N2927" s="6"/>
      <c r="O2927" s="10"/>
      <c r="P2927" s="6"/>
      <c r="Q2927" s="77" t="str">
        <f t="shared" si="324"/>
        <v/>
      </c>
      <c r="R2927" s="333"/>
      <c r="S2927" s="23"/>
      <c r="T2927" s="271"/>
      <c r="U2927" s="5"/>
      <c r="V2927" s="5"/>
      <c r="W2927" s="61"/>
      <c r="X2927" s="61"/>
    </row>
    <row r="2928" spans="1:24" ht="18.75" customHeight="1" x14ac:dyDescent="0.25">
      <c r="A2928" s="61"/>
      <c r="B2928" s="303">
        <f>IF(P2928="",0,COUNTIF($P$7:P2928,P2928))</f>
        <v>0</v>
      </c>
      <c r="C2928" s="303" t="str">
        <f t="shared" si="318"/>
        <v>0</v>
      </c>
      <c r="D2928" s="303">
        <f>IF(S2928="",0,COUNTIF($S$7:S2928,S2928))</f>
        <v>0</v>
      </c>
      <c r="E2928" s="303" t="str">
        <f t="shared" si="319"/>
        <v>0</v>
      </c>
      <c r="F2928" s="303">
        <f>IF(T2928="",0,COUNTIF($T$7:T2928,T2928))</f>
        <v>0</v>
      </c>
      <c r="G2928" s="303" t="str">
        <f t="shared" si="320"/>
        <v>0</v>
      </c>
      <c r="H2928" s="303">
        <f>IF(R2928="",0,COUNTIF($R$7:R2928,R2928))</f>
        <v>0</v>
      </c>
      <c r="I2928" s="303" t="str">
        <f t="shared" si="321"/>
        <v>0</v>
      </c>
      <c r="J2928" s="306">
        <f t="shared" si="322"/>
        <v>44216</v>
      </c>
      <c r="K2928" s="303" t="str">
        <f t="shared" si="323"/>
        <v>KK 097</v>
      </c>
      <c r="L2928" s="61"/>
      <c r="M2928" s="271"/>
      <c r="N2928" s="6"/>
      <c r="O2928" s="10"/>
      <c r="P2928" s="6"/>
      <c r="Q2928" s="77" t="str">
        <f t="shared" si="324"/>
        <v/>
      </c>
      <c r="R2928" s="333"/>
      <c r="S2928" s="23"/>
      <c r="T2928" s="271"/>
      <c r="U2928" s="5"/>
      <c r="V2928" s="5"/>
      <c r="W2928" s="61"/>
      <c r="X2928" s="61"/>
    </row>
    <row r="2929" spans="1:24" ht="18.75" customHeight="1" x14ac:dyDescent="0.25">
      <c r="A2929" s="61"/>
      <c r="B2929" s="303">
        <f>IF(P2929="",0,COUNTIF($P$7:P2929,P2929))</f>
        <v>0</v>
      </c>
      <c r="C2929" s="303" t="str">
        <f t="shared" ref="C2929:C2992" si="325">B2929&amp;P2929</f>
        <v>0</v>
      </c>
      <c r="D2929" s="303">
        <f>IF(S2929="",0,COUNTIF($S$7:S2929,S2929))</f>
        <v>0</v>
      </c>
      <c r="E2929" s="303" t="str">
        <f t="shared" ref="E2929:E2992" si="326">D2929&amp;S2929</f>
        <v>0</v>
      </c>
      <c r="F2929" s="303">
        <f>IF(T2929="",0,COUNTIF($T$7:T2929,T2929))</f>
        <v>0</v>
      </c>
      <c r="G2929" s="303" t="str">
        <f t="shared" ref="G2929:G2992" si="327">F2929&amp;T2929</f>
        <v>0</v>
      </c>
      <c r="H2929" s="303">
        <f>IF(R2929="",0,COUNTIF($R$7:R2929,R2929))</f>
        <v>0</v>
      </c>
      <c r="I2929" s="303" t="str">
        <f t="shared" ref="I2929:I2992" si="328">H2929&amp;R2929</f>
        <v>0</v>
      </c>
      <c r="J2929" s="306">
        <f t="shared" ref="J2929:J2992" si="329">IF(M2929&lt;&gt;"",M2929,J2928)</f>
        <v>44216</v>
      </c>
      <c r="K2929" s="303" t="str">
        <f t="shared" ref="K2929:K2992" si="330">IF(N2929&lt;&gt;"",N2929,K2928)</f>
        <v>KK 097</v>
      </c>
      <c r="L2929" s="61"/>
      <c r="M2929" s="271"/>
      <c r="N2929" s="6"/>
      <c r="O2929" s="10"/>
      <c r="P2929" s="6"/>
      <c r="Q2929" s="77" t="str">
        <f t="shared" ref="Q2929:Q2992" si="331">IF(P2929&lt;&gt;"",VLOOKUP(P2929,DA,2,FALSE),"")</f>
        <v/>
      </c>
      <c r="R2929" s="333"/>
      <c r="S2929" s="23"/>
      <c r="T2929" s="271"/>
      <c r="U2929" s="5"/>
      <c r="V2929" s="5"/>
      <c r="W2929" s="61"/>
      <c r="X2929" s="61"/>
    </row>
    <row r="2930" spans="1:24" ht="18.75" customHeight="1" x14ac:dyDescent="0.25">
      <c r="A2930" s="61"/>
      <c r="B2930" s="303">
        <f>IF(P2930="",0,COUNTIF($P$7:P2930,P2930))</f>
        <v>0</v>
      </c>
      <c r="C2930" s="303" t="str">
        <f t="shared" si="325"/>
        <v>0</v>
      </c>
      <c r="D2930" s="303">
        <f>IF(S2930="",0,COUNTIF($S$7:S2930,S2930))</f>
        <v>0</v>
      </c>
      <c r="E2930" s="303" t="str">
        <f t="shared" si="326"/>
        <v>0</v>
      </c>
      <c r="F2930" s="303">
        <f>IF(T2930="",0,COUNTIF($T$7:T2930,T2930))</f>
        <v>0</v>
      </c>
      <c r="G2930" s="303" t="str">
        <f t="shared" si="327"/>
        <v>0</v>
      </c>
      <c r="H2930" s="303">
        <f>IF(R2930="",0,COUNTIF($R$7:R2930,R2930))</f>
        <v>0</v>
      </c>
      <c r="I2930" s="303" t="str">
        <f t="shared" si="328"/>
        <v>0</v>
      </c>
      <c r="J2930" s="306">
        <f t="shared" si="329"/>
        <v>44216</v>
      </c>
      <c r="K2930" s="303" t="str">
        <f t="shared" si="330"/>
        <v>KK 097</v>
      </c>
      <c r="L2930" s="61"/>
      <c r="M2930" s="271"/>
      <c r="N2930" s="6"/>
      <c r="O2930" s="10"/>
      <c r="P2930" s="6"/>
      <c r="Q2930" s="77" t="str">
        <f t="shared" si="331"/>
        <v/>
      </c>
      <c r="R2930" s="333"/>
      <c r="S2930" s="23"/>
      <c r="T2930" s="271"/>
      <c r="U2930" s="5"/>
      <c r="V2930" s="5"/>
      <c r="W2930" s="61"/>
      <c r="X2930" s="61"/>
    </row>
    <row r="2931" spans="1:24" ht="18.75" customHeight="1" x14ac:dyDescent="0.25">
      <c r="A2931" s="61"/>
      <c r="B2931" s="303">
        <f>IF(P2931="",0,COUNTIF($P$7:P2931,P2931))</f>
        <v>0</v>
      </c>
      <c r="C2931" s="303" t="str">
        <f t="shared" si="325"/>
        <v>0</v>
      </c>
      <c r="D2931" s="303">
        <f>IF(S2931="",0,COUNTIF($S$7:S2931,S2931))</f>
        <v>0</v>
      </c>
      <c r="E2931" s="303" t="str">
        <f t="shared" si="326"/>
        <v>0</v>
      </c>
      <c r="F2931" s="303">
        <f>IF(T2931="",0,COUNTIF($T$7:T2931,T2931))</f>
        <v>0</v>
      </c>
      <c r="G2931" s="303" t="str">
        <f t="shared" si="327"/>
        <v>0</v>
      </c>
      <c r="H2931" s="303">
        <f>IF(R2931="",0,COUNTIF($R$7:R2931,R2931))</f>
        <v>0</v>
      </c>
      <c r="I2931" s="303" t="str">
        <f t="shared" si="328"/>
        <v>0</v>
      </c>
      <c r="J2931" s="306">
        <f t="shared" si="329"/>
        <v>44216</v>
      </c>
      <c r="K2931" s="303" t="str">
        <f t="shared" si="330"/>
        <v>KK 097</v>
      </c>
      <c r="L2931" s="61"/>
      <c r="M2931" s="271"/>
      <c r="N2931" s="6"/>
      <c r="O2931" s="10"/>
      <c r="P2931" s="6"/>
      <c r="Q2931" s="77" t="str">
        <f t="shared" si="331"/>
        <v/>
      </c>
      <c r="R2931" s="333"/>
      <c r="S2931" s="23"/>
      <c r="T2931" s="271"/>
      <c r="U2931" s="5"/>
      <c r="V2931" s="5"/>
      <c r="W2931" s="61"/>
      <c r="X2931" s="61"/>
    </row>
    <row r="2932" spans="1:24" ht="18.75" customHeight="1" x14ac:dyDescent="0.25">
      <c r="A2932" s="61"/>
      <c r="B2932" s="303">
        <f>IF(P2932="",0,COUNTIF($P$7:P2932,P2932))</f>
        <v>0</v>
      </c>
      <c r="C2932" s="303" t="str">
        <f t="shared" si="325"/>
        <v>0</v>
      </c>
      <c r="D2932" s="303">
        <f>IF(S2932="",0,COUNTIF($S$7:S2932,S2932))</f>
        <v>0</v>
      </c>
      <c r="E2932" s="303" t="str">
        <f t="shared" si="326"/>
        <v>0</v>
      </c>
      <c r="F2932" s="303">
        <f>IF(T2932="",0,COUNTIF($T$7:T2932,T2932))</f>
        <v>0</v>
      </c>
      <c r="G2932" s="303" t="str">
        <f t="shared" si="327"/>
        <v>0</v>
      </c>
      <c r="H2932" s="303">
        <f>IF(R2932="",0,COUNTIF($R$7:R2932,R2932))</f>
        <v>0</v>
      </c>
      <c r="I2932" s="303" t="str">
        <f t="shared" si="328"/>
        <v>0</v>
      </c>
      <c r="J2932" s="306">
        <f t="shared" si="329"/>
        <v>44216</v>
      </c>
      <c r="K2932" s="303" t="str">
        <f t="shared" si="330"/>
        <v>KK 097</v>
      </c>
      <c r="L2932" s="61"/>
      <c r="M2932" s="271"/>
      <c r="N2932" s="6"/>
      <c r="O2932" s="10"/>
      <c r="P2932" s="6"/>
      <c r="Q2932" s="77" t="str">
        <f t="shared" si="331"/>
        <v/>
      </c>
      <c r="R2932" s="333"/>
      <c r="S2932" s="23"/>
      <c r="T2932" s="271"/>
      <c r="U2932" s="5"/>
      <c r="V2932" s="5"/>
      <c r="W2932" s="61"/>
      <c r="X2932" s="61"/>
    </row>
    <row r="2933" spans="1:24" ht="18.75" customHeight="1" x14ac:dyDescent="0.25">
      <c r="A2933" s="61"/>
      <c r="B2933" s="303">
        <f>IF(P2933="",0,COUNTIF($P$7:P2933,P2933))</f>
        <v>0</v>
      </c>
      <c r="C2933" s="303" t="str">
        <f t="shared" si="325"/>
        <v>0</v>
      </c>
      <c r="D2933" s="303">
        <f>IF(S2933="",0,COUNTIF($S$7:S2933,S2933))</f>
        <v>0</v>
      </c>
      <c r="E2933" s="303" t="str">
        <f t="shared" si="326"/>
        <v>0</v>
      </c>
      <c r="F2933" s="303">
        <f>IF(T2933="",0,COUNTIF($T$7:T2933,T2933))</f>
        <v>0</v>
      </c>
      <c r="G2933" s="303" t="str">
        <f t="shared" si="327"/>
        <v>0</v>
      </c>
      <c r="H2933" s="303">
        <f>IF(R2933="",0,COUNTIF($R$7:R2933,R2933))</f>
        <v>0</v>
      </c>
      <c r="I2933" s="303" t="str">
        <f t="shared" si="328"/>
        <v>0</v>
      </c>
      <c r="J2933" s="306">
        <f t="shared" si="329"/>
        <v>44216</v>
      </c>
      <c r="K2933" s="303" t="str">
        <f t="shared" si="330"/>
        <v>KK 097</v>
      </c>
      <c r="L2933" s="61"/>
      <c r="M2933" s="271"/>
      <c r="N2933" s="6"/>
      <c r="O2933" s="10"/>
      <c r="P2933" s="6"/>
      <c r="Q2933" s="77" t="str">
        <f t="shared" si="331"/>
        <v/>
      </c>
      <c r="R2933" s="333"/>
      <c r="S2933" s="23"/>
      <c r="T2933" s="271"/>
      <c r="U2933" s="5"/>
      <c r="V2933" s="5"/>
      <c r="W2933" s="61"/>
      <c r="X2933" s="61"/>
    </row>
    <row r="2934" spans="1:24" ht="18.75" customHeight="1" x14ac:dyDescent="0.25">
      <c r="A2934" s="61"/>
      <c r="B2934" s="303">
        <f>IF(P2934="",0,COUNTIF($P$7:P2934,P2934))</f>
        <v>0</v>
      </c>
      <c r="C2934" s="303" t="str">
        <f t="shared" si="325"/>
        <v>0</v>
      </c>
      <c r="D2934" s="303">
        <f>IF(S2934="",0,COUNTIF($S$7:S2934,S2934))</f>
        <v>0</v>
      </c>
      <c r="E2934" s="303" t="str">
        <f t="shared" si="326"/>
        <v>0</v>
      </c>
      <c r="F2934" s="303">
        <f>IF(T2934="",0,COUNTIF($T$7:T2934,T2934))</f>
        <v>0</v>
      </c>
      <c r="G2934" s="303" t="str">
        <f t="shared" si="327"/>
        <v>0</v>
      </c>
      <c r="H2934" s="303">
        <f>IF(R2934="",0,COUNTIF($R$7:R2934,R2934))</f>
        <v>0</v>
      </c>
      <c r="I2934" s="303" t="str">
        <f t="shared" si="328"/>
        <v>0</v>
      </c>
      <c r="J2934" s="306">
        <f t="shared" si="329"/>
        <v>44216</v>
      </c>
      <c r="K2934" s="303" t="str">
        <f t="shared" si="330"/>
        <v>KK 097</v>
      </c>
      <c r="L2934" s="61"/>
      <c r="M2934" s="271"/>
      <c r="N2934" s="6"/>
      <c r="O2934" s="10"/>
      <c r="P2934" s="6"/>
      <c r="Q2934" s="77" t="str">
        <f t="shared" si="331"/>
        <v/>
      </c>
      <c r="R2934" s="333"/>
      <c r="S2934" s="23"/>
      <c r="T2934" s="271"/>
      <c r="U2934" s="5"/>
      <c r="V2934" s="5"/>
      <c r="W2934" s="61"/>
      <c r="X2934" s="61"/>
    </row>
    <row r="2935" spans="1:24" ht="18.75" customHeight="1" x14ac:dyDescent="0.25">
      <c r="A2935" s="61"/>
      <c r="B2935" s="303">
        <f>IF(P2935="",0,COUNTIF($P$7:P2935,P2935))</f>
        <v>0</v>
      </c>
      <c r="C2935" s="303" t="str">
        <f t="shared" si="325"/>
        <v>0</v>
      </c>
      <c r="D2935" s="303">
        <f>IF(S2935="",0,COUNTIF($S$7:S2935,S2935))</f>
        <v>0</v>
      </c>
      <c r="E2935" s="303" t="str">
        <f t="shared" si="326"/>
        <v>0</v>
      </c>
      <c r="F2935" s="303">
        <f>IF(T2935="",0,COUNTIF($T$7:T2935,T2935))</f>
        <v>0</v>
      </c>
      <c r="G2935" s="303" t="str">
        <f t="shared" si="327"/>
        <v>0</v>
      </c>
      <c r="H2935" s="303">
        <f>IF(R2935="",0,COUNTIF($R$7:R2935,R2935))</f>
        <v>0</v>
      </c>
      <c r="I2935" s="303" t="str">
        <f t="shared" si="328"/>
        <v>0</v>
      </c>
      <c r="J2935" s="306">
        <f t="shared" si="329"/>
        <v>44216</v>
      </c>
      <c r="K2935" s="303" t="str">
        <f t="shared" si="330"/>
        <v>KK 097</v>
      </c>
      <c r="L2935" s="61"/>
      <c r="M2935" s="271"/>
      <c r="N2935" s="6"/>
      <c r="O2935" s="10"/>
      <c r="P2935" s="6"/>
      <c r="Q2935" s="77" t="str">
        <f t="shared" si="331"/>
        <v/>
      </c>
      <c r="R2935" s="333"/>
      <c r="S2935" s="23"/>
      <c r="T2935" s="271"/>
      <c r="U2935" s="5"/>
      <c r="V2935" s="5"/>
      <c r="W2935" s="61"/>
      <c r="X2935" s="61"/>
    </row>
    <row r="2936" spans="1:24" ht="18.75" customHeight="1" x14ac:dyDescent="0.25">
      <c r="A2936" s="61"/>
      <c r="B2936" s="303">
        <f>IF(P2936="",0,COUNTIF($P$7:P2936,P2936))</f>
        <v>0</v>
      </c>
      <c r="C2936" s="303" t="str">
        <f t="shared" si="325"/>
        <v>0</v>
      </c>
      <c r="D2936" s="303">
        <f>IF(S2936="",0,COUNTIF($S$7:S2936,S2936))</f>
        <v>0</v>
      </c>
      <c r="E2936" s="303" t="str">
        <f t="shared" si="326"/>
        <v>0</v>
      </c>
      <c r="F2936" s="303">
        <f>IF(T2936="",0,COUNTIF($T$7:T2936,T2936))</f>
        <v>0</v>
      </c>
      <c r="G2936" s="303" t="str">
        <f t="shared" si="327"/>
        <v>0</v>
      </c>
      <c r="H2936" s="303">
        <f>IF(R2936="",0,COUNTIF($R$7:R2936,R2936))</f>
        <v>0</v>
      </c>
      <c r="I2936" s="303" t="str">
        <f t="shared" si="328"/>
        <v>0</v>
      </c>
      <c r="J2936" s="306">
        <f t="shared" si="329"/>
        <v>44216</v>
      </c>
      <c r="K2936" s="303" t="str">
        <f t="shared" si="330"/>
        <v>KK 097</v>
      </c>
      <c r="L2936" s="61"/>
      <c r="M2936" s="271"/>
      <c r="N2936" s="6"/>
      <c r="O2936" s="10"/>
      <c r="P2936" s="6"/>
      <c r="Q2936" s="77" t="str">
        <f t="shared" si="331"/>
        <v/>
      </c>
      <c r="R2936" s="333"/>
      <c r="S2936" s="23"/>
      <c r="T2936" s="271"/>
      <c r="U2936" s="5"/>
      <c r="V2936" s="5"/>
      <c r="W2936" s="61"/>
      <c r="X2936" s="61"/>
    </row>
    <row r="2937" spans="1:24" ht="18.75" customHeight="1" x14ac:dyDescent="0.25">
      <c r="A2937" s="61"/>
      <c r="B2937" s="303">
        <f>IF(P2937="",0,COUNTIF($P$7:P2937,P2937))</f>
        <v>0</v>
      </c>
      <c r="C2937" s="303" t="str">
        <f t="shared" si="325"/>
        <v>0</v>
      </c>
      <c r="D2937" s="303">
        <f>IF(S2937="",0,COUNTIF($S$7:S2937,S2937))</f>
        <v>0</v>
      </c>
      <c r="E2937" s="303" t="str">
        <f t="shared" si="326"/>
        <v>0</v>
      </c>
      <c r="F2937" s="303">
        <f>IF(T2937="",0,COUNTIF($T$7:T2937,T2937))</f>
        <v>0</v>
      </c>
      <c r="G2937" s="303" t="str">
        <f t="shared" si="327"/>
        <v>0</v>
      </c>
      <c r="H2937" s="303">
        <f>IF(R2937="",0,COUNTIF($R$7:R2937,R2937))</f>
        <v>0</v>
      </c>
      <c r="I2937" s="303" t="str">
        <f t="shared" si="328"/>
        <v>0</v>
      </c>
      <c r="J2937" s="306">
        <f t="shared" si="329"/>
        <v>44216</v>
      </c>
      <c r="K2937" s="303" t="str">
        <f t="shared" si="330"/>
        <v>KK 097</v>
      </c>
      <c r="L2937" s="61"/>
      <c r="M2937" s="271"/>
      <c r="N2937" s="6"/>
      <c r="O2937" s="10"/>
      <c r="P2937" s="6"/>
      <c r="Q2937" s="77" t="str">
        <f t="shared" si="331"/>
        <v/>
      </c>
      <c r="R2937" s="333"/>
      <c r="S2937" s="23"/>
      <c r="T2937" s="271"/>
      <c r="U2937" s="5"/>
      <c r="V2937" s="5"/>
      <c r="W2937" s="61"/>
      <c r="X2937" s="61"/>
    </row>
    <row r="2938" spans="1:24" ht="18.75" customHeight="1" x14ac:dyDescent="0.25">
      <c r="A2938" s="61"/>
      <c r="B2938" s="303">
        <f>IF(P2938="",0,COUNTIF($P$7:P2938,P2938))</f>
        <v>0</v>
      </c>
      <c r="C2938" s="303" t="str">
        <f t="shared" si="325"/>
        <v>0</v>
      </c>
      <c r="D2938" s="303">
        <f>IF(S2938="",0,COUNTIF($S$7:S2938,S2938))</f>
        <v>0</v>
      </c>
      <c r="E2938" s="303" t="str">
        <f t="shared" si="326"/>
        <v>0</v>
      </c>
      <c r="F2938" s="303">
        <f>IF(T2938="",0,COUNTIF($T$7:T2938,T2938))</f>
        <v>0</v>
      </c>
      <c r="G2938" s="303" t="str">
        <f t="shared" si="327"/>
        <v>0</v>
      </c>
      <c r="H2938" s="303">
        <f>IF(R2938="",0,COUNTIF($R$7:R2938,R2938))</f>
        <v>0</v>
      </c>
      <c r="I2938" s="303" t="str">
        <f t="shared" si="328"/>
        <v>0</v>
      </c>
      <c r="J2938" s="306">
        <f t="shared" si="329"/>
        <v>44216</v>
      </c>
      <c r="K2938" s="303" t="str">
        <f t="shared" si="330"/>
        <v>KK 097</v>
      </c>
      <c r="L2938" s="61"/>
      <c r="M2938" s="271"/>
      <c r="N2938" s="6"/>
      <c r="O2938" s="10"/>
      <c r="P2938" s="6"/>
      <c r="Q2938" s="77" t="str">
        <f t="shared" si="331"/>
        <v/>
      </c>
      <c r="R2938" s="333"/>
      <c r="S2938" s="23"/>
      <c r="T2938" s="271"/>
      <c r="U2938" s="5"/>
      <c r="V2938" s="5"/>
      <c r="W2938" s="61"/>
      <c r="X2938" s="61"/>
    </row>
    <row r="2939" spans="1:24" ht="18.75" customHeight="1" x14ac:dyDescent="0.25">
      <c r="A2939" s="61"/>
      <c r="B2939" s="303">
        <f>IF(P2939="",0,COUNTIF($P$7:P2939,P2939))</f>
        <v>0</v>
      </c>
      <c r="C2939" s="303" t="str">
        <f t="shared" si="325"/>
        <v>0</v>
      </c>
      <c r="D2939" s="303">
        <f>IF(S2939="",0,COUNTIF($S$7:S2939,S2939))</f>
        <v>0</v>
      </c>
      <c r="E2939" s="303" t="str">
        <f t="shared" si="326"/>
        <v>0</v>
      </c>
      <c r="F2939" s="303">
        <f>IF(T2939="",0,COUNTIF($T$7:T2939,T2939))</f>
        <v>0</v>
      </c>
      <c r="G2939" s="303" t="str">
        <f t="shared" si="327"/>
        <v>0</v>
      </c>
      <c r="H2939" s="303">
        <f>IF(R2939="",0,COUNTIF($R$7:R2939,R2939))</f>
        <v>0</v>
      </c>
      <c r="I2939" s="303" t="str">
        <f t="shared" si="328"/>
        <v>0</v>
      </c>
      <c r="J2939" s="306">
        <f t="shared" si="329"/>
        <v>44216</v>
      </c>
      <c r="K2939" s="303" t="str">
        <f t="shared" si="330"/>
        <v>KK 097</v>
      </c>
      <c r="L2939" s="61"/>
      <c r="M2939" s="271"/>
      <c r="N2939" s="6"/>
      <c r="O2939" s="10"/>
      <c r="P2939" s="6"/>
      <c r="Q2939" s="77" t="str">
        <f t="shared" si="331"/>
        <v/>
      </c>
      <c r="R2939" s="333"/>
      <c r="S2939" s="23"/>
      <c r="T2939" s="271"/>
      <c r="U2939" s="5"/>
      <c r="V2939" s="5"/>
      <c r="W2939" s="61"/>
      <c r="X2939" s="61"/>
    </row>
    <row r="2940" spans="1:24" ht="18.75" customHeight="1" x14ac:dyDescent="0.25">
      <c r="A2940" s="61"/>
      <c r="B2940" s="303">
        <f>IF(P2940="",0,COUNTIF($P$7:P2940,P2940))</f>
        <v>0</v>
      </c>
      <c r="C2940" s="303" t="str">
        <f t="shared" si="325"/>
        <v>0</v>
      </c>
      <c r="D2940" s="303">
        <f>IF(S2940="",0,COUNTIF($S$7:S2940,S2940))</f>
        <v>0</v>
      </c>
      <c r="E2940" s="303" t="str">
        <f t="shared" si="326"/>
        <v>0</v>
      </c>
      <c r="F2940" s="303">
        <f>IF(T2940="",0,COUNTIF($T$7:T2940,T2940))</f>
        <v>0</v>
      </c>
      <c r="G2940" s="303" t="str">
        <f t="shared" si="327"/>
        <v>0</v>
      </c>
      <c r="H2940" s="303">
        <f>IF(R2940="",0,COUNTIF($R$7:R2940,R2940))</f>
        <v>0</v>
      </c>
      <c r="I2940" s="303" t="str">
        <f t="shared" si="328"/>
        <v>0</v>
      </c>
      <c r="J2940" s="306">
        <f t="shared" si="329"/>
        <v>44216</v>
      </c>
      <c r="K2940" s="303" t="str">
        <f t="shared" si="330"/>
        <v>KK 097</v>
      </c>
      <c r="L2940" s="61"/>
      <c r="M2940" s="271"/>
      <c r="N2940" s="6"/>
      <c r="O2940" s="10"/>
      <c r="P2940" s="6"/>
      <c r="Q2940" s="77" t="str">
        <f t="shared" si="331"/>
        <v/>
      </c>
      <c r="R2940" s="333"/>
      <c r="S2940" s="23"/>
      <c r="T2940" s="271"/>
      <c r="U2940" s="5"/>
      <c r="V2940" s="5"/>
      <c r="W2940" s="61"/>
      <c r="X2940" s="61"/>
    </row>
    <row r="2941" spans="1:24" ht="18.75" customHeight="1" x14ac:dyDescent="0.25">
      <c r="A2941" s="61"/>
      <c r="B2941" s="303">
        <f>IF(P2941="",0,COUNTIF($P$7:P2941,P2941))</f>
        <v>0</v>
      </c>
      <c r="C2941" s="303" t="str">
        <f t="shared" si="325"/>
        <v>0</v>
      </c>
      <c r="D2941" s="303">
        <f>IF(S2941="",0,COUNTIF($S$7:S2941,S2941))</f>
        <v>0</v>
      </c>
      <c r="E2941" s="303" t="str">
        <f t="shared" si="326"/>
        <v>0</v>
      </c>
      <c r="F2941" s="303">
        <f>IF(T2941="",0,COUNTIF($T$7:T2941,T2941))</f>
        <v>0</v>
      </c>
      <c r="G2941" s="303" t="str">
        <f t="shared" si="327"/>
        <v>0</v>
      </c>
      <c r="H2941" s="303">
        <f>IF(R2941="",0,COUNTIF($R$7:R2941,R2941))</f>
        <v>0</v>
      </c>
      <c r="I2941" s="303" t="str">
        <f t="shared" si="328"/>
        <v>0</v>
      </c>
      <c r="J2941" s="306">
        <f t="shared" si="329"/>
        <v>44216</v>
      </c>
      <c r="K2941" s="303" t="str">
        <f t="shared" si="330"/>
        <v>KK 097</v>
      </c>
      <c r="L2941" s="61"/>
      <c r="M2941" s="271"/>
      <c r="N2941" s="6"/>
      <c r="O2941" s="10"/>
      <c r="P2941" s="6"/>
      <c r="Q2941" s="77" t="str">
        <f t="shared" si="331"/>
        <v/>
      </c>
      <c r="R2941" s="333"/>
      <c r="S2941" s="23"/>
      <c r="T2941" s="271"/>
      <c r="U2941" s="5"/>
      <c r="V2941" s="5"/>
      <c r="W2941" s="61"/>
      <c r="X2941" s="61"/>
    </row>
    <row r="2942" spans="1:24" ht="18.75" customHeight="1" x14ac:dyDescent="0.25">
      <c r="A2942" s="61"/>
      <c r="B2942" s="303">
        <f>IF(P2942="",0,COUNTIF($P$7:P2942,P2942))</f>
        <v>0</v>
      </c>
      <c r="C2942" s="303" t="str">
        <f t="shared" si="325"/>
        <v>0</v>
      </c>
      <c r="D2942" s="303">
        <f>IF(S2942="",0,COUNTIF($S$7:S2942,S2942))</f>
        <v>0</v>
      </c>
      <c r="E2942" s="303" t="str">
        <f t="shared" si="326"/>
        <v>0</v>
      </c>
      <c r="F2942" s="303">
        <f>IF(T2942="",0,COUNTIF($T$7:T2942,T2942))</f>
        <v>0</v>
      </c>
      <c r="G2942" s="303" t="str">
        <f t="shared" si="327"/>
        <v>0</v>
      </c>
      <c r="H2942" s="303">
        <f>IF(R2942="",0,COUNTIF($R$7:R2942,R2942))</f>
        <v>0</v>
      </c>
      <c r="I2942" s="303" t="str">
        <f t="shared" si="328"/>
        <v>0</v>
      </c>
      <c r="J2942" s="306">
        <f t="shared" si="329"/>
        <v>44216</v>
      </c>
      <c r="K2942" s="303" t="str">
        <f t="shared" si="330"/>
        <v>KK 097</v>
      </c>
      <c r="L2942" s="61"/>
      <c r="M2942" s="271"/>
      <c r="N2942" s="6"/>
      <c r="O2942" s="10"/>
      <c r="P2942" s="6"/>
      <c r="Q2942" s="77" t="str">
        <f t="shared" si="331"/>
        <v/>
      </c>
      <c r="R2942" s="333"/>
      <c r="S2942" s="23"/>
      <c r="T2942" s="271"/>
      <c r="U2942" s="5"/>
      <c r="V2942" s="5"/>
      <c r="W2942" s="61"/>
      <c r="X2942" s="61"/>
    </row>
    <row r="2943" spans="1:24" ht="18.75" customHeight="1" x14ac:dyDescent="0.25">
      <c r="A2943" s="61"/>
      <c r="B2943" s="303">
        <f>IF(P2943="",0,COUNTIF($P$7:P2943,P2943))</f>
        <v>0</v>
      </c>
      <c r="C2943" s="303" t="str">
        <f t="shared" si="325"/>
        <v>0</v>
      </c>
      <c r="D2943" s="303">
        <f>IF(S2943="",0,COUNTIF($S$7:S2943,S2943))</f>
        <v>0</v>
      </c>
      <c r="E2943" s="303" t="str">
        <f t="shared" si="326"/>
        <v>0</v>
      </c>
      <c r="F2943" s="303">
        <f>IF(T2943="",0,COUNTIF($T$7:T2943,T2943))</f>
        <v>0</v>
      </c>
      <c r="G2943" s="303" t="str">
        <f t="shared" si="327"/>
        <v>0</v>
      </c>
      <c r="H2943" s="303">
        <f>IF(R2943="",0,COUNTIF($R$7:R2943,R2943))</f>
        <v>0</v>
      </c>
      <c r="I2943" s="303" t="str">
        <f t="shared" si="328"/>
        <v>0</v>
      </c>
      <c r="J2943" s="306">
        <f t="shared" si="329"/>
        <v>44216</v>
      </c>
      <c r="K2943" s="303" t="str">
        <f t="shared" si="330"/>
        <v>KK 097</v>
      </c>
      <c r="L2943" s="61"/>
      <c r="M2943" s="271"/>
      <c r="N2943" s="6"/>
      <c r="O2943" s="10"/>
      <c r="P2943" s="6"/>
      <c r="Q2943" s="77" t="str">
        <f t="shared" si="331"/>
        <v/>
      </c>
      <c r="R2943" s="333"/>
      <c r="S2943" s="23"/>
      <c r="T2943" s="271"/>
      <c r="U2943" s="5"/>
      <c r="V2943" s="5"/>
      <c r="W2943" s="61"/>
      <c r="X2943" s="61"/>
    </row>
    <row r="2944" spans="1:24" ht="18.75" customHeight="1" x14ac:dyDescent="0.25">
      <c r="A2944" s="61"/>
      <c r="B2944" s="303">
        <f>IF(P2944="",0,COUNTIF($P$7:P2944,P2944))</f>
        <v>0</v>
      </c>
      <c r="C2944" s="303" t="str">
        <f t="shared" si="325"/>
        <v>0</v>
      </c>
      <c r="D2944" s="303">
        <f>IF(S2944="",0,COUNTIF($S$7:S2944,S2944))</f>
        <v>0</v>
      </c>
      <c r="E2944" s="303" t="str">
        <f t="shared" si="326"/>
        <v>0</v>
      </c>
      <c r="F2944" s="303">
        <f>IF(T2944="",0,COUNTIF($T$7:T2944,T2944))</f>
        <v>0</v>
      </c>
      <c r="G2944" s="303" t="str">
        <f t="shared" si="327"/>
        <v>0</v>
      </c>
      <c r="H2944" s="303">
        <f>IF(R2944="",0,COUNTIF($R$7:R2944,R2944))</f>
        <v>0</v>
      </c>
      <c r="I2944" s="303" t="str">
        <f t="shared" si="328"/>
        <v>0</v>
      </c>
      <c r="J2944" s="306">
        <f t="shared" si="329"/>
        <v>44216</v>
      </c>
      <c r="K2944" s="303" t="str">
        <f t="shared" si="330"/>
        <v>KK 097</v>
      </c>
      <c r="L2944" s="61"/>
      <c r="M2944" s="271"/>
      <c r="N2944" s="6"/>
      <c r="O2944" s="10"/>
      <c r="P2944" s="6"/>
      <c r="Q2944" s="77" t="str">
        <f t="shared" si="331"/>
        <v/>
      </c>
      <c r="R2944" s="333"/>
      <c r="S2944" s="23"/>
      <c r="T2944" s="271"/>
      <c r="U2944" s="5"/>
      <c r="V2944" s="5"/>
      <c r="W2944" s="61"/>
      <c r="X2944" s="61"/>
    </row>
    <row r="2945" spans="1:24" ht="18.75" customHeight="1" x14ac:dyDescent="0.25">
      <c r="A2945" s="61"/>
      <c r="B2945" s="303">
        <f>IF(P2945="",0,COUNTIF($P$7:P2945,P2945))</f>
        <v>0</v>
      </c>
      <c r="C2945" s="303" t="str">
        <f t="shared" si="325"/>
        <v>0</v>
      </c>
      <c r="D2945" s="303">
        <f>IF(S2945="",0,COUNTIF($S$7:S2945,S2945))</f>
        <v>0</v>
      </c>
      <c r="E2945" s="303" t="str">
        <f t="shared" si="326"/>
        <v>0</v>
      </c>
      <c r="F2945" s="303">
        <f>IF(T2945="",0,COUNTIF($T$7:T2945,T2945))</f>
        <v>0</v>
      </c>
      <c r="G2945" s="303" t="str">
        <f t="shared" si="327"/>
        <v>0</v>
      </c>
      <c r="H2945" s="303">
        <f>IF(R2945="",0,COUNTIF($R$7:R2945,R2945))</f>
        <v>0</v>
      </c>
      <c r="I2945" s="303" t="str">
        <f t="shared" si="328"/>
        <v>0</v>
      </c>
      <c r="J2945" s="306">
        <f t="shared" si="329"/>
        <v>44216</v>
      </c>
      <c r="K2945" s="303" t="str">
        <f t="shared" si="330"/>
        <v>KK 097</v>
      </c>
      <c r="L2945" s="61"/>
      <c r="M2945" s="271"/>
      <c r="N2945" s="6"/>
      <c r="O2945" s="10"/>
      <c r="P2945" s="6"/>
      <c r="Q2945" s="77" t="str">
        <f t="shared" si="331"/>
        <v/>
      </c>
      <c r="R2945" s="333"/>
      <c r="S2945" s="23"/>
      <c r="T2945" s="271"/>
      <c r="U2945" s="5"/>
      <c r="V2945" s="5"/>
      <c r="W2945" s="61"/>
      <c r="X2945" s="61"/>
    </row>
    <row r="2946" spans="1:24" ht="18.75" customHeight="1" x14ac:dyDescent="0.25">
      <c r="A2946" s="61"/>
      <c r="B2946" s="303">
        <f>IF(P2946="",0,COUNTIF($P$7:P2946,P2946))</f>
        <v>0</v>
      </c>
      <c r="C2946" s="303" t="str">
        <f t="shared" si="325"/>
        <v>0</v>
      </c>
      <c r="D2946" s="303">
        <f>IF(S2946="",0,COUNTIF($S$7:S2946,S2946))</f>
        <v>0</v>
      </c>
      <c r="E2946" s="303" t="str">
        <f t="shared" si="326"/>
        <v>0</v>
      </c>
      <c r="F2946" s="303">
        <f>IF(T2946="",0,COUNTIF($T$7:T2946,T2946))</f>
        <v>0</v>
      </c>
      <c r="G2946" s="303" t="str">
        <f t="shared" si="327"/>
        <v>0</v>
      </c>
      <c r="H2946" s="303">
        <f>IF(R2946="",0,COUNTIF($R$7:R2946,R2946))</f>
        <v>0</v>
      </c>
      <c r="I2946" s="303" t="str">
        <f t="shared" si="328"/>
        <v>0</v>
      </c>
      <c r="J2946" s="306">
        <f t="shared" si="329"/>
        <v>44216</v>
      </c>
      <c r="K2946" s="303" t="str">
        <f t="shared" si="330"/>
        <v>KK 097</v>
      </c>
      <c r="L2946" s="61"/>
      <c r="M2946" s="271"/>
      <c r="N2946" s="6"/>
      <c r="O2946" s="10"/>
      <c r="P2946" s="6"/>
      <c r="Q2946" s="77" t="str">
        <f t="shared" si="331"/>
        <v/>
      </c>
      <c r="R2946" s="333"/>
      <c r="S2946" s="23"/>
      <c r="T2946" s="271"/>
      <c r="U2946" s="5"/>
      <c r="V2946" s="5"/>
      <c r="W2946" s="61"/>
      <c r="X2946" s="61"/>
    </row>
    <row r="2947" spans="1:24" ht="18.75" customHeight="1" x14ac:dyDescent="0.25">
      <c r="A2947" s="61"/>
      <c r="B2947" s="303">
        <f>IF(P2947="",0,COUNTIF($P$7:P2947,P2947))</f>
        <v>0</v>
      </c>
      <c r="C2947" s="303" t="str">
        <f t="shared" si="325"/>
        <v>0</v>
      </c>
      <c r="D2947" s="303">
        <f>IF(S2947="",0,COUNTIF($S$7:S2947,S2947))</f>
        <v>0</v>
      </c>
      <c r="E2947" s="303" t="str">
        <f t="shared" si="326"/>
        <v>0</v>
      </c>
      <c r="F2947" s="303">
        <f>IF(T2947="",0,COUNTIF($T$7:T2947,T2947))</f>
        <v>0</v>
      </c>
      <c r="G2947" s="303" t="str">
        <f t="shared" si="327"/>
        <v>0</v>
      </c>
      <c r="H2947" s="303">
        <f>IF(R2947="",0,COUNTIF($R$7:R2947,R2947))</f>
        <v>0</v>
      </c>
      <c r="I2947" s="303" t="str">
        <f t="shared" si="328"/>
        <v>0</v>
      </c>
      <c r="J2947" s="306">
        <f t="shared" si="329"/>
        <v>44216</v>
      </c>
      <c r="K2947" s="303" t="str">
        <f t="shared" si="330"/>
        <v>KK 097</v>
      </c>
      <c r="L2947" s="61"/>
      <c r="M2947" s="271"/>
      <c r="N2947" s="6"/>
      <c r="O2947" s="10"/>
      <c r="P2947" s="6"/>
      <c r="Q2947" s="77" t="str">
        <f t="shared" si="331"/>
        <v/>
      </c>
      <c r="R2947" s="333"/>
      <c r="S2947" s="23"/>
      <c r="T2947" s="271"/>
      <c r="U2947" s="5"/>
      <c r="V2947" s="5"/>
      <c r="W2947" s="61"/>
      <c r="X2947" s="61"/>
    </row>
    <row r="2948" spans="1:24" ht="18.75" customHeight="1" x14ac:dyDescent="0.25">
      <c r="A2948" s="61"/>
      <c r="B2948" s="303">
        <f>IF(P2948="",0,COUNTIF($P$7:P2948,P2948))</f>
        <v>0</v>
      </c>
      <c r="C2948" s="303" t="str">
        <f t="shared" si="325"/>
        <v>0</v>
      </c>
      <c r="D2948" s="303">
        <f>IF(S2948="",0,COUNTIF($S$7:S2948,S2948))</f>
        <v>0</v>
      </c>
      <c r="E2948" s="303" t="str">
        <f t="shared" si="326"/>
        <v>0</v>
      </c>
      <c r="F2948" s="303">
        <f>IF(T2948="",0,COUNTIF($T$7:T2948,T2948))</f>
        <v>0</v>
      </c>
      <c r="G2948" s="303" t="str">
        <f t="shared" si="327"/>
        <v>0</v>
      </c>
      <c r="H2948" s="303">
        <f>IF(R2948="",0,COUNTIF($R$7:R2948,R2948))</f>
        <v>0</v>
      </c>
      <c r="I2948" s="303" t="str">
        <f t="shared" si="328"/>
        <v>0</v>
      </c>
      <c r="J2948" s="306">
        <f t="shared" si="329"/>
        <v>44216</v>
      </c>
      <c r="K2948" s="303" t="str">
        <f t="shared" si="330"/>
        <v>KK 097</v>
      </c>
      <c r="L2948" s="61"/>
      <c r="M2948" s="271"/>
      <c r="N2948" s="6"/>
      <c r="O2948" s="10"/>
      <c r="P2948" s="6"/>
      <c r="Q2948" s="77" t="str">
        <f t="shared" si="331"/>
        <v/>
      </c>
      <c r="R2948" s="333"/>
      <c r="S2948" s="23"/>
      <c r="T2948" s="271"/>
      <c r="U2948" s="5"/>
      <c r="V2948" s="5"/>
      <c r="W2948" s="61"/>
      <c r="X2948" s="61"/>
    </row>
    <row r="2949" spans="1:24" ht="18.75" customHeight="1" x14ac:dyDescent="0.25">
      <c r="A2949" s="61"/>
      <c r="B2949" s="303">
        <f>IF(P2949="",0,COUNTIF($P$7:P2949,P2949))</f>
        <v>0</v>
      </c>
      <c r="C2949" s="303" t="str">
        <f t="shared" si="325"/>
        <v>0</v>
      </c>
      <c r="D2949" s="303">
        <f>IF(S2949="",0,COUNTIF($S$7:S2949,S2949))</f>
        <v>0</v>
      </c>
      <c r="E2949" s="303" t="str">
        <f t="shared" si="326"/>
        <v>0</v>
      </c>
      <c r="F2949" s="303">
        <f>IF(T2949="",0,COUNTIF($T$7:T2949,T2949))</f>
        <v>0</v>
      </c>
      <c r="G2949" s="303" t="str">
        <f t="shared" si="327"/>
        <v>0</v>
      </c>
      <c r="H2949" s="303">
        <f>IF(R2949="",0,COUNTIF($R$7:R2949,R2949))</f>
        <v>0</v>
      </c>
      <c r="I2949" s="303" t="str">
        <f t="shared" si="328"/>
        <v>0</v>
      </c>
      <c r="J2949" s="306">
        <f t="shared" si="329"/>
        <v>44216</v>
      </c>
      <c r="K2949" s="303" t="str">
        <f t="shared" si="330"/>
        <v>KK 097</v>
      </c>
      <c r="L2949" s="61"/>
      <c r="M2949" s="271"/>
      <c r="N2949" s="6"/>
      <c r="O2949" s="10"/>
      <c r="P2949" s="6"/>
      <c r="Q2949" s="77" t="str">
        <f t="shared" si="331"/>
        <v/>
      </c>
      <c r="R2949" s="333"/>
      <c r="S2949" s="23"/>
      <c r="T2949" s="271"/>
      <c r="U2949" s="5"/>
      <c r="V2949" s="5"/>
      <c r="W2949" s="61"/>
      <c r="X2949" s="61"/>
    </row>
    <row r="2950" spans="1:24" ht="18.75" customHeight="1" x14ac:dyDescent="0.25">
      <c r="A2950" s="61"/>
      <c r="B2950" s="303">
        <f>IF(P2950="",0,COUNTIF($P$7:P2950,P2950))</f>
        <v>0</v>
      </c>
      <c r="C2950" s="303" t="str">
        <f t="shared" si="325"/>
        <v>0</v>
      </c>
      <c r="D2950" s="303">
        <f>IF(S2950="",0,COUNTIF($S$7:S2950,S2950))</f>
        <v>0</v>
      </c>
      <c r="E2950" s="303" t="str">
        <f t="shared" si="326"/>
        <v>0</v>
      </c>
      <c r="F2950" s="303">
        <f>IF(T2950="",0,COUNTIF($T$7:T2950,T2950))</f>
        <v>0</v>
      </c>
      <c r="G2950" s="303" t="str">
        <f t="shared" si="327"/>
        <v>0</v>
      </c>
      <c r="H2950" s="303">
        <f>IF(R2950="",0,COUNTIF($R$7:R2950,R2950))</f>
        <v>0</v>
      </c>
      <c r="I2950" s="303" t="str">
        <f t="shared" si="328"/>
        <v>0</v>
      </c>
      <c r="J2950" s="306">
        <f t="shared" si="329"/>
        <v>44216</v>
      </c>
      <c r="K2950" s="303" t="str">
        <f t="shared" si="330"/>
        <v>KK 097</v>
      </c>
      <c r="L2950" s="61"/>
      <c r="M2950" s="271"/>
      <c r="N2950" s="6"/>
      <c r="O2950" s="10"/>
      <c r="P2950" s="6"/>
      <c r="Q2950" s="77" t="str">
        <f t="shared" si="331"/>
        <v/>
      </c>
      <c r="R2950" s="333"/>
      <c r="S2950" s="23"/>
      <c r="T2950" s="271"/>
      <c r="U2950" s="5"/>
      <c r="V2950" s="5"/>
      <c r="W2950" s="61"/>
      <c r="X2950" s="61"/>
    </row>
    <row r="2951" spans="1:24" ht="18.75" customHeight="1" x14ac:dyDescent="0.25">
      <c r="A2951" s="61"/>
      <c r="B2951" s="303">
        <f>IF(P2951="",0,COUNTIF($P$7:P2951,P2951))</f>
        <v>0</v>
      </c>
      <c r="C2951" s="303" t="str">
        <f t="shared" si="325"/>
        <v>0</v>
      </c>
      <c r="D2951" s="303">
        <f>IF(S2951="",0,COUNTIF($S$7:S2951,S2951))</f>
        <v>0</v>
      </c>
      <c r="E2951" s="303" t="str">
        <f t="shared" si="326"/>
        <v>0</v>
      </c>
      <c r="F2951" s="303">
        <f>IF(T2951="",0,COUNTIF($T$7:T2951,T2951))</f>
        <v>0</v>
      </c>
      <c r="G2951" s="303" t="str">
        <f t="shared" si="327"/>
        <v>0</v>
      </c>
      <c r="H2951" s="303">
        <f>IF(R2951="",0,COUNTIF($R$7:R2951,R2951))</f>
        <v>0</v>
      </c>
      <c r="I2951" s="303" t="str">
        <f t="shared" si="328"/>
        <v>0</v>
      </c>
      <c r="J2951" s="306">
        <f t="shared" si="329"/>
        <v>44216</v>
      </c>
      <c r="K2951" s="303" t="str">
        <f t="shared" si="330"/>
        <v>KK 097</v>
      </c>
      <c r="L2951" s="61"/>
      <c r="M2951" s="271"/>
      <c r="N2951" s="6"/>
      <c r="O2951" s="10"/>
      <c r="P2951" s="6"/>
      <c r="Q2951" s="77" t="str">
        <f t="shared" si="331"/>
        <v/>
      </c>
      <c r="R2951" s="333"/>
      <c r="S2951" s="23"/>
      <c r="T2951" s="271"/>
      <c r="U2951" s="5"/>
      <c r="V2951" s="5"/>
      <c r="W2951" s="61"/>
      <c r="X2951" s="61"/>
    </row>
    <row r="2952" spans="1:24" ht="18.75" customHeight="1" x14ac:dyDescent="0.25">
      <c r="A2952" s="61"/>
      <c r="B2952" s="303">
        <f>IF(P2952="",0,COUNTIF($P$7:P2952,P2952))</f>
        <v>0</v>
      </c>
      <c r="C2952" s="303" t="str">
        <f t="shared" si="325"/>
        <v>0</v>
      </c>
      <c r="D2952" s="303">
        <f>IF(S2952="",0,COUNTIF($S$7:S2952,S2952))</f>
        <v>0</v>
      </c>
      <c r="E2952" s="303" t="str">
        <f t="shared" si="326"/>
        <v>0</v>
      </c>
      <c r="F2952" s="303">
        <f>IF(T2952="",0,COUNTIF($T$7:T2952,T2952))</f>
        <v>0</v>
      </c>
      <c r="G2952" s="303" t="str">
        <f t="shared" si="327"/>
        <v>0</v>
      </c>
      <c r="H2952" s="303">
        <f>IF(R2952="",0,COUNTIF($R$7:R2952,R2952))</f>
        <v>0</v>
      </c>
      <c r="I2952" s="303" t="str">
        <f t="shared" si="328"/>
        <v>0</v>
      </c>
      <c r="J2952" s="306">
        <f t="shared" si="329"/>
        <v>44216</v>
      </c>
      <c r="K2952" s="303" t="str">
        <f t="shared" si="330"/>
        <v>KK 097</v>
      </c>
      <c r="L2952" s="61"/>
      <c r="M2952" s="271"/>
      <c r="N2952" s="6"/>
      <c r="O2952" s="10"/>
      <c r="P2952" s="6"/>
      <c r="Q2952" s="77" t="str">
        <f t="shared" si="331"/>
        <v/>
      </c>
      <c r="R2952" s="333"/>
      <c r="S2952" s="23"/>
      <c r="T2952" s="271"/>
      <c r="U2952" s="5"/>
      <c r="V2952" s="5"/>
      <c r="W2952" s="61"/>
      <c r="X2952" s="61"/>
    </row>
    <row r="2953" spans="1:24" ht="18.75" customHeight="1" x14ac:dyDescent="0.25">
      <c r="A2953" s="61"/>
      <c r="B2953" s="303">
        <f>IF(P2953="",0,COUNTIF($P$7:P2953,P2953))</f>
        <v>0</v>
      </c>
      <c r="C2953" s="303" t="str">
        <f t="shared" si="325"/>
        <v>0</v>
      </c>
      <c r="D2953" s="303">
        <f>IF(S2953="",0,COUNTIF($S$7:S2953,S2953))</f>
        <v>0</v>
      </c>
      <c r="E2953" s="303" t="str">
        <f t="shared" si="326"/>
        <v>0</v>
      </c>
      <c r="F2953" s="303">
        <f>IF(T2953="",0,COUNTIF($T$7:T2953,T2953))</f>
        <v>0</v>
      </c>
      <c r="G2953" s="303" t="str">
        <f t="shared" si="327"/>
        <v>0</v>
      </c>
      <c r="H2953" s="303">
        <f>IF(R2953="",0,COUNTIF($R$7:R2953,R2953))</f>
        <v>0</v>
      </c>
      <c r="I2953" s="303" t="str">
        <f t="shared" si="328"/>
        <v>0</v>
      </c>
      <c r="J2953" s="306">
        <f t="shared" si="329"/>
        <v>44216</v>
      </c>
      <c r="K2953" s="303" t="str">
        <f t="shared" si="330"/>
        <v>KK 097</v>
      </c>
      <c r="L2953" s="61"/>
      <c r="M2953" s="271"/>
      <c r="N2953" s="6"/>
      <c r="O2953" s="10"/>
      <c r="P2953" s="6"/>
      <c r="Q2953" s="77" t="str">
        <f t="shared" si="331"/>
        <v/>
      </c>
      <c r="R2953" s="333"/>
      <c r="S2953" s="23"/>
      <c r="T2953" s="271"/>
      <c r="U2953" s="5"/>
      <c r="V2953" s="5"/>
      <c r="W2953" s="61"/>
      <c r="X2953" s="61"/>
    </row>
    <row r="2954" spans="1:24" ht="18.75" customHeight="1" x14ac:dyDescent="0.25">
      <c r="A2954" s="61"/>
      <c r="B2954" s="303">
        <f>IF(P2954="",0,COUNTIF($P$7:P2954,P2954))</f>
        <v>0</v>
      </c>
      <c r="C2954" s="303" t="str">
        <f t="shared" si="325"/>
        <v>0</v>
      </c>
      <c r="D2954" s="303">
        <f>IF(S2954="",0,COUNTIF($S$7:S2954,S2954))</f>
        <v>0</v>
      </c>
      <c r="E2954" s="303" t="str">
        <f t="shared" si="326"/>
        <v>0</v>
      </c>
      <c r="F2954" s="303">
        <f>IF(T2954="",0,COUNTIF($T$7:T2954,T2954))</f>
        <v>0</v>
      </c>
      <c r="G2954" s="303" t="str">
        <f t="shared" si="327"/>
        <v>0</v>
      </c>
      <c r="H2954" s="303">
        <f>IF(R2954="",0,COUNTIF($R$7:R2954,R2954))</f>
        <v>0</v>
      </c>
      <c r="I2954" s="303" t="str">
        <f t="shared" si="328"/>
        <v>0</v>
      </c>
      <c r="J2954" s="306">
        <f t="shared" si="329"/>
        <v>44216</v>
      </c>
      <c r="K2954" s="303" t="str">
        <f t="shared" si="330"/>
        <v>KK 097</v>
      </c>
      <c r="L2954" s="61"/>
      <c r="M2954" s="271"/>
      <c r="N2954" s="6"/>
      <c r="O2954" s="10"/>
      <c r="P2954" s="6"/>
      <c r="Q2954" s="77" t="str">
        <f t="shared" si="331"/>
        <v/>
      </c>
      <c r="R2954" s="333"/>
      <c r="S2954" s="23"/>
      <c r="T2954" s="271"/>
      <c r="U2954" s="5"/>
      <c r="V2954" s="5"/>
      <c r="W2954" s="61"/>
      <c r="X2954" s="61"/>
    </row>
    <row r="2955" spans="1:24" ht="18.75" customHeight="1" x14ac:dyDescent="0.25">
      <c r="A2955" s="61"/>
      <c r="B2955" s="303">
        <f>IF(P2955="",0,COUNTIF($P$7:P2955,P2955))</f>
        <v>0</v>
      </c>
      <c r="C2955" s="303" t="str">
        <f t="shared" si="325"/>
        <v>0</v>
      </c>
      <c r="D2955" s="303">
        <f>IF(S2955="",0,COUNTIF($S$7:S2955,S2955))</f>
        <v>0</v>
      </c>
      <c r="E2955" s="303" t="str">
        <f t="shared" si="326"/>
        <v>0</v>
      </c>
      <c r="F2955" s="303">
        <f>IF(T2955="",0,COUNTIF($T$7:T2955,T2955))</f>
        <v>0</v>
      </c>
      <c r="G2955" s="303" t="str">
        <f t="shared" si="327"/>
        <v>0</v>
      </c>
      <c r="H2955" s="303">
        <f>IF(R2955="",0,COUNTIF($R$7:R2955,R2955))</f>
        <v>0</v>
      </c>
      <c r="I2955" s="303" t="str">
        <f t="shared" si="328"/>
        <v>0</v>
      </c>
      <c r="J2955" s="306">
        <f t="shared" si="329"/>
        <v>44216</v>
      </c>
      <c r="K2955" s="303" t="str">
        <f t="shared" si="330"/>
        <v>KK 097</v>
      </c>
      <c r="L2955" s="61"/>
      <c r="M2955" s="271"/>
      <c r="N2955" s="6"/>
      <c r="O2955" s="10"/>
      <c r="P2955" s="6"/>
      <c r="Q2955" s="77" t="str">
        <f t="shared" si="331"/>
        <v/>
      </c>
      <c r="R2955" s="333"/>
      <c r="S2955" s="23"/>
      <c r="T2955" s="271"/>
      <c r="U2955" s="5"/>
      <c r="V2955" s="5"/>
      <c r="W2955" s="61"/>
      <c r="X2955" s="61"/>
    </row>
    <row r="2956" spans="1:24" ht="18.75" customHeight="1" x14ac:dyDescent="0.25">
      <c r="A2956" s="61"/>
      <c r="B2956" s="303">
        <f>IF(P2956="",0,COUNTIF($P$7:P2956,P2956))</f>
        <v>0</v>
      </c>
      <c r="C2956" s="303" t="str">
        <f t="shared" si="325"/>
        <v>0</v>
      </c>
      <c r="D2956" s="303">
        <f>IF(S2956="",0,COUNTIF($S$7:S2956,S2956))</f>
        <v>0</v>
      </c>
      <c r="E2956" s="303" t="str">
        <f t="shared" si="326"/>
        <v>0</v>
      </c>
      <c r="F2956" s="303">
        <f>IF(T2956="",0,COUNTIF($T$7:T2956,T2956))</f>
        <v>0</v>
      </c>
      <c r="G2956" s="303" t="str">
        <f t="shared" si="327"/>
        <v>0</v>
      </c>
      <c r="H2956" s="303">
        <f>IF(R2956="",0,COUNTIF($R$7:R2956,R2956))</f>
        <v>0</v>
      </c>
      <c r="I2956" s="303" t="str">
        <f t="shared" si="328"/>
        <v>0</v>
      </c>
      <c r="J2956" s="306">
        <f t="shared" si="329"/>
        <v>44216</v>
      </c>
      <c r="K2956" s="303" t="str">
        <f t="shared" si="330"/>
        <v>KK 097</v>
      </c>
      <c r="L2956" s="61"/>
      <c r="M2956" s="271"/>
      <c r="N2956" s="6"/>
      <c r="O2956" s="10"/>
      <c r="P2956" s="6"/>
      <c r="Q2956" s="77" t="str">
        <f t="shared" si="331"/>
        <v/>
      </c>
      <c r="R2956" s="333"/>
      <c r="S2956" s="23"/>
      <c r="T2956" s="271"/>
      <c r="U2956" s="5"/>
      <c r="V2956" s="5"/>
      <c r="W2956" s="61"/>
      <c r="X2956" s="61"/>
    </row>
    <row r="2957" spans="1:24" ht="18.75" customHeight="1" x14ac:dyDescent="0.25">
      <c r="A2957" s="61"/>
      <c r="B2957" s="303">
        <f>IF(P2957="",0,COUNTIF($P$7:P2957,P2957))</f>
        <v>0</v>
      </c>
      <c r="C2957" s="303" t="str">
        <f t="shared" si="325"/>
        <v>0</v>
      </c>
      <c r="D2957" s="303">
        <f>IF(S2957="",0,COUNTIF($S$7:S2957,S2957))</f>
        <v>0</v>
      </c>
      <c r="E2957" s="303" t="str">
        <f t="shared" si="326"/>
        <v>0</v>
      </c>
      <c r="F2957" s="303">
        <f>IF(T2957="",0,COUNTIF($T$7:T2957,T2957))</f>
        <v>0</v>
      </c>
      <c r="G2957" s="303" t="str">
        <f t="shared" si="327"/>
        <v>0</v>
      </c>
      <c r="H2957" s="303">
        <f>IF(R2957="",0,COUNTIF($R$7:R2957,R2957))</f>
        <v>0</v>
      </c>
      <c r="I2957" s="303" t="str">
        <f t="shared" si="328"/>
        <v>0</v>
      </c>
      <c r="J2957" s="306">
        <f t="shared" si="329"/>
        <v>44216</v>
      </c>
      <c r="K2957" s="303" t="str">
        <f t="shared" si="330"/>
        <v>KK 097</v>
      </c>
      <c r="L2957" s="61"/>
      <c r="M2957" s="271"/>
      <c r="N2957" s="6"/>
      <c r="O2957" s="10"/>
      <c r="P2957" s="6"/>
      <c r="Q2957" s="77" t="str">
        <f t="shared" si="331"/>
        <v/>
      </c>
      <c r="R2957" s="333"/>
      <c r="S2957" s="23"/>
      <c r="T2957" s="271"/>
      <c r="U2957" s="5"/>
      <c r="V2957" s="5"/>
      <c r="W2957" s="61"/>
      <c r="X2957" s="61"/>
    </row>
    <row r="2958" spans="1:24" ht="18.75" customHeight="1" x14ac:dyDescent="0.25">
      <c r="A2958" s="61"/>
      <c r="B2958" s="303">
        <f>IF(P2958="",0,COUNTIF($P$7:P2958,P2958))</f>
        <v>0</v>
      </c>
      <c r="C2958" s="303" t="str">
        <f t="shared" si="325"/>
        <v>0</v>
      </c>
      <c r="D2958" s="303">
        <f>IF(S2958="",0,COUNTIF($S$7:S2958,S2958))</f>
        <v>0</v>
      </c>
      <c r="E2958" s="303" t="str">
        <f t="shared" si="326"/>
        <v>0</v>
      </c>
      <c r="F2958" s="303">
        <f>IF(T2958="",0,COUNTIF($T$7:T2958,T2958))</f>
        <v>0</v>
      </c>
      <c r="G2958" s="303" t="str">
        <f t="shared" si="327"/>
        <v>0</v>
      </c>
      <c r="H2958" s="303">
        <f>IF(R2958="",0,COUNTIF($R$7:R2958,R2958))</f>
        <v>0</v>
      </c>
      <c r="I2958" s="303" t="str">
        <f t="shared" si="328"/>
        <v>0</v>
      </c>
      <c r="J2958" s="306">
        <f t="shared" si="329"/>
        <v>44216</v>
      </c>
      <c r="K2958" s="303" t="str">
        <f t="shared" si="330"/>
        <v>KK 097</v>
      </c>
      <c r="L2958" s="61"/>
      <c r="M2958" s="271"/>
      <c r="N2958" s="6"/>
      <c r="O2958" s="10"/>
      <c r="P2958" s="6"/>
      <c r="Q2958" s="77" t="str">
        <f t="shared" si="331"/>
        <v/>
      </c>
      <c r="R2958" s="333"/>
      <c r="S2958" s="23"/>
      <c r="T2958" s="271"/>
      <c r="U2958" s="5"/>
      <c r="V2958" s="5"/>
      <c r="W2958" s="61"/>
      <c r="X2958" s="61"/>
    </row>
    <row r="2959" spans="1:24" ht="18.75" customHeight="1" x14ac:dyDescent="0.25">
      <c r="A2959" s="61"/>
      <c r="B2959" s="303">
        <f>IF(P2959="",0,COUNTIF($P$7:P2959,P2959))</f>
        <v>0</v>
      </c>
      <c r="C2959" s="303" t="str">
        <f t="shared" si="325"/>
        <v>0</v>
      </c>
      <c r="D2959" s="303">
        <f>IF(S2959="",0,COUNTIF($S$7:S2959,S2959))</f>
        <v>0</v>
      </c>
      <c r="E2959" s="303" t="str">
        <f t="shared" si="326"/>
        <v>0</v>
      </c>
      <c r="F2959" s="303">
        <f>IF(T2959="",0,COUNTIF($T$7:T2959,T2959))</f>
        <v>0</v>
      </c>
      <c r="G2959" s="303" t="str">
        <f t="shared" si="327"/>
        <v>0</v>
      </c>
      <c r="H2959" s="303">
        <f>IF(R2959="",0,COUNTIF($R$7:R2959,R2959))</f>
        <v>0</v>
      </c>
      <c r="I2959" s="303" t="str">
        <f t="shared" si="328"/>
        <v>0</v>
      </c>
      <c r="J2959" s="306">
        <f t="shared" si="329"/>
        <v>44216</v>
      </c>
      <c r="K2959" s="303" t="str">
        <f t="shared" si="330"/>
        <v>KK 097</v>
      </c>
      <c r="L2959" s="61"/>
      <c r="M2959" s="271"/>
      <c r="N2959" s="6"/>
      <c r="O2959" s="10"/>
      <c r="P2959" s="6"/>
      <c r="Q2959" s="77" t="str">
        <f t="shared" si="331"/>
        <v/>
      </c>
      <c r="R2959" s="333"/>
      <c r="S2959" s="23"/>
      <c r="T2959" s="271"/>
      <c r="U2959" s="5"/>
      <c r="V2959" s="5"/>
      <c r="W2959" s="61"/>
      <c r="X2959" s="61"/>
    </row>
    <row r="2960" spans="1:24" ht="18.75" customHeight="1" x14ac:dyDescent="0.25">
      <c r="A2960" s="61"/>
      <c r="B2960" s="303">
        <f>IF(P2960="",0,COUNTIF($P$7:P2960,P2960))</f>
        <v>0</v>
      </c>
      <c r="C2960" s="303" t="str">
        <f t="shared" si="325"/>
        <v>0</v>
      </c>
      <c r="D2960" s="303">
        <f>IF(S2960="",0,COUNTIF($S$7:S2960,S2960))</f>
        <v>0</v>
      </c>
      <c r="E2960" s="303" t="str">
        <f t="shared" si="326"/>
        <v>0</v>
      </c>
      <c r="F2960" s="303">
        <f>IF(T2960="",0,COUNTIF($T$7:T2960,T2960))</f>
        <v>0</v>
      </c>
      <c r="G2960" s="303" t="str">
        <f t="shared" si="327"/>
        <v>0</v>
      </c>
      <c r="H2960" s="303">
        <f>IF(R2960="",0,COUNTIF($R$7:R2960,R2960))</f>
        <v>0</v>
      </c>
      <c r="I2960" s="303" t="str">
        <f t="shared" si="328"/>
        <v>0</v>
      </c>
      <c r="J2960" s="306">
        <f t="shared" si="329"/>
        <v>44216</v>
      </c>
      <c r="K2960" s="303" t="str">
        <f t="shared" si="330"/>
        <v>KK 097</v>
      </c>
      <c r="L2960" s="61"/>
      <c r="M2960" s="271"/>
      <c r="N2960" s="6"/>
      <c r="O2960" s="10"/>
      <c r="P2960" s="6"/>
      <c r="Q2960" s="77" t="str">
        <f t="shared" si="331"/>
        <v/>
      </c>
      <c r="R2960" s="333"/>
      <c r="S2960" s="23"/>
      <c r="T2960" s="271"/>
      <c r="U2960" s="5"/>
      <c r="V2960" s="5"/>
      <c r="W2960" s="61"/>
      <c r="X2960" s="61"/>
    </row>
    <row r="2961" spans="1:24" ht="18.75" customHeight="1" x14ac:dyDescent="0.25">
      <c r="A2961" s="61"/>
      <c r="B2961" s="303">
        <f>IF(P2961="",0,COUNTIF($P$7:P2961,P2961))</f>
        <v>0</v>
      </c>
      <c r="C2961" s="303" t="str">
        <f t="shared" si="325"/>
        <v>0</v>
      </c>
      <c r="D2961" s="303">
        <f>IF(S2961="",0,COUNTIF($S$7:S2961,S2961))</f>
        <v>0</v>
      </c>
      <c r="E2961" s="303" t="str">
        <f t="shared" si="326"/>
        <v>0</v>
      </c>
      <c r="F2961" s="303">
        <f>IF(T2961="",0,COUNTIF($T$7:T2961,T2961))</f>
        <v>0</v>
      </c>
      <c r="G2961" s="303" t="str">
        <f t="shared" si="327"/>
        <v>0</v>
      </c>
      <c r="H2961" s="303">
        <f>IF(R2961="",0,COUNTIF($R$7:R2961,R2961))</f>
        <v>0</v>
      </c>
      <c r="I2961" s="303" t="str">
        <f t="shared" si="328"/>
        <v>0</v>
      </c>
      <c r="J2961" s="306">
        <f t="shared" si="329"/>
        <v>44216</v>
      </c>
      <c r="K2961" s="303" t="str">
        <f t="shared" si="330"/>
        <v>KK 097</v>
      </c>
      <c r="L2961" s="61"/>
      <c r="M2961" s="271"/>
      <c r="N2961" s="6"/>
      <c r="O2961" s="10"/>
      <c r="P2961" s="6"/>
      <c r="Q2961" s="77" t="str">
        <f t="shared" si="331"/>
        <v/>
      </c>
      <c r="R2961" s="333"/>
      <c r="S2961" s="23"/>
      <c r="T2961" s="271"/>
      <c r="U2961" s="5"/>
      <c r="V2961" s="5"/>
      <c r="W2961" s="61"/>
      <c r="X2961" s="61"/>
    </row>
    <row r="2962" spans="1:24" ht="18.75" customHeight="1" x14ac:dyDescent="0.25">
      <c r="A2962" s="61"/>
      <c r="B2962" s="303">
        <f>IF(P2962="",0,COUNTIF($P$7:P2962,P2962))</f>
        <v>0</v>
      </c>
      <c r="C2962" s="303" t="str">
        <f t="shared" si="325"/>
        <v>0</v>
      </c>
      <c r="D2962" s="303">
        <f>IF(S2962="",0,COUNTIF($S$7:S2962,S2962))</f>
        <v>0</v>
      </c>
      <c r="E2962" s="303" t="str">
        <f t="shared" si="326"/>
        <v>0</v>
      </c>
      <c r="F2962" s="303">
        <f>IF(T2962="",0,COUNTIF($T$7:T2962,T2962))</f>
        <v>0</v>
      </c>
      <c r="G2962" s="303" t="str">
        <f t="shared" si="327"/>
        <v>0</v>
      </c>
      <c r="H2962" s="303">
        <f>IF(R2962="",0,COUNTIF($R$7:R2962,R2962))</f>
        <v>0</v>
      </c>
      <c r="I2962" s="303" t="str">
        <f t="shared" si="328"/>
        <v>0</v>
      </c>
      <c r="J2962" s="306">
        <f t="shared" si="329"/>
        <v>44216</v>
      </c>
      <c r="K2962" s="303" t="str">
        <f t="shared" si="330"/>
        <v>KK 097</v>
      </c>
      <c r="L2962" s="61"/>
      <c r="M2962" s="271"/>
      <c r="N2962" s="6"/>
      <c r="O2962" s="10"/>
      <c r="P2962" s="6"/>
      <c r="Q2962" s="77" t="str">
        <f t="shared" si="331"/>
        <v/>
      </c>
      <c r="R2962" s="333"/>
      <c r="S2962" s="23"/>
      <c r="T2962" s="271"/>
      <c r="U2962" s="5"/>
      <c r="V2962" s="5"/>
      <c r="W2962" s="61"/>
      <c r="X2962" s="61"/>
    </row>
    <row r="2963" spans="1:24" ht="18.75" customHeight="1" x14ac:dyDescent="0.25">
      <c r="A2963" s="61"/>
      <c r="B2963" s="303">
        <f>IF(P2963="",0,COUNTIF($P$7:P2963,P2963))</f>
        <v>0</v>
      </c>
      <c r="C2963" s="303" t="str">
        <f t="shared" si="325"/>
        <v>0</v>
      </c>
      <c r="D2963" s="303">
        <f>IF(S2963="",0,COUNTIF($S$7:S2963,S2963))</f>
        <v>0</v>
      </c>
      <c r="E2963" s="303" t="str">
        <f t="shared" si="326"/>
        <v>0</v>
      </c>
      <c r="F2963" s="303">
        <f>IF(T2963="",0,COUNTIF($T$7:T2963,T2963))</f>
        <v>0</v>
      </c>
      <c r="G2963" s="303" t="str">
        <f t="shared" si="327"/>
        <v>0</v>
      </c>
      <c r="H2963" s="303">
        <f>IF(R2963="",0,COUNTIF($R$7:R2963,R2963))</f>
        <v>0</v>
      </c>
      <c r="I2963" s="303" t="str">
        <f t="shared" si="328"/>
        <v>0</v>
      </c>
      <c r="J2963" s="306">
        <f t="shared" si="329"/>
        <v>44216</v>
      </c>
      <c r="K2963" s="303" t="str">
        <f t="shared" si="330"/>
        <v>KK 097</v>
      </c>
      <c r="L2963" s="61"/>
      <c r="M2963" s="271"/>
      <c r="N2963" s="6"/>
      <c r="O2963" s="10"/>
      <c r="P2963" s="6"/>
      <c r="Q2963" s="77" t="str">
        <f t="shared" si="331"/>
        <v/>
      </c>
      <c r="R2963" s="333"/>
      <c r="S2963" s="23"/>
      <c r="T2963" s="271"/>
      <c r="U2963" s="5"/>
      <c r="V2963" s="5"/>
      <c r="W2963" s="61"/>
      <c r="X2963" s="61"/>
    </row>
    <row r="2964" spans="1:24" ht="18.75" customHeight="1" x14ac:dyDescent="0.25">
      <c r="A2964" s="61"/>
      <c r="B2964" s="303">
        <f>IF(P2964="",0,COUNTIF($P$7:P2964,P2964))</f>
        <v>0</v>
      </c>
      <c r="C2964" s="303" t="str">
        <f t="shared" si="325"/>
        <v>0</v>
      </c>
      <c r="D2964" s="303">
        <f>IF(S2964="",0,COUNTIF($S$7:S2964,S2964))</f>
        <v>0</v>
      </c>
      <c r="E2964" s="303" t="str">
        <f t="shared" si="326"/>
        <v>0</v>
      </c>
      <c r="F2964" s="303">
        <f>IF(T2964="",0,COUNTIF($T$7:T2964,T2964))</f>
        <v>0</v>
      </c>
      <c r="G2964" s="303" t="str">
        <f t="shared" si="327"/>
        <v>0</v>
      </c>
      <c r="H2964" s="303">
        <f>IF(R2964="",0,COUNTIF($R$7:R2964,R2964))</f>
        <v>0</v>
      </c>
      <c r="I2964" s="303" t="str">
        <f t="shared" si="328"/>
        <v>0</v>
      </c>
      <c r="J2964" s="306">
        <f t="shared" si="329"/>
        <v>44216</v>
      </c>
      <c r="K2964" s="303" t="str">
        <f t="shared" si="330"/>
        <v>KK 097</v>
      </c>
      <c r="L2964" s="61"/>
      <c r="M2964" s="271"/>
      <c r="N2964" s="6"/>
      <c r="O2964" s="10"/>
      <c r="P2964" s="6"/>
      <c r="Q2964" s="77" t="str">
        <f t="shared" si="331"/>
        <v/>
      </c>
      <c r="R2964" s="333"/>
      <c r="S2964" s="23"/>
      <c r="T2964" s="271"/>
      <c r="U2964" s="5"/>
      <c r="V2964" s="5"/>
      <c r="W2964" s="61"/>
      <c r="X2964" s="61"/>
    </row>
    <row r="2965" spans="1:24" ht="18.75" customHeight="1" x14ac:dyDescent="0.25">
      <c r="A2965" s="61"/>
      <c r="B2965" s="303">
        <f>IF(P2965="",0,COUNTIF($P$7:P2965,P2965))</f>
        <v>0</v>
      </c>
      <c r="C2965" s="303" t="str">
        <f t="shared" si="325"/>
        <v>0</v>
      </c>
      <c r="D2965" s="303">
        <f>IF(S2965="",0,COUNTIF($S$7:S2965,S2965))</f>
        <v>0</v>
      </c>
      <c r="E2965" s="303" t="str">
        <f t="shared" si="326"/>
        <v>0</v>
      </c>
      <c r="F2965" s="303">
        <f>IF(T2965="",0,COUNTIF($T$7:T2965,T2965))</f>
        <v>0</v>
      </c>
      <c r="G2965" s="303" t="str">
        <f t="shared" si="327"/>
        <v>0</v>
      </c>
      <c r="H2965" s="303">
        <f>IF(R2965="",0,COUNTIF($R$7:R2965,R2965))</f>
        <v>0</v>
      </c>
      <c r="I2965" s="303" t="str">
        <f t="shared" si="328"/>
        <v>0</v>
      </c>
      <c r="J2965" s="306">
        <f t="shared" si="329"/>
        <v>44216</v>
      </c>
      <c r="K2965" s="303" t="str">
        <f t="shared" si="330"/>
        <v>KK 097</v>
      </c>
      <c r="L2965" s="61"/>
      <c r="M2965" s="271"/>
      <c r="N2965" s="6"/>
      <c r="O2965" s="10"/>
      <c r="P2965" s="6"/>
      <c r="Q2965" s="77" t="str">
        <f t="shared" si="331"/>
        <v/>
      </c>
      <c r="R2965" s="333"/>
      <c r="S2965" s="23"/>
      <c r="T2965" s="271"/>
      <c r="U2965" s="5"/>
      <c r="V2965" s="5"/>
      <c r="W2965" s="61"/>
      <c r="X2965" s="61"/>
    </row>
    <row r="2966" spans="1:24" ht="18.75" customHeight="1" x14ac:dyDescent="0.25">
      <c r="A2966" s="61"/>
      <c r="B2966" s="303">
        <f>IF(P2966="",0,COUNTIF($P$7:P2966,P2966))</f>
        <v>0</v>
      </c>
      <c r="C2966" s="303" t="str">
        <f t="shared" si="325"/>
        <v>0</v>
      </c>
      <c r="D2966" s="303">
        <f>IF(S2966="",0,COUNTIF($S$7:S2966,S2966))</f>
        <v>0</v>
      </c>
      <c r="E2966" s="303" t="str">
        <f t="shared" si="326"/>
        <v>0</v>
      </c>
      <c r="F2966" s="303">
        <f>IF(T2966="",0,COUNTIF($T$7:T2966,T2966))</f>
        <v>0</v>
      </c>
      <c r="G2966" s="303" t="str">
        <f t="shared" si="327"/>
        <v>0</v>
      </c>
      <c r="H2966" s="303">
        <f>IF(R2966="",0,COUNTIF($R$7:R2966,R2966))</f>
        <v>0</v>
      </c>
      <c r="I2966" s="303" t="str">
        <f t="shared" si="328"/>
        <v>0</v>
      </c>
      <c r="J2966" s="306">
        <f t="shared" si="329"/>
        <v>44216</v>
      </c>
      <c r="K2966" s="303" t="str">
        <f t="shared" si="330"/>
        <v>KK 097</v>
      </c>
      <c r="L2966" s="61"/>
      <c r="M2966" s="271"/>
      <c r="N2966" s="6"/>
      <c r="O2966" s="10"/>
      <c r="P2966" s="6"/>
      <c r="Q2966" s="77" t="str">
        <f t="shared" si="331"/>
        <v/>
      </c>
      <c r="R2966" s="333"/>
      <c r="S2966" s="23"/>
      <c r="T2966" s="271"/>
      <c r="U2966" s="5"/>
      <c r="V2966" s="5"/>
      <c r="W2966" s="61"/>
      <c r="X2966" s="61"/>
    </row>
    <row r="2967" spans="1:24" ht="18.75" customHeight="1" x14ac:dyDescent="0.25">
      <c r="A2967" s="61"/>
      <c r="B2967" s="303">
        <f>IF(P2967="",0,COUNTIF($P$7:P2967,P2967))</f>
        <v>0</v>
      </c>
      <c r="C2967" s="303" t="str">
        <f t="shared" si="325"/>
        <v>0</v>
      </c>
      <c r="D2967" s="303">
        <f>IF(S2967="",0,COUNTIF($S$7:S2967,S2967))</f>
        <v>0</v>
      </c>
      <c r="E2967" s="303" t="str">
        <f t="shared" si="326"/>
        <v>0</v>
      </c>
      <c r="F2967" s="303">
        <f>IF(T2967="",0,COUNTIF($T$7:T2967,T2967))</f>
        <v>0</v>
      </c>
      <c r="G2967" s="303" t="str">
        <f t="shared" si="327"/>
        <v>0</v>
      </c>
      <c r="H2967" s="303">
        <f>IF(R2967="",0,COUNTIF($R$7:R2967,R2967))</f>
        <v>0</v>
      </c>
      <c r="I2967" s="303" t="str">
        <f t="shared" si="328"/>
        <v>0</v>
      </c>
      <c r="J2967" s="306">
        <f t="shared" si="329"/>
        <v>44216</v>
      </c>
      <c r="K2967" s="303" t="str">
        <f t="shared" si="330"/>
        <v>KK 097</v>
      </c>
      <c r="L2967" s="61"/>
      <c r="M2967" s="271"/>
      <c r="N2967" s="6"/>
      <c r="O2967" s="10"/>
      <c r="P2967" s="6"/>
      <c r="Q2967" s="77" t="str">
        <f t="shared" si="331"/>
        <v/>
      </c>
      <c r="R2967" s="333"/>
      <c r="S2967" s="23"/>
      <c r="T2967" s="271"/>
      <c r="U2967" s="5"/>
      <c r="V2967" s="5"/>
      <c r="W2967" s="61"/>
      <c r="X2967" s="61"/>
    </row>
    <row r="2968" spans="1:24" ht="18.75" customHeight="1" x14ac:dyDescent="0.25">
      <c r="A2968" s="61"/>
      <c r="B2968" s="303">
        <f>IF(P2968="",0,COUNTIF($P$7:P2968,P2968))</f>
        <v>0</v>
      </c>
      <c r="C2968" s="303" t="str">
        <f t="shared" si="325"/>
        <v>0</v>
      </c>
      <c r="D2968" s="303">
        <f>IF(S2968="",0,COUNTIF($S$7:S2968,S2968))</f>
        <v>0</v>
      </c>
      <c r="E2968" s="303" t="str">
        <f t="shared" si="326"/>
        <v>0</v>
      </c>
      <c r="F2968" s="303">
        <f>IF(T2968="",0,COUNTIF($T$7:T2968,T2968))</f>
        <v>0</v>
      </c>
      <c r="G2968" s="303" t="str">
        <f t="shared" si="327"/>
        <v>0</v>
      </c>
      <c r="H2968" s="303">
        <f>IF(R2968="",0,COUNTIF($R$7:R2968,R2968))</f>
        <v>0</v>
      </c>
      <c r="I2968" s="303" t="str">
        <f t="shared" si="328"/>
        <v>0</v>
      </c>
      <c r="J2968" s="306">
        <f t="shared" si="329"/>
        <v>44216</v>
      </c>
      <c r="K2968" s="303" t="str">
        <f t="shared" si="330"/>
        <v>KK 097</v>
      </c>
      <c r="L2968" s="61"/>
      <c r="M2968" s="271"/>
      <c r="N2968" s="6"/>
      <c r="O2968" s="10"/>
      <c r="P2968" s="6"/>
      <c r="Q2968" s="77" t="str">
        <f t="shared" si="331"/>
        <v/>
      </c>
      <c r="R2968" s="333"/>
      <c r="S2968" s="23"/>
      <c r="T2968" s="271"/>
      <c r="U2968" s="5"/>
      <c r="V2968" s="5"/>
      <c r="W2968" s="61"/>
      <c r="X2968" s="61"/>
    </row>
    <row r="2969" spans="1:24" ht="18.75" customHeight="1" x14ac:dyDescent="0.25">
      <c r="A2969" s="61"/>
      <c r="B2969" s="303">
        <f>IF(P2969="",0,COUNTIF($P$7:P2969,P2969))</f>
        <v>0</v>
      </c>
      <c r="C2969" s="303" t="str">
        <f t="shared" si="325"/>
        <v>0</v>
      </c>
      <c r="D2969" s="303">
        <f>IF(S2969="",0,COUNTIF($S$7:S2969,S2969))</f>
        <v>0</v>
      </c>
      <c r="E2969" s="303" t="str">
        <f t="shared" si="326"/>
        <v>0</v>
      </c>
      <c r="F2969" s="303">
        <f>IF(T2969="",0,COUNTIF($T$7:T2969,T2969))</f>
        <v>0</v>
      </c>
      <c r="G2969" s="303" t="str">
        <f t="shared" si="327"/>
        <v>0</v>
      </c>
      <c r="H2969" s="303">
        <f>IF(R2969="",0,COUNTIF($R$7:R2969,R2969))</f>
        <v>0</v>
      </c>
      <c r="I2969" s="303" t="str">
        <f t="shared" si="328"/>
        <v>0</v>
      </c>
      <c r="J2969" s="306">
        <f t="shared" si="329"/>
        <v>44216</v>
      </c>
      <c r="K2969" s="303" t="str">
        <f t="shared" si="330"/>
        <v>KK 097</v>
      </c>
      <c r="L2969" s="61"/>
      <c r="M2969" s="271"/>
      <c r="N2969" s="6"/>
      <c r="O2969" s="10"/>
      <c r="P2969" s="6"/>
      <c r="Q2969" s="77" t="str">
        <f t="shared" si="331"/>
        <v/>
      </c>
      <c r="R2969" s="333"/>
      <c r="S2969" s="23"/>
      <c r="T2969" s="271"/>
      <c r="U2969" s="5"/>
      <c r="V2969" s="5"/>
      <c r="W2969" s="61"/>
      <c r="X2969" s="61"/>
    </row>
    <row r="2970" spans="1:24" ht="18.75" customHeight="1" x14ac:dyDescent="0.25">
      <c r="A2970" s="61"/>
      <c r="B2970" s="303">
        <f>IF(P2970="",0,COUNTIF($P$7:P2970,P2970))</f>
        <v>0</v>
      </c>
      <c r="C2970" s="303" t="str">
        <f t="shared" si="325"/>
        <v>0</v>
      </c>
      <c r="D2970" s="303">
        <f>IF(S2970="",0,COUNTIF($S$7:S2970,S2970))</f>
        <v>0</v>
      </c>
      <c r="E2970" s="303" t="str">
        <f t="shared" si="326"/>
        <v>0</v>
      </c>
      <c r="F2970" s="303">
        <f>IF(T2970="",0,COUNTIF($T$7:T2970,T2970))</f>
        <v>0</v>
      </c>
      <c r="G2970" s="303" t="str">
        <f t="shared" si="327"/>
        <v>0</v>
      </c>
      <c r="H2970" s="303">
        <f>IF(R2970="",0,COUNTIF($R$7:R2970,R2970))</f>
        <v>0</v>
      </c>
      <c r="I2970" s="303" t="str">
        <f t="shared" si="328"/>
        <v>0</v>
      </c>
      <c r="J2970" s="306">
        <f t="shared" si="329"/>
        <v>44216</v>
      </c>
      <c r="K2970" s="303" t="str">
        <f t="shared" si="330"/>
        <v>KK 097</v>
      </c>
      <c r="L2970" s="61"/>
      <c r="M2970" s="271"/>
      <c r="N2970" s="6"/>
      <c r="O2970" s="10"/>
      <c r="P2970" s="6"/>
      <c r="Q2970" s="77" t="str">
        <f t="shared" si="331"/>
        <v/>
      </c>
      <c r="R2970" s="333"/>
      <c r="S2970" s="23"/>
      <c r="T2970" s="271"/>
      <c r="U2970" s="5"/>
      <c r="V2970" s="5"/>
      <c r="W2970" s="61"/>
      <c r="X2970" s="61"/>
    </row>
    <row r="2971" spans="1:24" ht="18.75" customHeight="1" x14ac:dyDescent="0.25">
      <c r="A2971" s="61"/>
      <c r="B2971" s="303">
        <f>IF(P2971="",0,COUNTIF($P$7:P2971,P2971))</f>
        <v>0</v>
      </c>
      <c r="C2971" s="303" t="str">
        <f t="shared" si="325"/>
        <v>0</v>
      </c>
      <c r="D2971" s="303">
        <f>IF(S2971="",0,COUNTIF($S$7:S2971,S2971))</f>
        <v>0</v>
      </c>
      <c r="E2971" s="303" t="str">
        <f t="shared" si="326"/>
        <v>0</v>
      </c>
      <c r="F2971" s="303">
        <f>IF(T2971="",0,COUNTIF($T$7:T2971,T2971))</f>
        <v>0</v>
      </c>
      <c r="G2971" s="303" t="str">
        <f t="shared" si="327"/>
        <v>0</v>
      </c>
      <c r="H2971" s="303">
        <f>IF(R2971="",0,COUNTIF($R$7:R2971,R2971))</f>
        <v>0</v>
      </c>
      <c r="I2971" s="303" t="str">
        <f t="shared" si="328"/>
        <v>0</v>
      </c>
      <c r="J2971" s="306">
        <f t="shared" si="329"/>
        <v>44216</v>
      </c>
      <c r="K2971" s="303" t="str">
        <f t="shared" si="330"/>
        <v>KK 097</v>
      </c>
      <c r="L2971" s="61"/>
      <c r="M2971" s="271"/>
      <c r="N2971" s="6"/>
      <c r="O2971" s="10"/>
      <c r="P2971" s="6"/>
      <c r="Q2971" s="77" t="str">
        <f t="shared" si="331"/>
        <v/>
      </c>
      <c r="R2971" s="333"/>
      <c r="S2971" s="23"/>
      <c r="T2971" s="271"/>
      <c r="U2971" s="5"/>
      <c r="V2971" s="5"/>
      <c r="W2971" s="61"/>
      <c r="X2971" s="61"/>
    </row>
    <row r="2972" spans="1:24" ht="18.75" customHeight="1" x14ac:dyDescent="0.25">
      <c r="A2972" s="61"/>
      <c r="B2972" s="303">
        <f>IF(P2972="",0,COUNTIF($P$7:P2972,P2972))</f>
        <v>0</v>
      </c>
      <c r="C2972" s="303" t="str">
        <f t="shared" si="325"/>
        <v>0</v>
      </c>
      <c r="D2972" s="303">
        <f>IF(S2972="",0,COUNTIF($S$7:S2972,S2972))</f>
        <v>0</v>
      </c>
      <c r="E2972" s="303" t="str">
        <f t="shared" si="326"/>
        <v>0</v>
      </c>
      <c r="F2972" s="303">
        <f>IF(T2972="",0,COUNTIF($T$7:T2972,T2972))</f>
        <v>0</v>
      </c>
      <c r="G2972" s="303" t="str">
        <f t="shared" si="327"/>
        <v>0</v>
      </c>
      <c r="H2972" s="303">
        <f>IF(R2972="",0,COUNTIF($R$7:R2972,R2972))</f>
        <v>0</v>
      </c>
      <c r="I2972" s="303" t="str">
        <f t="shared" si="328"/>
        <v>0</v>
      </c>
      <c r="J2972" s="306">
        <f t="shared" si="329"/>
        <v>44216</v>
      </c>
      <c r="K2972" s="303" t="str">
        <f t="shared" si="330"/>
        <v>KK 097</v>
      </c>
      <c r="L2972" s="61"/>
      <c r="M2972" s="271"/>
      <c r="N2972" s="6"/>
      <c r="O2972" s="10"/>
      <c r="P2972" s="6"/>
      <c r="Q2972" s="77" t="str">
        <f t="shared" si="331"/>
        <v/>
      </c>
      <c r="R2972" s="333"/>
      <c r="S2972" s="23"/>
      <c r="T2972" s="271"/>
      <c r="U2972" s="5"/>
      <c r="V2972" s="5"/>
      <c r="W2972" s="61"/>
      <c r="X2972" s="61"/>
    </row>
    <row r="2973" spans="1:24" ht="18.75" customHeight="1" x14ac:dyDescent="0.25">
      <c r="A2973" s="61"/>
      <c r="B2973" s="303">
        <f>IF(P2973="",0,COUNTIF($P$7:P2973,P2973))</f>
        <v>0</v>
      </c>
      <c r="C2973" s="303" t="str">
        <f t="shared" si="325"/>
        <v>0</v>
      </c>
      <c r="D2973" s="303">
        <f>IF(S2973="",0,COUNTIF($S$7:S2973,S2973))</f>
        <v>0</v>
      </c>
      <c r="E2973" s="303" t="str">
        <f t="shared" si="326"/>
        <v>0</v>
      </c>
      <c r="F2973" s="303">
        <f>IF(T2973="",0,COUNTIF($T$7:T2973,T2973))</f>
        <v>0</v>
      </c>
      <c r="G2973" s="303" t="str">
        <f t="shared" si="327"/>
        <v>0</v>
      </c>
      <c r="H2973" s="303">
        <f>IF(R2973="",0,COUNTIF($R$7:R2973,R2973))</f>
        <v>0</v>
      </c>
      <c r="I2973" s="303" t="str">
        <f t="shared" si="328"/>
        <v>0</v>
      </c>
      <c r="J2973" s="306">
        <f t="shared" si="329"/>
        <v>44216</v>
      </c>
      <c r="K2973" s="303" t="str">
        <f t="shared" si="330"/>
        <v>KK 097</v>
      </c>
      <c r="L2973" s="61"/>
      <c r="M2973" s="271"/>
      <c r="N2973" s="6"/>
      <c r="O2973" s="10"/>
      <c r="P2973" s="6"/>
      <c r="Q2973" s="77" t="str">
        <f t="shared" si="331"/>
        <v/>
      </c>
      <c r="R2973" s="333"/>
      <c r="S2973" s="23"/>
      <c r="T2973" s="271"/>
      <c r="U2973" s="5"/>
      <c r="V2973" s="5"/>
      <c r="W2973" s="61"/>
      <c r="X2973" s="61"/>
    </row>
    <row r="2974" spans="1:24" ht="18.75" customHeight="1" x14ac:dyDescent="0.25">
      <c r="A2974" s="61"/>
      <c r="B2974" s="303">
        <f>IF(P2974="",0,COUNTIF($P$7:P2974,P2974))</f>
        <v>0</v>
      </c>
      <c r="C2974" s="303" t="str">
        <f t="shared" si="325"/>
        <v>0</v>
      </c>
      <c r="D2974" s="303">
        <f>IF(S2974="",0,COUNTIF($S$7:S2974,S2974))</f>
        <v>0</v>
      </c>
      <c r="E2974" s="303" t="str">
        <f t="shared" si="326"/>
        <v>0</v>
      </c>
      <c r="F2974" s="303">
        <f>IF(T2974="",0,COUNTIF($T$7:T2974,T2974))</f>
        <v>0</v>
      </c>
      <c r="G2974" s="303" t="str">
        <f t="shared" si="327"/>
        <v>0</v>
      </c>
      <c r="H2974" s="303">
        <f>IF(R2974="",0,COUNTIF($R$7:R2974,R2974))</f>
        <v>0</v>
      </c>
      <c r="I2974" s="303" t="str">
        <f t="shared" si="328"/>
        <v>0</v>
      </c>
      <c r="J2974" s="306">
        <f t="shared" si="329"/>
        <v>44216</v>
      </c>
      <c r="K2974" s="303" t="str">
        <f t="shared" si="330"/>
        <v>KK 097</v>
      </c>
      <c r="L2974" s="61"/>
      <c r="M2974" s="271"/>
      <c r="N2974" s="6"/>
      <c r="O2974" s="10"/>
      <c r="P2974" s="6"/>
      <c r="Q2974" s="77" t="str">
        <f t="shared" si="331"/>
        <v/>
      </c>
      <c r="R2974" s="333"/>
      <c r="S2974" s="23"/>
      <c r="T2974" s="271"/>
      <c r="U2974" s="5"/>
      <c r="V2974" s="5"/>
      <c r="W2974" s="61"/>
      <c r="X2974" s="61"/>
    </row>
    <row r="2975" spans="1:24" ht="18.75" customHeight="1" x14ac:dyDescent="0.25">
      <c r="A2975" s="61"/>
      <c r="B2975" s="303">
        <f>IF(P2975="",0,COUNTIF($P$7:P2975,P2975))</f>
        <v>0</v>
      </c>
      <c r="C2975" s="303" t="str">
        <f t="shared" si="325"/>
        <v>0</v>
      </c>
      <c r="D2975" s="303">
        <f>IF(S2975="",0,COUNTIF($S$7:S2975,S2975))</f>
        <v>0</v>
      </c>
      <c r="E2975" s="303" t="str">
        <f t="shared" si="326"/>
        <v>0</v>
      </c>
      <c r="F2975" s="303">
        <f>IF(T2975="",0,COUNTIF($T$7:T2975,T2975))</f>
        <v>0</v>
      </c>
      <c r="G2975" s="303" t="str">
        <f t="shared" si="327"/>
        <v>0</v>
      </c>
      <c r="H2975" s="303">
        <f>IF(R2975="",0,COUNTIF($R$7:R2975,R2975))</f>
        <v>0</v>
      </c>
      <c r="I2975" s="303" t="str">
        <f t="shared" si="328"/>
        <v>0</v>
      </c>
      <c r="J2975" s="306">
        <f t="shared" si="329"/>
        <v>44216</v>
      </c>
      <c r="K2975" s="303" t="str">
        <f t="shared" si="330"/>
        <v>KK 097</v>
      </c>
      <c r="L2975" s="61"/>
      <c r="M2975" s="271"/>
      <c r="N2975" s="6"/>
      <c r="O2975" s="10"/>
      <c r="P2975" s="6"/>
      <c r="Q2975" s="77" t="str">
        <f t="shared" si="331"/>
        <v/>
      </c>
      <c r="R2975" s="333"/>
      <c r="S2975" s="23"/>
      <c r="T2975" s="271"/>
      <c r="U2975" s="5"/>
      <c r="V2975" s="5"/>
      <c r="W2975" s="61"/>
      <c r="X2975" s="61"/>
    </row>
    <row r="2976" spans="1:24" ht="18.75" customHeight="1" x14ac:dyDescent="0.25">
      <c r="A2976" s="61"/>
      <c r="B2976" s="303">
        <f>IF(P2976="",0,COUNTIF($P$7:P2976,P2976))</f>
        <v>0</v>
      </c>
      <c r="C2976" s="303" t="str">
        <f t="shared" si="325"/>
        <v>0</v>
      </c>
      <c r="D2976" s="303">
        <f>IF(S2976="",0,COUNTIF($S$7:S2976,S2976))</f>
        <v>0</v>
      </c>
      <c r="E2976" s="303" t="str">
        <f t="shared" si="326"/>
        <v>0</v>
      </c>
      <c r="F2976" s="303">
        <f>IF(T2976="",0,COUNTIF($T$7:T2976,T2976))</f>
        <v>0</v>
      </c>
      <c r="G2976" s="303" t="str">
        <f t="shared" si="327"/>
        <v>0</v>
      </c>
      <c r="H2976" s="303">
        <f>IF(R2976="",0,COUNTIF($R$7:R2976,R2976))</f>
        <v>0</v>
      </c>
      <c r="I2976" s="303" t="str">
        <f t="shared" si="328"/>
        <v>0</v>
      </c>
      <c r="J2976" s="306">
        <f t="shared" si="329"/>
        <v>44216</v>
      </c>
      <c r="K2976" s="303" t="str">
        <f t="shared" si="330"/>
        <v>KK 097</v>
      </c>
      <c r="L2976" s="61"/>
      <c r="M2976" s="271"/>
      <c r="N2976" s="6"/>
      <c r="O2976" s="10"/>
      <c r="P2976" s="6"/>
      <c r="Q2976" s="77" t="str">
        <f t="shared" si="331"/>
        <v/>
      </c>
      <c r="R2976" s="333"/>
      <c r="S2976" s="23"/>
      <c r="T2976" s="271"/>
      <c r="U2976" s="5"/>
      <c r="V2976" s="5"/>
      <c r="W2976" s="61"/>
      <c r="X2976" s="61"/>
    </row>
    <row r="2977" spans="1:24" ht="18.75" customHeight="1" x14ac:dyDescent="0.25">
      <c r="A2977" s="61"/>
      <c r="B2977" s="303">
        <f>IF(P2977="",0,COUNTIF($P$7:P2977,P2977))</f>
        <v>0</v>
      </c>
      <c r="C2977" s="303" t="str">
        <f t="shared" si="325"/>
        <v>0</v>
      </c>
      <c r="D2977" s="303">
        <f>IF(S2977="",0,COUNTIF($S$7:S2977,S2977))</f>
        <v>0</v>
      </c>
      <c r="E2977" s="303" t="str">
        <f t="shared" si="326"/>
        <v>0</v>
      </c>
      <c r="F2977" s="303">
        <f>IF(T2977="",0,COUNTIF($T$7:T2977,T2977))</f>
        <v>0</v>
      </c>
      <c r="G2977" s="303" t="str">
        <f t="shared" si="327"/>
        <v>0</v>
      </c>
      <c r="H2977" s="303">
        <f>IF(R2977="",0,COUNTIF($R$7:R2977,R2977))</f>
        <v>0</v>
      </c>
      <c r="I2977" s="303" t="str">
        <f t="shared" si="328"/>
        <v>0</v>
      </c>
      <c r="J2977" s="306">
        <f t="shared" si="329"/>
        <v>44216</v>
      </c>
      <c r="K2977" s="303" t="str">
        <f t="shared" si="330"/>
        <v>KK 097</v>
      </c>
      <c r="L2977" s="61"/>
      <c r="M2977" s="271"/>
      <c r="N2977" s="6"/>
      <c r="O2977" s="10"/>
      <c r="P2977" s="6"/>
      <c r="Q2977" s="77" t="str">
        <f t="shared" si="331"/>
        <v/>
      </c>
      <c r="R2977" s="333"/>
      <c r="S2977" s="23"/>
      <c r="T2977" s="271"/>
      <c r="U2977" s="5"/>
      <c r="V2977" s="5"/>
      <c r="W2977" s="61"/>
      <c r="X2977" s="61"/>
    </row>
    <row r="2978" spans="1:24" ht="18.75" customHeight="1" x14ac:dyDescent="0.25">
      <c r="A2978" s="61"/>
      <c r="B2978" s="303">
        <f>IF(P2978="",0,COUNTIF($P$7:P2978,P2978))</f>
        <v>0</v>
      </c>
      <c r="C2978" s="303" t="str">
        <f t="shared" si="325"/>
        <v>0</v>
      </c>
      <c r="D2978" s="303">
        <f>IF(S2978="",0,COUNTIF($S$7:S2978,S2978))</f>
        <v>0</v>
      </c>
      <c r="E2978" s="303" t="str">
        <f t="shared" si="326"/>
        <v>0</v>
      </c>
      <c r="F2978" s="303">
        <f>IF(T2978="",0,COUNTIF($T$7:T2978,T2978))</f>
        <v>0</v>
      </c>
      <c r="G2978" s="303" t="str">
        <f t="shared" si="327"/>
        <v>0</v>
      </c>
      <c r="H2978" s="303">
        <f>IF(R2978="",0,COUNTIF($R$7:R2978,R2978))</f>
        <v>0</v>
      </c>
      <c r="I2978" s="303" t="str">
        <f t="shared" si="328"/>
        <v>0</v>
      </c>
      <c r="J2978" s="306">
        <f t="shared" si="329"/>
        <v>44216</v>
      </c>
      <c r="K2978" s="303" t="str">
        <f t="shared" si="330"/>
        <v>KK 097</v>
      </c>
      <c r="L2978" s="61"/>
      <c r="M2978" s="271"/>
      <c r="N2978" s="6"/>
      <c r="O2978" s="10"/>
      <c r="P2978" s="6"/>
      <c r="Q2978" s="77" t="str">
        <f t="shared" si="331"/>
        <v/>
      </c>
      <c r="R2978" s="333"/>
      <c r="S2978" s="23"/>
      <c r="T2978" s="271"/>
      <c r="U2978" s="5"/>
      <c r="V2978" s="5"/>
      <c r="W2978" s="61"/>
      <c r="X2978" s="61"/>
    </row>
    <row r="2979" spans="1:24" ht="18.75" customHeight="1" x14ac:dyDescent="0.25">
      <c r="A2979" s="61"/>
      <c r="B2979" s="303">
        <f>IF(P2979="",0,COUNTIF($P$7:P2979,P2979))</f>
        <v>0</v>
      </c>
      <c r="C2979" s="303" t="str">
        <f t="shared" si="325"/>
        <v>0</v>
      </c>
      <c r="D2979" s="303">
        <f>IF(S2979="",0,COUNTIF($S$7:S2979,S2979))</f>
        <v>0</v>
      </c>
      <c r="E2979" s="303" t="str">
        <f t="shared" si="326"/>
        <v>0</v>
      </c>
      <c r="F2979" s="303">
        <f>IF(T2979="",0,COUNTIF($T$7:T2979,T2979))</f>
        <v>0</v>
      </c>
      <c r="G2979" s="303" t="str">
        <f t="shared" si="327"/>
        <v>0</v>
      </c>
      <c r="H2979" s="303">
        <f>IF(R2979="",0,COUNTIF($R$7:R2979,R2979))</f>
        <v>0</v>
      </c>
      <c r="I2979" s="303" t="str">
        <f t="shared" si="328"/>
        <v>0</v>
      </c>
      <c r="J2979" s="306">
        <f t="shared" si="329"/>
        <v>44216</v>
      </c>
      <c r="K2979" s="303" t="str">
        <f t="shared" si="330"/>
        <v>KK 097</v>
      </c>
      <c r="L2979" s="61"/>
      <c r="M2979" s="271"/>
      <c r="N2979" s="6"/>
      <c r="O2979" s="10"/>
      <c r="P2979" s="6"/>
      <c r="Q2979" s="77" t="str">
        <f t="shared" si="331"/>
        <v/>
      </c>
      <c r="R2979" s="333"/>
      <c r="S2979" s="23"/>
      <c r="T2979" s="271"/>
      <c r="U2979" s="5"/>
      <c r="V2979" s="5"/>
      <c r="W2979" s="61"/>
      <c r="X2979" s="61"/>
    </row>
    <row r="2980" spans="1:24" ht="18.75" customHeight="1" x14ac:dyDescent="0.25">
      <c r="A2980" s="61"/>
      <c r="B2980" s="303">
        <f>IF(P2980="",0,COUNTIF($P$7:P2980,P2980))</f>
        <v>0</v>
      </c>
      <c r="C2980" s="303" t="str">
        <f t="shared" si="325"/>
        <v>0</v>
      </c>
      <c r="D2980" s="303">
        <f>IF(S2980="",0,COUNTIF($S$7:S2980,S2980))</f>
        <v>0</v>
      </c>
      <c r="E2980" s="303" t="str">
        <f t="shared" si="326"/>
        <v>0</v>
      </c>
      <c r="F2980" s="303">
        <f>IF(T2980="",0,COUNTIF($T$7:T2980,T2980))</f>
        <v>0</v>
      </c>
      <c r="G2980" s="303" t="str">
        <f t="shared" si="327"/>
        <v>0</v>
      </c>
      <c r="H2980" s="303">
        <f>IF(R2980="",0,COUNTIF($R$7:R2980,R2980))</f>
        <v>0</v>
      </c>
      <c r="I2980" s="303" t="str">
        <f t="shared" si="328"/>
        <v>0</v>
      </c>
      <c r="J2980" s="306">
        <f t="shared" si="329"/>
        <v>44216</v>
      </c>
      <c r="K2980" s="303" t="str">
        <f t="shared" si="330"/>
        <v>KK 097</v>
      </c>
      <c r="L2980" s="61"/>
      <c r="M2980" s="271"/>
      <c r="N2980" s="6"/>
      <c r="O2980" s="10"/>
      <c r="P2980" s="6"/>
      <c r="Q2980" s="77" t="str">
        <f t="shared" si="331"/>
        <v/>
      </c>
      <c r="R2980" s="333"/>
      <c r="S2980" s="23"/>
      <c r="T2980" s="271"/>
      <c r="U2980" s="5"/>
      <c r="V2980" s="5"/>
      <c r="W2980" s="61"/>
      <c r="X2980" s="61"/>
    </row>
    <row r="2981" spans="1:24" ht="18.75" customHeight="1" x14ac:dyDescent="0.25">
      <c r="A2981" s="61"/>
      <c r="B2981" s="303">
        <f>IF(P2981="",0,COUNTIF($P$7:P2981,P2981))</f>
        <v>0</v>
      </c>
      <c r="C2981" s="303" t="str">
        <f t="shared" si="325"/>
        <v>0</v>
      </c>
      <c r="D2981" s="303">
        <f>IF(S2981="",0,COUNTIF($S$7:S2981,S2981))</f>
        <v>0</v>
      </c>
      <c r="E2981" s="303" t="str">
        <f t="shared" si="326"/>
        <v>0</v>
      </c>
      <c r="F2981" s="303">
        <f>IF(T2981="",0,COUNTIF($T$7:T2981,T2981))</f>
        <v>0</v>
      </c>
      <c r="G2981" s="303" t="str">
        <f t="shared" si="327"/>
        <v>0</v>
      </c>
      <c r="H2981" s="303">
        <f>IF(R2981="",0,COUNTIF($R$7:R2981,R2981))</f>
        <v>0</v>
      </c>
      <c r="I2981" s="303" t="str">
        <f t="shared" si="328"/>
        <v>0</v>
      </c>
      <c r="J2981" s="306">
        <f t="shared" si="329"/>
        <v>44216</v>
      </c>
      <c r="K2981" s="303" t="str">
        <f t="shared" si="330"/>
        <v>KK 097</v>
      </c>
      <c r="L2981" s="61"/>
      <c r="M2981" s="271"/>
      <c r="N2981" s="6"/>
      <c r="O2981" s="10"/>
      <c r="P2981" s="6"/>
      <c r="Q2981" s="77" t="str">
        <f t="shared" si="331"/>
        <v/>
      </c>
      <c r="R2981" s="333"/>
      <c r="S2981" s="23"/>
      <c r="T2981" s="271"/>
      <c r="U2981" s="5"/>
      <c r="V2981" s="5"/>
      <c r="W2981" s="61"/>
      <c r="X2981" s="61"/>
    </row>
    <row r="2982" spans="1:24" ht="18.75" customHeight="1" x14ac:dyDescent="0.25">
      <c r="A2982" s="61"/>
      <c r="B2982" s="303">
        <f>IF(P2982="",0,COUNTIF($P$7:P2982,P2982))</f>
        <v>0</v>
      </c>
      <c r="C2982" s="303" t="str">
        <f t="shared" si="325"/>
        <v>0</v>
      </c>
      <c r="D2982" s="303">
        <f>IF(S2982="",0,COUNTIF($S$7:S2982,S2982))</f>
        <v>0</v>
      </c>
      <c r="E2982" s="303" t="str">
        <f t="shared" si="326"/>
        <v>0</v>
      </c>
      <c r="F2982" s="303">
        <f>IF(T2982="",0,COUNTIF($T$7:T2982,T2982))</f>
        <v>0</v>
      </c>
      <c r="G2982" s="303" t="str">
        <f t="shared" si="327"/>
        <v>0</v>
      </c>
      <c r="H2982" s="303">
        <f>IF(R2982="",0,COUNTIF($R$7:R2982,R2982))</f>
        <v>0</v>
      </c>
      <c r="I2982" s="303" t="str">
        <f t="shared" si="328"/>
        <v>0</v>
      </c>
      <c r="J2982" s="306">
        <f t="shared" si="329"/>
        <v>44216</v>
      </c>
      <c r="K2982" s="303" t="str">
        <f t="shared" si="330"/>
        <v>KK 097</v>
      </c>
      <c r="L2982" s="61"/>
      <c r="M2982" s="271"/>
      <c r="N2982" s="6"/>
      <c r="O2982" s="10"/>
      <c r="P2982" s="6"/>
      <c r="Q2982" s="77" t="str">
        <f t="shared" si="331"/>
        <v/>
      </c>
      <c r="R2982" s="333"/>
      <c r="S2982" s="23"/>
      <c r="T2982" s="271"/>
      <c r="U2982" s="5"/>
      <c r="V2982" s="5"/>
      <c r="W2982" s="61"/>
      <c r="X2982" s="61"/>
    </row>
    <row r="2983" spans="1:24" ht="18.75" customHeight="1" x14ac:dyDescent="0.25">
      <c r="A2983" s="61"/>
      <c r="B2983" s="303">
        <f>IF(P2983="",0,COUNTIF($P$7:P2983,P2983))</f>
        <v>0</v>
      </c>
      <c r="C2983" s="303" t="str">
        <f t="shared" si="325"/>
        <v>0</v>
      </c>
      <c r="D2983" s="303">
        <f>IF(S2983="",0,COUNTIF($S$7:S2983,S2983))</f>
        <v>0</v>
      </c>
      <c r="E2983" s="303" t="str">
        <f t="shared" si="326"/>
        <v>0</v>
      </c>
      <c r="F2983" s="303">
        <f>IF(T2983="",0,COUNTIF($T$7:T2983,T2983))</f>
        <v>0</v>
      </c>
      <c r="G2983" s="303" t="str">
        <f t="shared" si="327"/>
        <v>0</v>
      </c>
      <c r="H2983" s="303">
        <f>IF(R2983="",0,COUNTIF($R$7:R2983,R2983))</f>
        <v>0</v>
      </c>
      <c r="I2983" s="303" t="str">
        <f t="shared" si="328"/>
        <v>0</v>
      </c>
      <c r="J2983" s="306">
        <f t="shared" si="329"/>
        <v>44216</v>
      </c>
      <c r="K2983" s="303" t="str">
        <f t="shared" si="330"/>
        <v>KK 097</v>
      </c>
      <c r="L2983" s="61"/>
      <c r="M2983" s="271"/>
      <c r="N2983" s="6"/>
      <c r="O2983" s="10"/>
      <c r="P2983" s="6"/>
      <c r="Q2983" s="77" t="str">
        <f t="shared" si="331"/>
        <v/>
      </c>
      <c r="R2983" s="333"/>
      <c r="S2983" s="23"/>
      <c r="T2983" s="271"/>
      <c r="U2983" s="5"/>
      <c r="V2983" s="5"/>
      <c r="W2983" s="61"/>
      <c r="X2983" s="61"/>
    </row>
    <row r="2984" spans="1:24" ht="18.75" customHeight="1" x14ac:dyDescent="0.25">
      <c r="A2984" s="61"/>
      <c r="B2984" s="303">
        <f>IF(P2984="",0,COUNTIF($P$7:P2984,P2984))</f>
        <v>0</v>
      </c>
      <c r="C2984" s="303" t="str">
        <f t="shared" si="325"/>
        <v>0</v>
      </c>
      <c r="D2984" s="303">
        <f>IF(S2984="",0,COUNTIF($S$7:S2984,S2984))</f>
        <v>0</v>
      </c>
      <c r="E2984" s="303" t="str">
        <f t="shared" si="326"/>
        <v>0</v>
      </c>
      <c r="F2984" s="303">
        <f>IF(T2984="",0,COUNTIF($T$7:T2984,T2984))</f>
        <v>0</v>
      </c>
      <c r="G2984" s="303" t="str">
        <f t="shared" si="327"/>
        <v>0</v>
      </c>
      <c r="H2984" s="303">
        <f>IF(R2984="",0,COUNTIF($R$7:R2984,R2984))</f>
        <v>0</v>
      </c>
      <c r="I2984" s="303" t="str">
        <f t="shared" si="328"/>
        <v>0</v>
      </c>
      <c r="J2984" s="306">
        <f t="shared" si="329"/>
        <v>44216</v>
      </c>
      <c r="K2984" s="303" t="str">
        <f t="shared" si="330"/>
        <v>KK 097</v>
      </c>
      <c r="L2984" s="61"/>
      <c r="M2984" s="271"/>
      <c r="N2984" s="6"/>
      <c r="O2984" s="10"/>
      <c r="P2984" s="6"/>
      <c r="Q2984" s="77" t="str">
        <f t="shared" si="331"/>
        <v/>
      </c>
      <c r="R2984" s="333"/>
      <c r="S2984" s="23"/>
      <c r="T2984" s="271"/>
      <c r="U2984" s="5"/>
      <c r="V2984" s="5"/>
      <c r="W2984" s="61"/>
      <c r="X2984" s="61"/>
    </row>
    <row r="2985" spans="1:24" ht="18.75" customHeight="1" x14ac:dyDescent="0.25">
      <c r="A2985" s="61"/>
      <c r="B2985" s="303">
        <f>IF(P2985="",0,COUNTIF($P$7:P2985,P2985))</f>
        <v>0</v>
      </c>
      <c r="C2985" s="303" t="str">
        <f t="shared" si="325"/>
        <v>0</v>
      </c>
      <c r="D2985" s="303">
        <f>IF(S2985="",0,COUNTIF($S$7:S2985,S2985))</f>
        <v>0</v>
      </c>
      <c r="E2985" s="303" t="str">
        <f t="shared" si="326"/>
        <v>0</v>
      </c>
      <c r="F2985" s="303">
        <f>IF(T2985="",0,COUNTIF($T$7:T2985,T2985))</f>
        <v>0</v>
      </c>
      <c r="G2985" s="303" t="str">
        <f t="shared" si="327"/>
        <v>0</v>
      </c>
      <c r="H2985" s="303">
        <f>IF(R2985="",0,COUNTIF($R$7:R2985,R2985))</f>
        <v>0</v>
      </c>
      <c r="I2985" s="303" t="str">
        <f t="shared" si="328"/>
        <v>0</v>
      </c>
      <c r="J2985" s="306">
        <f t="shared" si="329"/>
        <v>44216</v>
      </c>
      <c r="K2985" s="303" t="str">
        <f t="shared" si="330"/>
        <v>KK 097</v>
      </c>
      <c r="L2985" s="61"/>
      <c r="M2985" s="271"/>
      <c r="N2985" s="6"/>
      <c r="O2985" s="10"/>
      <c r="P2985" s="6"/>
      <c r="Q2985" s="77" t="str">
        <f t="shared" si="331"/>
        <v/>
      </c>
      <c r="R2985" s="333"/>
      <c r="S2985" s="23"/>
      <c r="T2985" s="271"/>
      <c r="U2985" s="5"/>
      <c r="V2985" s="5"/>
      <c r="W2985" s="61"/>
      <c r="X2985" s="61"/>
    </row>
    <row r="2986" spans="1:24" ht="18.75" customHeight="1" x14ac:dyDescent="0.25">
      <c r="A2986" s="61"/>
      <c r="B2986" s="303">
        <f>IF(P2986="",0,COUNTIF($P$7:P2986,P2986))</f>
        <v>0</v>
      </c>
      <c r="C2986" s="303" t="str">
        <f t="shared" si="325"/>
        <v>0</v>
      </c>
      <c r="D2986" s="303">
        <f>IF(S2986="",0,COUNTIF($S$7:S2986,S2986))</f>
        <v>0</v>
      </c>
      <c r="E2986" s="303" t="str">
        <f t="shared" si="326"/>
        <v>0</v>
      </c>
      <c r="F2986" s="303">
        <f>IF(T2986="",0,COUNTIF($T$7:T2986,T2986))</f>
        <v>0</v>
      </c>
      <c r="G2986" s="303" t="str">
        <f t="shared" si="327"/>
        <v>0</v>
      </c>
      <c r="H2986" s="303">
        <f>IF(R2986="",0,COUNTIF($R$7:R2986,R2986))</f>
        <v>0</v>
      </c>
      <c r="I2986" s="303" t="str">
        <f t="shared" si="328"/>
        <v>0</v>
      </c>
      <c r="J2986" s="306">
        <f t="shared" si="329"/>
        <v>44216</v>
      </c>
      <c r="K2986" s="303" t="str">
        <f t="shared" si="330"/>
        <v>KK 097</v>
      </c>
      <c r="L2986" s="61"/>
      <c r="M2986" s="271"/>
      <c r="N2986" s="6"/>
      <c r="O2986" s="10"/>
      <c r="P2986" s="6"/>
      <c r="Q2986" s="77" t="str">
        <f t="shared" si="331"/>
        <v/>
      </c>
      <c r="R2986" s="333"/>
      <c r="S2986" s="23"/>
      <c r="T2986" s="271"/>
      <c r="U2986" s="5"/>
      <c r="V2986" s="5"/>
      <c r="W2986" s="61"/>
      <c r="X2986" s="61"/>
    </row>
    <row r="2987" spans="1:24" ht="18.75" customHeight="1" x14ac:dyDescent="0.25">
      <c r="A2987" s="61"/>
      <c r="B2987" s="303">
        <f>IF(P2987="",0,COUNTIF($P$7:P2987,P2987))</f>
        <v>0</v>
      </c>
      <c r="C2987" s="303" t="str">
        <f t="shared" si="325"/>
        <v>0</v>
      </c>
      <c r="D2987" s="303">
        <f>IF(S2987="",0,COUNTIF($S$7:S2987,S2987))</f>
        <v>0</v>
      </c>
      <c r="E2987" s="303" t="str">
        <f t="shared" si="326"/>
        <v>0</v>
      </c>
      <c r="F2987" s="303">
        <f>IF(T2987="",0,COUNTIF($T$7:T2987,T2987))</f>
        <v>0</v>
      </c>
      <c r="G2987" s="303" t="str">
        <f t="shared" si="327"/>
        <v>0</v>
      </c>
      <c r="H2987" s="303">
        <f>IF(R2987="",0,COUNTIF($R$7:R2987,R2987))</f>
        <v>0</v>
      </c>
      <c r="I2987" s="303" t="str">
        <f t="shared" si="328"/>
        <v>0</v>
      </c>
      <c r="J2987" s="306">
        <f t="shared" si="329"/>
        <v>44216</v>
      </c>
      <c r="K2987" s="303" t="str">
        <f t="shared" si="330"/>
        <v>KK 097</v>
      </c>
      <c r="L2987" s="61"/>
      <c r="M2987" s="271"/>
      <c r="N2987" s="6"/>
      <c r="O2987" s="10"/>
      <c r="P2987" s="6"/>
      <c r="Q2987" s="77" t="str">
        <f t="shared" si="331"/>
        <v/>
      </c>
      <c r="R2987" s="333"/>
      <c r="S2987" s="23"/>
      <c r="T2987" s="271"/>
      <c r="U2987" s="5"/>
      <c r="V2987" s="5"/>
      <c r="W2987" s="61"/>
      <c r="X2987" s="61"/>
    </row>
    <row r="2988" spans="1:24" ht="18.75" customHeight="1" x14ac:dyDescent="0.25">
      <c r="A2988" s="61"/>
      <c r="B2988" s="303">
        <f>IF(P2988="",0,COUNTIF($P$7:P2988,P2988))</f>
        <v>0</v>
      </c>
      <c r="C2988" s="303" t="str">
        <f t="shared" si="325"/>
        <v>0</v>
      </c>
      <c r="D2988" s="303">
        <f>IF(S2988="",0,COUNTIF($S$7:S2988,S2988))</f>
        <v>0</v>
      </c>
      <c r="E2988" s="303" t="str">
        <f t="shared" si="326"/>
        <v>0</v>
      </c>
      <c r="F2988" s="303">
        <f>IF(T2988="",0,COUNTIF($T$7:T2988,T2988))</f>
        <v>0</v>
      </c>
      <c r="G2988" s="303" t="str">
        <f t="shared" si="327"/>
        <v>0</v>
      </c>
      <c r="H2988" s="303">
        <f>IF(R2988="",0,COUNTIF($R$7:R2988,R2988))</f>
        <v>0</v>
      </c>
      <c r="I2988" s="303" t="str">
        <f t="shared" si="328"/>
        <v>0</v>
      </c>
      <c r="J2988" s="306">
        <f t="shared" si="329"/>
        <v>44216</v>
      </c>
      <c r="K2988" s="303" t="str">
        <f t="shared" si="330"/>
        <v>KK 097</v>
      </c>
      <c r="L2988" s="61"/>
      <c r="M2988" s="271"/>
      <c r="N2988" s="6"/>
      <c r="O2988" s="10"/>
      <c r="P2988" s="6"/>
      <c r="Q2988" s="77" t="str">
        <f t="shared" si="331"/>
        <v/>
      </c>
      <c r="R2988" s="333"/>
      <c r="S2988" s="23"/>
      <c r="T2988" s="271"/>
      <c r="U2988" s="5"/>
      <c r="V2988" s="5"/>
      <c r="W2988" s="61"/>
      <c r="X2988" s="61"/>
    </row>
    <row r="2989" spans="1:24" ht="18.75" customHeight="1" x14ac:dyDescent="0.25">
      <c r="A2989" s="61"/>
      <c r="B2989" s="303">
        <f>IF(P2989="",0,COUNTIF($P$7:P2989,P2989))</f>
        <v>0</v>
      </c>
      <c r="C2989" s="303" t="str">
        <f t="shared" si="325"/>
        <v>0</v>
      </c>
      <c r="D2989" s="303">
        <f>IF(S2989="",0,COUNTIF($S$7:S2989,S2989))</f>
        <v>0</v>
      </c>
      <c r="E2989" s="303" t="str">
        <f t="shared" si="326"/>
        <v>0</v>
      </c>
      <c r="F2989" s="303">
        <f>IF(T2989="",0,COUNTIF($T$7:T2989,T2989))</f>
        <v>0</v>
      </c>
      <c r="G2989" s="303" t="str">
        <f t="shared" si="327"/>
        <v>0</v>
      </c>
      <c r="H2989" s="303">
        <f>IF(R2989="",0,COUNTIF($R$7:R2989,R2989))</f>
        <v>0</v>
      </c>
      <c r="I2989" s="303" t="str">
        <f t="shared" si="328"/>
        <v>0</v>
      </c>
      <c r="J2989" s="306">
        <f t="shared" si="329"/>
        <v>44216</v>
      </c>
      <c r="K2989" s="303" t="str">
        <f t="shared" si="330"/>
        <v>KK 097</v>
      </c>
      <c r="L2989" s="61"/>
      <c r="M2989" s="271"/>
      <c r="N2989" s="6"/>
      <c r="O2989" s="10"/>
      <c r="P2989" s="6"/>
      <c r="Q2989" s="77" t="str">
        <f t="shared" si="331"/>
        <v/>
      </c>
      <c r="R2989" s="333"/>
      <c r="S2989" s="23"/>
      <c r="T2989" s="271"/>
      <c r="U2989" s="5"/>
      <c r="V2989" s="5"/>
      <c r="W2989" s="61"/>
      <c r="X2989" s="61"/>
    </row>
    <row r="2990" spans="1:24" ht="18.75" customHeight="1" x14ac:dyDescent="0.25">
      <c r="A2990" s="61"/>
      <c r="B2990" s="303">
        <f>IF(P2990="",0,COUNTIF($P$7:P2990,P2990))</f>
        <v>0</v>
      </c>
      <c r="C2990" s="303" t="str">
        <f t="shared" si="325"/>
        <v>0</v>
      </c>
      <c r="D2990" s="303">
        <f>IF(S2990="",0,COUNTIF($S$7:S2990,S2990))</f>
        <v>0</v>
      </c>
      <c r="E2990" s="303" t="str">
        <f t="shared" si="326"/>
        <v>0</v>
      </c>
      <c r="F2990" s="303">
        <f>IF(T2990="",0,COUNTIF($T$7:T2990,T2990))</f>
        <v>0</v>
      </c>
      <c r="G2990" s="303" t="str">
        <f t="shared" si="327"/>
        <v>0</v>
      </c>
      <c r="H2990" s="303">
        <f>IF(R2990="",0,COUNTIF($R$7:R2990,R2990))</f>
        <v>0</v>
      </c>
      <c r="I2990" s="303" t="str">
        <f t="shared" si="328"/>
        <v>0</v>
      </c>
      <c r="J2990" s="306">
        <f t="shared" si="329"/>
        <v>44216</v>
      </c>
      <c r="K2990" s="303" t="str">
        <f t="shared" si="330"/>
        <v>KK 097</v>
      </c>
      <c r="L2990" s="61"/>
      <c r="M2990" s="271"/>
      <c r="N2990" s="6"/>
      <c r="O2990" s="10"/>
      <c r="P2990" s="6"/>
      <c r="Q2990" s="77" t="str">
        <f t="shared" si="331"/>
        <v/>
      </c>
      <c r="R2990" s="333"/>
      <c r="S2990" s="23"/>
      <c r="T2990" s="271"/>
      <c r="U2990" s="5"/>
      <c r="V2990" s="5"/>
      <c r="W2990" s="61"/>
      <c r="X2990" s="61"/>
    </row>
    <row r="2991" spans="1:24" ht="18.75" customHeight="1" x14ac:dyDescent="0.25">
      <c r="A2991" s="61"/>
      <c r="B2991" s="303">
        <f>IF(P2991="",0,COUNTIF($P$7:P2991,P2991))</f>
        <v>0</v>
      </c>
      <c r="C2991" s="303" t="str">
        <f t="shared" si="325"/>
        <v>0</v>
      </c>
      <c r="D2991" s="303">
        <f>IF(S2991="",0,COUNTIF($S$7:S2991,S2991))</f>
        <v>0</v>
      </c>
      <c r="E2991" s="303" t="str">
        <f t="shared" si="326"/>
        <v>0</v>
      </c>
      <c r="F2991" s="303">
        <f>IF(T2991="",0,COUNTIF($T$7:T2991,T2991))</f>
        <v>0</v>
      </c>
      <c r="G2991" s="303" t="str">
        <f t="shared" si="327"/>
        <v>0</v>
      </c>
      <c r="H2991" s="303">
        <f>IF(R2991="",0,COUNTIF($R$7:R2991,R2991))</f>
        <v>0</v>
      </c>
      <c r="I2991" s="303" t="str">
        <f t="shared" si="328"/>
        <v>0</v>
      </c>
      <c r="J2991" s="306">
        <f t="shared" si="329"/>
        <v>44216</v>
      </c>
      <c r="K2991" s="303" t="str">
        <f t="shared" si="330"/>
        <v>KK 097</v>
      </c>
      <c r="L2991" s="61"/>
      <c r="M2991" s="271"/>
      <c r="N2991" s="6"/>
      <c r="O2991" s="10"/>
      <c r="P2991" s="6"/>
      <c r="Q2991" s="77" t="str">
        <f t="shared" si="331"/>
        <v/>
      </c>
      <c r="R2991" s="333"/>
      <c r="S2991" s="23"/>
      <c r="T2991" s="271"/>
      <c r="U2991" s="5"/>
      <c r="V2991" s="5"/>
      <c r="W2991" s="61"/>
      <c r="X2991" s="61"/>
    </row>
    <row r="2992" spans="1:24" ht="18.75" customHeight="1" x14ac:dyDescent="0.25">
      <c r="A2992" s="61"/>
      <c r="B2992" s="303">
        <f>IF(P2992="",0,COUNTIF($P$7:P2992,P2992))</f>
        <v>0</v>
      </c>
      <c r="C2992" s="303" t="str">
        <f t="shared" si="325"/>
        <v>0</v>
      </c>
      <c r="D2992" s="303">
        <f>IF(S2992="",0,COUNTIF($S$7:S2992,S2992))</f>
        <v>0</v>
      </c>
      <c r="E2992" s="303" t="str">
        <f t="shared" si="326"/>
        <v>0</v>
      </c>
      <c r="F2992" s="303">
        <f>IF(T2992="",0,COUNTIF($T$7:T2992,T2992))</f>
        <v>0</v>
      </c>
      <c r="G2992" s="303" t="str">
        <f t="shared" si="327"/>
        <v>0</v>
      </c>
      <c r="H2992" s="303">
        <f>IF(R2992="",0,COUNTIF($R$7:R2992,R2992))</f>
        <v>0</v>
      </c>
      <c r="I2992" s="303" t="str">
        <f t="shared" si="328"/>
        <v>0</v>
      </c>
      <c r="J2992" s="306">
        <f t="shared" si="329"/>
        <v>44216</v>
      </c>
      <c r="K2992" s="303" t="str">
        <f t="shared" si="330"/>
        <v>KK 097</v>
      </c>
      <c r="L2992" s="61"/>
      <c r="M2992" s="271"/>
      <c r="N2992" s="6"/>
      <c r="O2992" s="10"/>
      <c r="P2992" s="6"/>
      <c r="Q2992" s="77" t="str">
        <f t="shared" si="331"/>
        <v/>
      </c>
      <c r="R2992" s="333"/>
      <c r="S2992" s="23"/>
      <c r="T2992" s="271"/>
      <c r="U2992" s="5"/>
      <c r="V2992" s="5"/>
      <c r="W2992" s="61"/>
      <c r="X2992" s="61"/>
    </row>
    <row r="2993" spans="1:24" ht="18.75" customHeight="1" x14ac:dyDescent="0.25">
      <c r="A2993" s="61"/>
      <c r="B2993" s="303">
        <f>IF(P2993="",0,COUNTIF($P$7:P2993,P2993))</f>
        <v>0</v>
      </c>
      <c r="C2993" s="303" t="str">
        <f t="shared" ref="C2993:C3006" si="332">B2993&amp;P2993</f>
        <v>0</v>
      </c>
      <c r="D2993" s="303">
        <f>IF(S2993="",0,COUNTIF($S$7:S2993,S2993))</f>
        <v>0</v>
      </c>
      <c r="E2993" s="303" t="str">
        <f t="shared" ref="E2993:E3006" si="333">D2993&amp;S2993</f>
        <v>0</v>
      </c>
      <c r="F2993" s="303">
        <f>IF(T2993="",0,COUNTIF($T$7:T2993,T2993))</f>
        <v>0</v>
      </c>
      <c r="G2993" s="303" t="str">
        <f t="shared" ref="G2993:G3006" si="334">F2993&amp;T2993</f>
        <v>0</v>
      </c>
      <c r="H2993" s="303">
        <f>IF(R2993="",0,COUNTIF($R$7:R2993,R2993))</f>
        <v>0</v>
      </c>
      <c r="I2993" s="303" t="str">
        <f t="shared" ref="I2993:I3006" si="335">H2993&amp;R2993</f>
        <v>0</v>
      </c>
      <c r="J2993" s="306">
        <f t="shared" ref="J2993:J3006" si="336">IF(M2993&lt;&gt;"",M2993,J2992)</f>
        <v>44216</v>
      </c>
      <c r="K2993" s="303" t="str">
        <f t="shared" ref="K2993:K3006" si="337">IF(N2993&lt;&gt;"",N2993,K2992)</f>
        <v>KK 097</v>
      </c>
      <c r="L2993" s="61"/>
      <c r="M2993" s="271"/>
      <c r="N2993" s="6"/>
      <c r="O2993" s="10"/>
      <c r="P2993" s="6"/>
      <c r="Q2993" s="77" t="str">
        <f t="shared" ref="Q2993:Q3006" si="338">IF(P2993&lt;&gt;"",VLOOKUP(P2993,DA,2,FALSE),"")</f>
        <v/>
      </c>
      <c r="R2993" s="333"/>
      <c r="S2993" s="23"/>
      <c r="T2993" s="271"/>
      <c r="U2993" s="5"/>
      <c r="V2993" s="5"/>
      <c r="W2993" s="61"/>
      <c r="X2993" s="61"/>
    </row>
    <row r="2994" spans="1:24" ht="18.75" customHeight="1" x14ac:dyDescent="0.25">
      <c r="A2994" s="61"/>
      <c r="B2994" s="303">
        <f>IF(P2994="",0,COUNTIF($P$7:P2994,P2994))</f>
        <v>0</v>
      </c>
      <c r="C2994" s="303" t="str">
        <f t="shared" si="332"/>
        <v>0</v>
      </c>
      <c r="D2994" s="303">
        <f>IF(S2994="",0,COUNTIF($S$7:S2994,S2994))</f>
        <v>0</v>
      </c>
      <c r="E2994" s="303" t="str">
        <f t="shared" si="333"/>
        <v>0</v>
      </c>
      <c r="F2994" s="303">
        <f>IF(T2994="",0,COUNTIF($T$7:T2994,T2994))</f>
        <v>0</v>
      </c>
      <c r="G2994" s="303" t="str">
        <f t="shared" si="334"/>
        <v>0</v>
      </c>
      <c r="H2994" s="303">
        <f>IF(R2994="",0,COUNTIF($R$7:R2994,R2994))</f>
        <v>0</v>
      </c>
      <c r="I2994" s="303" t="str">
        <f t="shared" si="335"/>
        <v>0</v>
      </c>
      <c r="J2994" s="306">
        <f t="shared" si="336"/>
        <v>44216</v>
      </c>
      <c r="K2994" s="303" t="str">
        <f t="shared" si="337"/>
        <v>KK 097</v>
      </c>
      <c r="L2994" s="61"/>
      <c r="M2994" s="271"/>
      <c r="N2994" s="6"/>
      <c r="O2994" s="10"/>
      <c r="P2994" s="6"/>
      <c r="Q2994" s="77" t="str">
        <f t="shared" si="338"/>
        <v/>
      </c>
      <c r="R2994" s="333"/>
      <c r="S2994" s="23"/>
      <c r="T2994" s="271"/>
      <c r="U2994" s="5"/>
      <c r="V2994" s="5"/>
      <c r="W2994" s="61"/>
      <c r="X2994" s="61"/>
    </row>
    <row r="2995" spans="1:24" ht="18.75" customHeight="1" x14ac:dyDescent="0.25">
      <c r="A2995" s="61"/>
      <c r="B2995" s="303">
        <f>IF(P2995="",0,COUNTIF($P$7:P2995,P2995))</f>
        <v>0</v>
      </c>
      <c r="C2995" s="303" t="str">
        <f t="shared" si="332"/>
        <v>0</v>
      </c>
      <c r="D2995" s="303">
        <f>IF(S2995="",0,COUNTIF($S$7:S2995,S2995))</f>
        <v>0</v>
      </c>
      <c r="E2995" s="303" t="str">
        <f t="shared" si="333"/>
        <v>0</v>
      </c>
      <c r="F2995" s="303">
        <f>IF(T2995="",0,COUNTIF($T$7:T2995,T2995))</f>
        <v>0</v>
      </c>
      <c r="G2995" s="303" t="str">
        <f t="shared" si="334"/>
        <v>0</v>
      </c>
      <c r="H2995" s="303">
        <f>IF(R2995="",0,COUNTIF($R$7:R2995,R2995))</f>
        <v>0</v>
      </c>
      <c r="I2995" s="303" t="str">
        <f t="shared" si="335"/>
        <v>0</v>
      </c>
      <c r="J2995" s="306">
        <f t="shared" si="336"/>
        <v>44216</v>
      </c>
      <c r="K2995" s="303" t="str">
        <f t="shared" si="337"/>
        <v>KK 097</v>
      </c>
      <c r="L2995" s="61"/>
      <c r="M2995" s="271"/>
      <c r="N2995" s="6"/>
      <c r="O2995" s="10"/>
      <c r="P2995" s="6"/>
      <c r="Q2995" s="77" t="str">
        <f t="shared" si="338"/>
        <v/>
      </c>
      <c r="R2995" s="333"/>
      <c r="S2995" s="23"/>
      <c r="T2995" s="271"/>
      <c r="U2995" s="5"/>
      <c r="V2995" s="5"/>
      <c r="W2995" s="61"/>
      <c r="X2995" s="61"/>
    </row>
    <row r="2996" spans="1:24" ht="18.75" customHeight="1" x14ac:dyDescent="0.25">
      <c r="A2996" s="61"/>
      <c r="B2996" s="303">
        <f>IF(P2996="",0,COUNTIF($P$7:P2996,P2996))</f>
        <v>0</v>
      </c>
      <c r="C2996" s="303" t="str">
        <f t="shared" si="332"/>
        <v>0</v>
      </c>
      <c r="D2996" s="303">
        <f>IF(S2996="",0,COUNTIF($S$7:S2996,S2996))</f>
        <v>0</v>
      </c>
      <c r="E2996" s="303" t="str">
        <f t="shared" si="333"/>
        <v>0</v>
      </c>
      <c r="F2996" s="303">
        <f>IF(T2996="",0,COUNTIF($T$7:T2996,T2996))</f>
        <v>0</v>
      </c>
      <c r="G2996" s="303" t="str">
        <f t="shared" si="334"/>
        <v>0</v>
      </c>
      <c r="H2996" s="303">
        <f>IF(R2996="",0,COUNTIF($R$7:R2996,R2996))</f>
        <v>0</v>
      </c>
      <c r="I2996" s="303" t="str">
        <f t="shared" si="335"/>
        <v>0</v>
      </c>
      <c r="J2996" s="306">
        <f t="shared" si="336"/>
        <v>44216</v>
      </c>
      <c r="K2996" s="303" t="str">
        <f t="shared" si="337"/>
        <v>KK 097</v>
      </c>
      <c r="L2996" s="61"/>
      <c r="M2996" s="271"/>
      <c r="N2996" s="6"/>
      <c r="O2996" s="10"/>
      <c r="P2996" s="6"/>
      <c r="Q2996" s="77" t="str">
        <f t="shared" si="338"/>
        <v/>
      </c>
      <c r="R2996" s="333"/>
      <c r="S2996" s="23"/>
      <c r="T2996" s="271"/>
      <c r="U2996" s="5"/>
      <c r="V2996" s="5"/>
      <c r="W2996" s="61"/>
      <c r="X2996" s="61"/>
    </row>
    <row r="2997" spans="1:24" ht="18.75" customHeight="1" x14ac:dyDescent="0.25">
      <c r="A2997" s="61"/>
      <c r="B2997" s="303">
        <f>IF(P2997="",0,COUNTIF($P$7:P2997,P2997))</f>
        <v>0</v>
      </c>
      <c r="C2997" s="303" t="str">
        <f t="shared" si="332"/>
        <v>0</v>
      </c>
      <c r="D2997" s="303">
        <f>IF(S2997="",0,COUNTIF($S$7:S2997,S2997))</f>
        <v>0</v>
      </c>
      <c r="E2997" s="303" t="str">
        <f t="shared" si="333"/>
        <v>0</v>
      </c>
      <c r="F2997" s="303">
        <f>IF(T2997="",0,COUNTIF($T$7:T2997,T2997))</f>
        <v>0</v>
      </c>
      <c r="G2997" s="303" t="str">
        <f t="shared" si="334"/>
        <v>0</v>
      </c>
      <c r="H2997" s="303">
        <f>IF(R2997="",0,COUNTIF($R$7:R2997,R2997))</f>
        <v>0</v>
      </c>
      <c r="I2997" s="303" t="str">
        <f t="shared" si="335"/>
        <v>0</v>
      </c>
      <c r="J2997" s="306">
        <f t="shared" si="336"/>
        <v>44216</v>
      </c>
      <c r="K2997" s="303" t="str">
        <f t="shared" si="337"/>
        <v>KK 097</v>
      </c>
      <c r="L2997" s="61"/>
      <c r="M2997" s="271"/>
      <c r="N2997" s="6"/>
      <c r="O2997" s="10"/>
      <c r="P2997" s="6"/>
      <c r="Q2997" s="77" t="str">
        <f t="shared" si="338"/>
        <v/>
      </c>
      <c r="R2997" s="333"/>
      <c r="S2997" s="23"/>
      <c r="T2997" s="271"/>
      <c r="U2997" s="5"/>
      <c r="V2997" s="5"/>
      <c r="W2997" s="61"/>
      <c r="X2997" s="61"/>
    </row>
    <row r="2998" spans="1:24" ht="18.75" customHeight="1" x14ac:dyDescent="0.25">
      <c r="A2998" s="61"/>
      <c r="B2998" s="303">
        <f>IF(P2998="",0,COUNTIF($P$7:P2998,P2998))</f>
        <v>0</v>
      </c>
      <c r="C2998" s="303" t="str">
        <f t="shared" si="332"/>
        <v>0</v>
      </c>
      <c r="D2998" s="303">
        <f>IF(S2998="",0,COUNTIF($S$7:S2998,S2998))</f>
        <v>0</v>
      </c>
      <c r="E2998" s="303" t="str">
        <f t="shared" si="333"/>
        <v>0</v>
      </c>
      <c r="F2998" s="303">
        <f>IF(T2998="",0,COUNTIF($T$7:T2998,T2998))</f>
        <v>0</v>
      </c>
      <c r="G2998" s="303" t="str">
        <f t="shared" si="334"/>
        <v>0</v>
      </c>
      <c r="H2998" s="303">
        <f>IF(R2998="",0,COUNTIF($R$7:R2998,R2998))</f>
        <v>0</v>
      </c>
      <c r="I2998" s="303" t="str">
        <f t="shared" si="335"/>
        <v>0</v>
      </c>
      <c r="J2998" s="306">
        <f t="shared" si="336"/>
        <v>44216</v>
      </c>
      <c r="K2998" s="303" t="str">
        <f t="shared" si="337"/>
        <v>KK 097</v>
      </c>
      <c r="L2998" s="61"/>
      <c r="M2998" s="271"/>
      <c r="N2998" s="6"/>
      <c r="O2998" s="10"/>
      <c r="P2998" s="6"/>
      <c r="Q2998" s="77" t="str">
        <f t="shared" si="338"/>
        <v/>
      </c>
      <c r="R2998" s="333"/>
      <c r="S2998" s="23"/>
      <c r="T2998" s="271"/>
      <c r="U2998" s="5"/>
      <c r="V2998" s="5"/>
      <c r="W2998" s="61"/>
      <c r="X2998" s="61"/>
    </row>
    <row r="2999" spans="1:24" ht="18.75" customHeight="1" x14ac:dyDescent="0.25">
      <c r="A2999" s="61"/>
      <c r="B2999" s="303">
        <f>IF(P2999="",0,COUNTIF($P$7:P2999,P2999))</f>
        <v>0</v>
      </c>
      <c r="C2999" s="303" t="str">
        <f t="shared" si="332"/>
        <v>0</v>
      </c>
      <c r="D2999" s="303">
        <f>IF(S2999="",0,COUNTIF($S$7:S2999,S2999))</f>
        <v>0</v>
      </c>
      <c r="E2999" s="303" t="str">
        <f t="shared" si="333"/>
        <v>0</v>
      </c>
      <c r="F2999" s="303">
        <f>IF(T2999="",0,COUNTIF($T$7:T2999,T2999))</f>
        <v>0</v>
      </c>
      <c r="G2999" s="303" t="str">
        <f t="shared" si="334"/>
        <v>0</v>
      </c>
      <c r="H2999" s="303">
        <f>IF(R2999="",0,COUNTIF($R$7:R2999,R2999))</f>
        <v>0</v>
      </c>
      <c r="I2999" s="303" t="str">
        <f t="shared" si="335"/>
        <v>0</v>
      </c>
      <c r="J2999" s="306">
        <f t="shared" si="336"/>
        <v>44216</v>
      </c>
      <c r="K2999" s="303" t="str">
        <f t="shared" si="337"/>
        <v>KK 097</v>
      </c>
      <c r="L2999" s="61"/>
      <c r="M2999" s="271"/>
      <c r="N2999" s="6"/>
      <c r="O2999" s="10"/>
      <c r="P2999" s="6"/>
      <c r="Q2999" s="77" t="str">
        <f t="shared" si="338"/>
        <v/>
      </c>
      <c r="R2999" s="333"/>
      <c r="S2999" s="23"/>
      <c r="T2999" s="271"/>
      <c r="U2999" s="5"/>
      <c r="V2999" s="5"/>
      <c r="W2999" s="61"/>
      <c r="X2999" s="61"/>
    </row>
    <row r="3000" spans="1:24" ht="18.75" customHeight="1" x14ac:dyDescent="0.25">
      <c r="A3000" s="61"/>
      <c r="B3000" s="303">
        <f>IF(P3000="",0,COUNTIF($P$7:P3000,P3000))</f>
        <v>0</v>
      </c>
      <c r="C3000" s="303" t="str">
        <f t="shared" si="332"/>
        <v>0</v>
      </c>
      <c r="D3000" s="303">
        <f>IF(S3000="",0,COUNTIF($S$7:S3000,S3000))</f>
        <v>0</v>
      </c>
      <c r="E3000" s="303" t="str">
        <f t="shared" si="333"/>
        <v>0</v>
      </c>
      <c r="F3000" s="303">
        <f>IF(T3000="",0,COUNTIF($T$7:T3000,T3000))</f>
        <v>0</v>
      </c>
      <c r="G3000" s="303" t="str">
        <f t="shared" si="334"/>
        <v>0</v>
      </c>
      <c r="H3000" s="303">
        <f>IF(R3000="",0,COUNTIF($R$7:R3000,R3000))</f>
        <v>0</v>
      </c>
      <c r="I3000" s="303" t="str">
        <f t="shared" si="335"/>
        <v>0</v>
      </c>
      <c r="J3000" s="306">
        <f t="shared" si="336"/>
        <v>44216</v>
      </c>
      <c r="K3000" s="303" t="str">
        <f t="shared" si="337"/>
        <v>KK 097</v>
      </c>
      <c r="L3000" s="61"/>
      <c r="M3000" s="271"/>
      <c r="N3000" s="6"/>
      <c r="O3000" s="10"/>
      <c r="P3000" s="6"/>
      <c r="Q3000" s="77" t="str">
        <f t="shared" si="338"/>
        <v/>
      </c>
      <c r="R3000" s="333"/>
      <c r="S3000" s="23"/>
      <c r="T3000" s="271"/>
      <c r="U3000" s="5"/>
      <c r="V3000" s="5"/>
      <c r="W3000" s="61"/>
      <c r="X3000" s="61"/>
    </row>
    <row r="3001" spans="1:24" ht="18.75" customHeight="1" x14ac:dyDescent="0.25">
      <c r="A3001" s="61"/>
      <c r="B3001" s="303">
        <f>IF(P3001="",0,COUNTIF($P$7:P3001,P3001))</f>
        <v>0</v>
      </c>
      <c r="C3001" s="303" t="str">
        <f t="shared" si="332"/>
        <v>0</v>
      </c>
      <c r="D3001" s="303">
        <f>IF(S3001="",0,COUNTIF($S$7:S3001,S3001))</f>
        <v>0</v>
      </c>
      <c r="E3001" s="303" t="str">
        <f t="shared" si="333"/>
        <v>0</v>
      </c>
      <c r="F3001" s="303">
        <f>IF(T3001="",0,COUNTIF($T$7:T3001,T3001))</f>
        <v>0</v>
      </c>
      <c r="G3001" s="303" t="str">
        <f t="shared" si="334"/>
        <v>0</v>
      </c>
      <c r="H3001" s="303">
        <f>IF(R3001="",0,COUNTIF($R$7:R3001,R3001))</f>
        <v>0</v>
      </c>
      <c r="I3001" s="303" t="str">
        <f t="shared" si="335"/>
        <v>0</v>
      </c>
      <c r="J3001" s="306">
        <f t="shared" si="336"/>
        <v>44216</v>
      </c>
      <c r="K3001" s="303" t="str">
        <f t="shared" si="337"/>
        <v>KK 097</v>
      </c>
      <c r="L3001" s="61"/>
      <c r="M3001" s="271"/>
      <c r="N3001" s="6"/>
      <c r="O3001" s="10"/>
      <c r="P3001" s="6"/>
      <c r="Q3001" s="77" t="str">
        <f t="shared" si="338"/>
        <v/>
      </c>
      <c r="R3001" s="333"/>
      <c r="S3001" s="23"/>
      <c r="T3001" s="271"/>
      <c r="U3001" s="5"/>
      <c r="V3001" s="5"/>
      <c r="W3001" s="61"/>
      <c r="X3001" s="61"/>
    </row>
    <row r="3002" spans="1:24" ht="18.75" customHeight="1" x14ac:dyDescent="0.25">
      <c r="A3002" s="61"/>
      <c r="B3002" s="303">
        <f>IF(P3002="",0,COUNTIF($P$7:P3002,P3002))</f>
        <v>0</v>
      </c>
      <c r="C3002" s="303" t="str">
        <f t="shared" si="332"/>
        <v>0</v>
      </c>
      <c r="D3002" s="303">
        <f>IF(S3002="",0,COUNTIF($S$7:S3002,S3002))</f>
        <v>0</v>
      </c>
      <c r="E3002" s="303" t="str">
        <f t="shared" si="333"/>
        <v>0</v>
      </c>
      <c r="F3002" s="303">
        <f>IF(T3002="",0,COUNTIF($T$7:T3002,T3002))</f>
        <v>0</v>
      </c>
      <c r="G3002" s="303" t="str">
        <f t="shared" si="334"/>
        <v>0</v>
      </c>
      <c r="H3002" s="303">
        <f>IF(R3002="",0,COUNTIF($R$7:R3002,R3002))</f>
        <v>0</v>
      </c>
      <c r="I3002" s="303" t="str">
        <f t="shared" si="335"/>
        <v>0</v>
      </c>
      <c r="J3002" s="306">
        <f t="shared" si="336"/>
        <v>44216</v>
      </c>
      <c r="K3002" s="303" t="str">
        <f t="shared" si="337"/>
        <v>KK 097</v>
      </c>
      <c r="L3002" s="61"/>
      <c r="M3002" s="271"/>
      <c r="N3002" s="6"/>
      <c r="O3002" s="10"/>
      <c r="P3002" s="6"/>
      <c r="Q3002" s="77" t="str">
        <f t="shared" si="338"/>
        <v/>
      </c>
      <c r="R3002" s="333"/>
      <c r="S3002" s="23"/>
      <c r="T3002" s="271"/>
      <c r="U3002" s="5"/>
      <c r="V3002" s="5"/>
      <c r="W3002" s="61"/>
      <c r="X3002" s="61"/>
    </row>
    <row r="3003" spans="1:24" ht="18.75" customHeight="1" x14ac:dyDescent="0.25">
      <c r="A3003" s="61"/>
      <c r="B3003" s="303">
        <f>IF(P3003="",0,COUNTIF($P$7:P3003,P3003))</f>
        <v>0</v>
      </c>
      <c r="C3003" s="303" t="str">
        <f t="shared" si="332"/>
        <v>0</v>
      </c>
      <c r="D3003" s="303">
        <f>IF(S3003="",0,COUNTIF($S$7:S3003,S3003))</f>
        <v>0</v>
      </c>
      <c r="E3003" s="303" t="str">
        <f t="shared" si="333"/>
        <v>0</v>
      </c>
      <c r="F3003" s="303">
        <f>IF(T3003="",0,COUNTIF($T$7:T3003,T3003))</f>
        <v>0</v>
      </c>
      <c r="G3003" s="303" t="str">
        <f t="shared" si="334"/>
        <v>0</v>
      </c>
      <c r="H3003" s="303">
        <f>IF(R3003="",0,COUNTIF($R$7:R3003,R3003))</f>
        <v>0</v>
      </c>
      <c r="I3003" s="303" t="str">
        <f t="shared" si="335"/>
        <v>0</v>
      </c>
      <c r="J3003" s="306">
        <f t="shared" si="336"/>
        <v>44216</v>
      </c>
      <c r="K3003" s="303" t="str">
        <f t="shared" si="337"/>
        <v>KK 097</v>
      </c>
      <c r="L3003" s="61"/>
      <c r="M3003" s="271"/>
      <c r="N3003" s="6"/>
      <c r="O3003" s="10"/>
      <c r="P3003" s="6"/>
      <c r="Q3003" s="77" t="str">
        <f t="shared" si="338"/>
        <v/>
      </c>
      <c r="R3003" s="333"/>
      <c r="S3003" s="23"/>
      <c r="T3003" s="271"/>
      <c r="U3003" s="5"/>
      <c r="V3003" s="5"/>
      <c r="W3003" s="61"/>
      <c r="X3003" s="61"/>
    </row>
    <row r="3004" spans="1:24" ht="18.75" customHeight="1" x14ac:dyDescent="0.25">
      <c r="A3004" s="61"/>
      <c r="B3004" s="303">
        <f>IF(P3004="",0,COUNTIF($P$7:P3004,P3004))</f>
        <v>0</v>
      </c>
      <c r="C3004" s="303" t="str">
        <f t="shared" si="332"/>
        <v>0</v>
      </c>
      <c r="D3004" s="303">
        <f>IF(S3004="",0,COUNTIF($S$7:S3004,S3004))</f>
        <v>0</v>
      </c>
      <c r="E3004" s="303" t="str">
        <f t="shared" si="333"/>
        <v>0</v>
      </c>
      <c r="F3004" s="303">
        <f>IF(T3004="",0,COUNTIF($T$7:T3004,T3004))</f>
        <v>0</v>
      </c>
      <c r="G3004" s="303" t="str">
        <f t="shared" si="334"/>
        <v>0</v>
      </c>
      <c r="H3004" s="303">
        <f>IF(R3004="",0,COUNTIF($R$7:R3004,R3004))</f>
        <v>0</v>
      </c>
      <c r="I3004" s="303" t="str">
        <f t="shared" si="335"/>
        <v>0</v>
      </c>
      <c r="J3004" s="306">
        <f t="shared" si="336"/>
        <v>44216</v>
      </c>
      <c r="K3004" s="303" t="str">
        <f t="shared" si="337"/>
        <v>KK 097</v>
      </c>
      <c r="L3004" s="61"/>
      <c r="M3004" s="271"/>
      <c r="N3004" s="6"/>
      <c r="O3004" s="10"/>
      <c r="P3004" s="6"/>
      <c r="Q3004" s="77" t="str">
        <f t="shared" si="338"/>
        <v/>
      </c>
      <c r="R3004" s="333"/>
      <c r="S3004" s="23"/>
      <c r="T3004" s="271"/>
      <c r="U3004" s="5"/>
      <c r="V3004" s="5"/>
      <c r="W3004" s="61"/>
      <c r="X3004" s="61"/>
    </row>
    <row r="3005" spans="1:24" ht="18.75" customHeight="1" x14ac:dyDescent="0.25">
      <c r="A3005" s="61"/>
      <c r="B3005" s="303">
        <f>IF(P3005="",0,COUNTIF($P$7:P3005,P3005))</f>
        <v>0</v>
      </c>
      <c r="C3005" s="303" t="str">
        <f t="shared" si="332"/>
        <v>0</v>
      </c>
      <c r="D3005" s="303">
        <f>IF(S3005="",0,COUNTIF($S$7:S3005,S3005))</f>
        <v>0</v>
      </c>
      <c r="E3005" s="303" t="str">
        <f t="shared" si="333"/>
        <v>0</v>
      </c>
      <c r="F3005" s="303">
        <f>IF(T3005="",0,COUNTIF($T$7:T3005,T3005))</f>
        <v>0</v>
      </c>
      <c r="G3005" s="303" t="str">
        <f t="shared" si="334"/>
        <v>0</v>
      </c>
      <c r="H3005" s="303">
        <f>IF(R3005="",0,COUNTIF($R$7:R3005,R3005))</f>
        <v>0</v>
      </c>
      <c r="I3005" s="303" t="str">
        <f t="shared" si="335"/>
        <v>0</v>
      </c>
      <c r="J3005" s="306">
        <f t="shared" si="336"/>
        <v>44216</v>
      </c>
      <c r="K3005" s="303" t="str">
        <f t="shared" si="337"/>
        <v>KK 097</v>
      </c>
      <c r="L3005" s="61"/>
      <c r="M3005" s="271"/>
      <c r="N3005" s="6"/>
      <c r="O3005" s="10"/>
      <c r="P3005" s="6"/>
      <c r="Q3005" s="77" t="str">
        <f t="shared" si="338"/>
        <v/>
      </c>
      <c r="R3005" s="333"/>
      <c r="S3005" s="23"/>
      <c r="T3005" s="271"/>
      <c r="U3005" s="5"/>
      <c r="V3005" s="5"/>
      <c r="W3005" s="61"/>
      <c r="X3005" s="61"/>
    </row>
    <row r="3006" spans="1:24" ht="18.75" customHeight="1" x14ac:dyDescent="0.25">
      <c r="A3006" s="61"/>
      <c r="B3006" s="303">
        <f>IF(P3006="",0,COUNTIF($P$7:P3006,P3006))</f>
        <v>0</v>
      </c>
      <c r="C3006" s="303" t="str">
        <f t="shared" si="332"/>
        <v>0</v>
      </c>
      <c r="D3006" s="303">
        <f>IF(S3006="",0,COUNTIF($S$7:S3006,S3006))</f>
        <v>0</v>
      </c>
      <c r="E3006" s="303" t="str">
        <f t="shared" si="333"/>
        <v>0</v>
      </c>
      <c r="F3006" s="303">
        <f>IF(T3006="",0,COUNTIF($T$7:T3006,T3006))</f>
        <v>0</v>
      </c>
      <c r="G3006" s="303" t="str">
        <f t="shared" si="334"/>
        <v>0</v>
      </c>
      <c r="H3006" s="303">
        <f>IF(R3006="",0,COUNTIF($R$7:R3006,R3006))</f>
        <v>0</v>
      </c>
      <c r="I3006" s="303" t="str">
        <f t="shared" si="335"/>
        <v>0</v>
      </c>
      <c r="J3006" s="306">
        <f t="shared" si="336"/>
        <v>44216</v>
      </c>
      <c r="K3006" s="303" t="str">
        <f t="shared" si="337"/>
        <v>KK 097</v>
      </c>
      <c r="L3006" s="61"/>
      <c r="M3006" s="271"/>
      <c r="N3006" s="6"/>
      <c r="O3006" s="10"/>
      <c r="P3006" s="6"/>
      <c r="Q3006" s="77" t="str">
        <f t="shared" si="338"/>
        <v/>
      </c>
      <c r="R3006" s="333"/>
      <c r="S3006" s="23"/>
      <c r="T3006" s="271"/>
      <c r="U3006" s="5"/>
      <c r="V3006" s="5"/>
      <c r="W3006" s="61"/>
      <c r="X3006" s="61"/>
    </row>
    <row r="3007" spans="1:24" x14ac:dyDescent="0.25">
      <c r="A3007" s="61"/>
      <c r="B3007" s="299"/>
      <c r="C3007" s="299"/>
      <c r="D3007" s="299"/>
      <c r="E3007" s="299"/>
      <c r="F3007" s="299"/>
      <c r="G3007" s="299"/>
      <c r="H3007" s="299"/>
      <c r="I3007" s="299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</row>
    <row r="3008" spans="1:24" x14ac:dyDescent="0.25">
      <c r="A3008" s="61"/>
      <c r="B3008" s="299"/>
      <c r="C3008" s="299"/>
      <c r="D3008" s="299"/>
      <c r="E3008" s="299"/>
      <c r="F3008" s="299"/>
      <c r="G3008" s="299"/>
      <c r="H3008" s="299"/>
      <c r="I3008" s="299"/>
      <c r="J3008" s="61"/>
      <c r="K3008" s="61"/>
      <c r="L3008" s="61"/>
      <c r="M3008" s="440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</row>
    <row r="3009" spans="1:24" s="329" customFormat="1" ht="18.75" customHeight="1" x14ac:dyDescent="0.35">
      <c r="A3009" s="429"/>
      <c r="B3009" s="430"/>
      <c r="C3009" s="430"/>
      <c r="D3009" s="430"/>
      <c r="E3009" s="430"/>
      <c r="F3009" s="430"/>
      <c r="G3009" s="430"/>
      <c r="H3009" s="430"/>
      <c r="I3009" s="430"/>
      <c r="J3009" s="430"/>
      <c r="K3009" s="430"/>
      <c r="L3009" s="429"/>
      <c r="M3009" s="560" t="str">
        <f>AJP!B3</f>
        <v>JURNAL PENYESUAIAN</v>
      </c>
      <c r="N3009" s="560"/>
      <c r="O3009" s="560"/>
      <c r="P3009" s="560"/>
      <c r="Q3009" s="560"/>
      <c r="R3009" s="560"/>
      <c r="S3009" s="560"/>
      <c r="T3009" s="560"/>
      <c r="U3009" s="560"/>
      <c r="V3009" s="560"/>
      <c r="W3009" s="429"/>
      <c r="X3009" s="429"/>
    </row>
    <row r="3010" spans="1:24" s="329" customFormat="1" ht="18.75" customHeight="1" x14ac:dyDescent="0.25">
      <c r="A3010" s="429"/>
      <c r="B3010" s="430"/>
      <c r="C3010" s="430"/>
      <c r="D3010" s="430"/>
      <c r="E3010" s="430"/>
      <c r="F3010" s="430"/>
      <c r="G3010" s="430"/>
      <c r="H3010" s="430"/>
      <c r="I3010" s="430"/>
      <c r="J3010" s="430"/>
      <c r="K3010" s="430"/>
      <c r="L3010" s="429"/>
      <c r="M3010" s="553" t="str">
        <f>AJP!B4</f>
        <v>31 Desember 2022</v>
      </c>
      <c r="N3010" s="553"/>
      <c r="O3010" s="553"/>
      <c r="P3010" s="553"/>
      <c r="Q3010" s="553"/>
      <c r="R3010" s="553"/>
      <c r="S3010" s="553"/>
      <c r="T3010" s="553"/>
      <c r="U3010" s="553"/>
      <c r="V3010" s="553"/>
      <c r="W3010" s="429"/>
      <c r="X3010" s="429"/>
    </row>
    <row r="3011" spans="1:24" s="329" customFormat="1" ht="18.75" customHeight="1" x14ac:dyDescent="0.25">
      <c r="A3011" s="429"/>
      <c r="B3011" s="301"/>
      <c r="C3011" s="301"/>
      <c r="D3011" s="301" t="s">
        <v>40</v>
      </c>
      <c r="E3011" s="301"/>
      <c r="F3011" s="301"/>
      <c r="G3011" s="301"/>
      <c r="H3011" s="301"/>
      <c r="I3011" s="301"/>
      <c r="J3011" s="301"/>
      <c r="K3011" s="301"/>
      <c r="L3011" s="431"/>
      <c r="M3011" s="558" t="s">
        <v>5</v>
      </c>
      <c r="N3011" s="561"/>
      <c r="O3011" s="563" t="s">
        <v>10</v>
      </c>
      <c r="P3011" s="565" t="s">
        <v>17</v>
      </c>
      <c r="Q3011" s="566"/>
      <c r="R3011" s="561"/>
      <c r="S3011" s="561"/>
      <c r="T3011" s="432"/>
      <c r="U3011" s="554" t="s">
        <v>6</v>
      </c>
      <c r="V3011" s="555"/>
      <c r="W3011" s="429"/>
      <c r="X3011" s="429"/>
    </row>
    <row r="3012" spans="1:24" s="329" customFormat="1" ht="18.75" customHeight="1" x14ac:dyDescent="0.25">
      <c r="A3012" s="429"/>
      <c r="B3012" s="302" t="s">
        <v>14</v>
      </c>
      <c r="C3012" s="302" t="s">
        <v>15</v>
      </c>
      <c r="D3012" s="302"/>
      <c r="E3012" s="302"/>
      <c r="F3012" s="302"/>
      <c r="G3012" s="302"/>
      <c r="H3012" s="302"/>
      <c r="I3012" s="302"/>
      <c r="J3012" s="302" t="s">
        <v>16</v>
      </c>
      <c r="K3012" s="302"/>
      <c r="L3012" s="431"/>
      <c r="M3012" s="559"/>
      <c r="N3012" s="562"/>
      <c r="O3012" s="564"/>
      <c r="P3012" s="433" t="s">
        <v>7</v>
      </c>
      <c r="Q3012" s="433" t="s">
        <v>0</v>
      </c>
      <c r="R3012" s="562"/>
      <c r="S3012" s="562"/>
      <c r="T3012" s="434"/>
      <c r="U3012" s="433" t="s">
        <v>2</v>
      </c>
      <c r="V3012" s="435" t="s">
        <v>3</v>
      </c>
      <c r="W3012" s="429"/>
      <c r="X3012" s="429"/>
    </row>
    <row r="3013" spans="1:24" s="329" customFormat="1" ht="18.75" customHeight="1" x14ac:dyDescent="0.25">
      <c r="A3013" s="429"/>
      <c r="B3013" s="303">
        <f>IF(P3013="",0,COUNTIF($P$7:P3013,P3013))</f>
        <v>0</v>
      </c>
      <c r="C3013" s="303" t="str">
        <f t="shared" ref="C3013:C3076" si="339">B3013&amp;P3013</f>
        <v>0</v>
      </c>
      <c r="D3013" s="303"/>
      <c r="E3013" s="303"/>
      <c r="F3013" s="303"/>
      <c r="G3013" s="303"/>
      <c r="H3013" s="303"/>
      <c r="I3013" s="303"/>
      <c r="J3013" s="304" t="str">
        <f>M3013</f>
        <v/>
      </c>
      <c r="K3013" s="305"/>
      <c r="L3013" s="431"/>
      <c r="M3013" s="83" t="str">
        <f>IF(AJP!B7="","",AJP!B7)</f>
        <v/>
      </c>
      <c r="N3013" s="80"/>
      <c r="O3013" s="436" t="str">
        <f>IF(AJP!C7="","",AJP!C7)</f>
        <v/>
      </c>
      <c r="P3013" s="84" t="str">
        <f>IF(AJP!D7="","",AJP!D7)</f>
        <v/>
      </c>
      <c r="Q3013" s="77" t="str">
        <f>IF(AJP!E7="","",AJP!E7)</f>
        <v/>
      </c>
      <c r="R3013" s="77"/>
      <c r="S3013" s="86"/>
      <c r="T3013" s="83"/>
      <c r="U3013" s="437" t="str">
        <f>IF(AJP!F7="","",AJP!F7)</f>
        <v/>
      </c>
      <c r="V3013" s="437" t="str">
        <f>IF(AJP!G7="","",AJP!G7)</f>
        <v/>
      </c>
      <c r="W3013" s="429"/>
      <c r="X3013" s="429"/>
    </row>
    <row r="3014" spans="1:24" s="329" customFormat="1" ht="18.75" customHeight="1" x14ac:dyDescent="0.25">
      <c r="A3014" s="429"/>
      <c r="B3014" s="303">
        <f>IF(P3014="",0,COUNTIF($P$7:P3014,P3014))</f>
        <v>0</v>
      </c>
      <c r="C3014" s="303" t="str">
        <f t="shared" si="339"/>
        <v>0</v>
      </c>
      <c r="D3014" s="303"/>
      <c r="E3014" s="303"/>
      <c r="F3014" s="303"/>
      <c r="G3014" s="303"/>
      <c r="H3014" s="303"/>
      <c r="I3014" s="303"/>
      <c r="J3014" s="306" t="str">
        <f t="shared" ref="J3014:J3077" si="340">IF(M3014&lt;&gt;"",M3014,J3013)</f>
        <v/>
      </c>
      <c r="K3014" s="303"/>
      <c r="L3014" s="429"/>
      <c r="M3014" s="83" t="str">
        <f>IF(AJP!B8="","",AJP!B8)</f>
        <v/>
      </c>
      <c r="N3014" s="80"/>
      <c r="O3014" s="436" t="str">
        <f>IF(AJP!C8="","",AJP!C8)</f>
        <v/>
      </c>
      <c r="P3014" s="84" t="str">
        <f>IF(AJP!D8="","",AJP!D8)</f>
        <v/>
      </c>
      <c r="Q3014" s="77" t="str">
        <f>IF(AJP!E8="","",AJP!E8)</f>
        <v/>
      </c>
      <c r="R3014" s="77"/>
      <c r="S3014" s="86"/>
      <c r="T3014" s="83"/>
      <c r="U3014" s="437" t="str">
        <f>IF(AJP!F8="","",AJP!F8)</f>
        <v/>
      </c>
      <c r="V3014" s="437" t="str">
        <f>IF(AJP!G8="","",AJP!G8)</f>
        <v/>
      </c>
      <c r="W3014" s="429"/>
      <c r="X3014" s="429"/>
    </row>
    <row r="3015" spans="1:24" s="329" customFormat="1" ht="18.75" customHeight="1" x14ac:dyDescent="0.25">
      <c r="A3015" s="429"/>
      <c r="B3015" s="303">
        <f>IF(P3015="",0,COUNTIF($P$7:P3015,P3015))</f>
        <v>0</v>
      </c>
      <c r="C3015" s="303" t="str">
        <f t="shared" si="339"/>
        <v>0</v>
      </c>
      <c r="D3015" s="303"/>
      <c r="E3015" s="303"/>
      <c r="F3015" s="303"/>
      <c r="G3015" s="303"/>
      <c r="H3015" s="303"/>
      <c r="I3015" s="303"/>
      <c r="J3015" s="306" t="str">
        <f t="shared" si="340"/>
        <v/>
      </c>
      <c r="K3015" s="303"/>
      <c r="L3015" s="429"/>
      <c r="M3015" s="83" t="str">
        <f>IF(AJP!B9="","",AJP!B9)</f>
        <v/>
      </c>
      <c r="N3015" s="80"/>
      <c r="O3015" s="436" t="str">
        <f>IF(AJP!C9="","",AJP!C9)</f>
        <v/>
      </c>
      <c r="P3015" s="84" t="str">
        <f>IF(AJP!D9="","",AJP!D9)</f>
        <v/>
      </c>
      <c r="Q3015" s="77" t="str">
        <f>IF(AJP!E9="","",AJP!E9)</f>
        <v/>
      </c>
      <c r="R3015" s="77"/>
      <c r="S3015" s="86"/>
      <c r="T3015" s="83"/>
      <c r="U3015" s="437" t="str">
        <f>IF(AJP!F9="","",AJP!F9)</f>
        <v/>
      </c>
      <c r="V3015" s="437" t="str">
        <f>IF(AJP!G9="","",AJP!G9)</f>
        <v/>
      </c>
      <c r="W3015" s="429"/>
      <c r="X3015" s="429"/>
    </row>
    <row r="3016" spans="1:24" s="329" customFormat="1" ht="18.75" customHeight="1" x14ac:dyDescent="0.25">
      <c r="A3016" s="429"/>
      <c r="B3016" s="303">
        <f>IF(P3016="",0,COUNTIF($P$7:P3016,P3016))</f>
        <v>0</v>
      </c>
      <c r="C3016" s="303" t="str">
        <f t="shared" si="339"/>
        <v>0</v>
      </c>
      <c r="D3016" s="303"/>
      <c r="E3016" s="303"/>
      <c r="F3016" s="303"/>
      <c r="G3016" s="303"/>
      <c r="H3016" s="303"/>
      <c r="I3016" s="303"/>
      <c r="J3016" s="306" t="str">
        <f t="shared" si="340"/>
        <v/>
      </c>
      <c r="K3016" s="303"/>
      <c r="L3016" s="429"/>
      <c r="M3016" s="83" t="str">
        <f>IF(AJP!B10="","",AJP!B10)</f>
        <v/>
      </c>
      <c r="N3016" s="80"/>
      <c r="O3016" s="436" t="str">
        <f>IF(AJP!C10="","",AJP!C10)</f>
        <v/>
      </c>
      <c r="P3016" s="84" t="str">
        <f>IF(AJP!D10="","",AJP!D10)</f>
        <v/>
      </c>
      <c r="Q3016" s="77" t="str">
        <f>IF(AJP!E10="","",AJP!E10)</f>
        <v/>
      </c>
      <c r="R3016" s="77"/>
      <c r="S3016" s="86"/>
      <c r="T3016" s="83"/>
      <c r="U3016" s="437" t="str">
        <f>IF(AJP!F10="","",AJP!F10)</f>
        <v/>
      </c>
      <c r="V3016" s="437" t="str">
        <f>IF(AJP!G10="","",AJP!G10)</f>
        <v/>
      </c>
      <c r="W3016" s="429"/>
      <c r="X3016" s="429"/>
    </row>
    <row r="3017" spans="1:24" s="329" customFormat="1" ht="18.75" customHeight="1" x14ac:dyDescent="0.25">
      <c r="A3017" s="429"/>
      <c r="B3017" s="303">
        <f>IF(P3017="",0,COUNTIF($P$7:P3017,P3017))</f>
        <v>0</v>
      </c>
      <c r="C3017" s="303" t="str">
        <f t="shared" si="339"/>
        <v>0</v>
      </c>
      <c r="D3017" s="303"/>
      <c r="E3017" s="303"/>
      <c r="F3017" s="303"/>
      <c r="G3017" s="303"/>
      <c r="H3017" s="303"/>
      <c r="I3017" s="303"/>
      <c r="J3017" s="306" t="str">
        <f t="shared" si="340"/>
        <v/>
      </c>
      <c r="K3017" s="303"/>
      <c r="L3017" s="429"/>
      <c r="M3017" s="83" t="str">
        <f>IF(AJP!B11="","",AJP!B11)</f>
        <v/>
      </c>
      <c r="N3017" s="80"/>
      <c r="O3017" s="436" t="str">
        <f>IF(AJP!C11="","",AJP!C11)</f>
        <v/>
      </c>
      <c r="P3017" s="84" t="str">
        <f>IF(AJP!D11="","",AJP!D11)</f>
        <v/>
      </c>
      <c r="Q3017" s="77" t="str">
        <f>IF(AJP!E11="","",AJP!E11)</f>
        <v/>
      </c>
      <c r="R3017" s="77"/>
      <c r="S3017" s="86"/>
      <c r="T3017" s="83"/>
      <c r="U3017" s="437" t="str">
        <f>IF(AJP!F11="","",AJP!F11)</f>
        <v/>
      </c>
      <c r="V3017" s="437" t="str">
        <f>IF(AJP!G11="","",AJP!G11)</f>
        <v/>
      </c>
      <c r="W3017" s="429"/>
      <c r="X3017" s="429"/>
    </row>
    <row r="3018" spans="1:24" s="329" customFormat="1" ht="18.75" customHeight="1" x14ac:dyDescent="0.25">
      <c r="A3018" s="429"/>
      <c r="B3018" s="303">
        <f>IF(P3018="",0,COUNTIF($P$7:P3018,P3018))</f>
        <v>0</v>
      </c>
      <c r="C3018" s="303" t="str">
        <f t="shared" si="339"/>
        <v>0</v>
      </c>
      <c r="D3018" s="303"/>
      <c r="E3018" s="303"/>
      <c r="F3018" s="303"/>
      <c r="G3018" s="303"/>
      <c r="H3018" s="303"/>
      <c r="I3018" s="303"/>
      <c r="J3018" s="306" t="str">
        <f t="shared" si="340"/>
        <v/>
      </c>
      <c r="K3018" s="303"/>
      <c r="L3018" s="429"/>
      <c r="M3018" s="83" t="str">
        <f>IF(AJP!B12="","",AJP!B12)</f>
        <v/>
      </c>
      <c r="N3018" s="80"/>
      <c r="O3018" s="436" t="str">
        <f>IF(AJP!C12="","",AJP!C12)</f>
        <v/>
      </c>
      <c r="P3018" s="84" t="str">
        <f>IF(AJP!D12="","",AJP!D12)</f>
        <v/>
      </c>
      <c r="Q3018" s="77" t="str">
        <f>IF(AJP!E12="","",AJP!E12)</f>
        <v/>
      </c>
      <c r="R3018" s="77"/>
      <c r="S3018" s="86"/>
      <c r="T3018" s="83"/>
      <c r="U3018" s="437" t="str">
        <f>IF(AJP!F12="","",AJP!F12)</f>
        <v/>
      </c>
      <c r="V3018" s="437" t="str">
        <f>IF(AJP!G12="","",AJP!G12)</f>
        <v/>
      </c>
      <c r="W3018" s="429"/>
      <c r="X3018" s="429"/>
    </row>
    <row r="3019" spans="1:24" s="329" customFormat="1" ht="18.75" customHeight="1" x14ac:dyDescent="0.25">
      <c r="A3019" s="429"/>
      <c r="B3019" s="303">
        <f>IF(P3019="",0,COUNTIF($P$7:P3019,P3019))</f>
        <v>0</v>
      </c>
      <c r="C3019" s="303" t="str">
        <f t="shared" si="339"/>
        <v>0</v>
      </c>
      <c r="D3019" s="303"/>
      <c r="E3019" s="303"/>
      <c r="F3019" s="303"/>
      <c r="G3019" s="303"/>
      <c r="H3019" s="303"/>
      <c r="I3019" s="303"/>
      <c r="J3019" s="306" t="str">
        <f t="shared" si="340"/>
        <v/>
      </c>
      <c r="K3019" s="303"/>
      <c r="L3019" s="429"/>
      <c r="M3019" s="83" t="str">
        <f>IF(AJP!B13="","",AJP!B13)</f>
        <v/>
      </c>
      <c r="N3019" s="80"/>
      <c r="O3019" s="436" t="str">
        <f>IF(AJP!C13="","",AJP!C13)</f>
        <v/>
      </c>
      <c r="P3019" s="84" t="str">
        <f>IF(AJP!D13="","",AJP!D13)</f>
        <v/>
      </c>
      <c r="Q3019" s="77" t="str">
        <f>IF(AJP!E13="","",AJP!E13)</f>
        <v/>
      </c>
      <c r="R3019" s="77"/>
      <c r="S3019" s="86"/>
      <c r="T3019" s="83"/>
      <c r="U3019" s="437" t="str">
        <f>IF(AJP!F13="","",AJP!F13)</f>
        <v/>
      </c>
      <c r="V3019" s="437" t="str">
        <f>IF(AJP!G13="","",AJP!G13)</f>
        <v/>
      </c>
      <c r="W3019" s="429"/>
      <c r="X3019" s="429"/>
    </row>
    <row r="3020" spans="1:24" s="329" customFormat="1" ht="18.75" customHeight="1" x14ac:dyDescent="0.25">
      <c r="A3020" s="429"/>
      <c r="B3020" s="303">
        <f>IF(P3020="",0,COUNTIF($P$7:P3020,P3020))</f>
        <v>0</v>
      </c>
      <c r="C3020" s="303" t="str">
        <f t="shared" si="339"/>
        <v>0</v>
      </c>
      <c r="D3020" s="303"/>
      <c r="E3020" s="303"/>
      <c r="F3020" s="303"/>
      <c r="G3020" s="303"/>
      <c r="H3020" s="303"/>
      <c r="I3020" s="303"/>
      <c r="J3020" s="306" t="str">
        <f t="shared" si="340"/>
        <v/>
      </c>
      <c r="K3020" s="303"/>
      <c r="L3020" s="429"/>
      <c r="M3020" s="83" t="str">
        <f>IF(AJP!B14="","",AJP!B14)</f>
        <v/>
      </c>
      <c r="N3020" s="80"/>
      <c r="O3020" s="436" t="str">
        <f>IF(AJP!C14="","",AJP!C14)</f>
        <v/>
      </c>
      <c r="P3020" s="84" t="str">
        <f>IF(AJP!D14="","",AJP!D14)</f>
        <v/>
      </c>
      <c r="Q3020" s="77" t="str">
        <f>IF(AJP!E14="","",AJP!E14)</f>
        <v/>
      </c>
      <c r="R3020" s="77"/>
      <c r="S3020" s="86"/>
      <c r="T3020" s="83"/>
      <c r="U3020" s="437" t="str">
        <f>IF(AJP!F14="","",AJP!F14)</f>
        <v/>
      </c>
      <c r="V3020" s="437" t="str">
        <f>IF(AJP!G14="","",AJP!G14)</f>
        <v/>
      </c>
      <c r="W3020" s="429"/>
      <c r="X3020" s="429"/>
    </row>
    <row r="3021" spans="1:24" s="329" customFormat="1" ht="18.75" customHeight="1" x14ac:dyDescent="0.25">
      <c r="A3021" s="429"/>
      <c r="B3021" s="303">
        <f>IF(P3021="",0,COUNTIF($P$7:P3021,P3021))</f>
        <v>0</v>
      </c>
      <c r="C3021" s="303" t="str">
        <f t="shared" si="339"/>
        <v>0</v>
      </c>
      <c r="D3021" s="303"/>
      <c r="E3021" s="303"/>
      <c r="F3021" s="303"/>
      <c r="G3021" s="303"/>
      <c r="H3021" s="303"/>
      <c r="I3021" s="303"/>
      <c r="J3021" s="306" t="str">
        <f t="shared" si="340"/>
        <v/>
      </c>
      <c r="K3021" s="303"/>
      <c r="L3021" s="429"/>
      <c r="M3021" s="83" t="str">
        <f>IF(AJP!B15="","",AJP!B15)</f>
        <v/>
      </c>
      <c r="N3021" s="80"/>
      <c r="O3021" s="436" t="str">
        <f>IF(AJP!C15="","",AJP!C15)</f>
        <v/>
      </c>
      <c r="P3021" s="84" t="str">
        <f>IF(AJP!D15="","",AJP!D15)</f>
        <v/>
      </c>
      <c r="Q3021" s="77" t="str">
        <f>IF(AJP!E15="","",AJP!E15)</f>
        <v/>
      </c>
      <c r="R3021" s="77"/>
      <c r="S3021" s="86"/>
      <c r="T3021" s="83"/>
      <c r="U3021" s="437" t="str">
        <f>IF(AJP!F15="","",AJP!F15)</f>
        <v/>
      </c>
      <c r="V3021" s="437" t="str">
        <f>IF(AJP!G15="","",AJP!G15)</f>
        <v/>
      </c>
      <c r="W3021" s="429"/>
      <c r="X3021" s="429"/>
    </row>
    <row r="3022" spans="1:24" s="329" customFormat="1" ht="18.75" customHeight="1" x14ac:dyDescent="0.25">
      <c r="A3022" s="429"/>
      <c r="B3022" s="303">
        <f>IF(P3022="",0,COUNTIF($P$7:P3022,P3022))</f>
        <v>0</v>
      </c>
      <c r="C3022" s="303" t="str">
        <f t="shared" si="339"/>
        <v>0</v>
      </c>
      <c r="D3022" s="303"/>
      <c r="E3022" s="303"/>
      <c r="F3022" s="303"/>
      <c r="G3022" s="303"/>
      <c r="H3022" s="303"/>
      <c r="I3022" s="303"/>
      <c r="J3022" s="306" t="str">
        <f t="shared" si="340"/>
        <v/>
      </c>
      <c r="K3022" s="303"/>
      <c r="L3022" s="429"/>
      <c r="M3022" s="83" t="str">
        <f>IF(AJP!B16="","",AJP!B16)</f>
        <v/>
      </c>
      <c r="N3022" s="80"/>
      <c r="O3022" s="436" t="str">
        <f>IF(AJP!C16="","",AJP!C16)</f>
        <v/>
      </c>
      <c r="P3022" s="84" t="str">
        <f>IF(AJP!D16="","",AJP!D16)</f>
        <v/>
      </c>
      <c r="Q3022" s="77" t="str">
        <f>IF(AJP!E16="","",AJP!E16)</f>
        <v/>
      </c>
      <c r="R3022" s="77"/>
      <c r="S3022" s="86"/>
      <c r="T3022" s="83"/>
      <c r="U3022" s="437" t="str">
        <f>IF(AJP!F16="","",AJP!F16)</f>
        <v/>
      </c>
      <c r="V3022" s="437" t="str">
        <f>IF(AJP!G16="","",AJP!G16)</f>
        <v/>
      </c>
      <c r="W3022" s="429"/>
      <c r="X3022" s="429"/>
    </row>
    <row r="3023" spans="1:24" s="329" customFormat="1" ht="18.75" customHeight="1" x14ac:dyDescent="0.25">
      <c r="A3023" s="429"/>
      <c r="B3023" s="303">
        <f>IF(P3023="",0,COUNTIF($P$7:P3023,P3023))</f>
        <v>0</v>
      </c>
      <c r="C3023" s="303" t="str">
        <f t="shared" si="339"/>
        <v>0</v>
      </c>
      <c r="D3023" s="303"/>
      <c r="E3023" s="303"/>
      <c r="F3023" s="303"/>
      <c r="G3023" s="303"/>
      <c r="H3023" s="303"/>
      <c r="I3023" s="303"/>
      <c r="J3023" s="306" t="str">
        <f t="shared" si="340"/>
        <v/>
      </c>
      <c r="K3023" s="303"/>
      <c r="L3023" s="429"/>
      <c r="M3023" s="83" t="str">
        <f>IF(AJP!B17="","",AJP!B17)</f>
        <v/>
      </c>
      <c r="N3023" s="80"/>
      <c r="O3023" s="436" t="str">
        <f>IF(AJP!C17="","",AJP!C17)</f>
        <v/>
      </c>
      <c r="P3023" s="84" t="str">
        <f>IF(AJP!D17="","",AJP!D17)</f>
        <v/>
      </c>
      <c r="Q3023" s="77" t="str">
        <f>IF(AJP!E17="","",AJP!E17)</f>
        <v/>
      </c>
      <c r="R3023" s="77"/>
      <c r="S3023" s="86"/>
      <c r="T3023" s="83"/>
      <c r="U3023" s="437" t="str">
        <f>IF(AJP!F17="","",AJP!F17)</f>
        <v/>
      </c>
      <c r="V3023" s="437" t="str">
        <f>IF(AJP!G17="","",AJP!G17)</f>
        <v/>
      </c>
      <c r="W3023" s="429"/>
      <c r="X3023" s="429"/>
    </row>
    <row r="3024" spans="1:24" s="329" customFormat="1" ht="18.75" customHeight="1" x14ac:dyDescent="0.25">
      <c r="A3024" s="429"/>
      <c r="B3024" s="303">
        <f>IF(P3024="",0,COUNTIF($P$7:P3024,P3024))</f>
        <v>0</v>
      </c>
      <c r="C3024" s="303" t="str">
        <f t="shared" si="339"/>
        <v>0</v>
      </c>
      <c r="D3024" s="303"/>
      <c r="E3024" s="303"/>
      <c r="F3024" s="303"/>
      <c r="G3024" s="303"/>
      <c r="H3024" s="303"/>
      <c r="I3024" s="303"/>
      <c r="J3024" s="306" t="str">
        <f t="shared" si="340"/>
        <v/>
      </c>
      <c r="K3024" s="303"/>
      <c r="L3024" s="429"/>
      <c r="M3024" s="83" t="str">
        <f>IF(AJP!B18="","",AJP!B18)</f>
        <v/>
      </c>
      <c r="N3024" s="80"/>
      <c r="O3024" s="436" t="str">
        <f>IF(AJP!C18="","",AJP!C18)</f>
        <v/>
      </c>
      <c r="P3024" s="84" t="str">
        <f>IF(AJP!D18="","",AJP!D18)</f>
        <v/>
      </c>
      <c r="Q3024" s="77" t="str">
        <f>IF(AJP!E18="","",AJP!E18)</f>
        <v/>
      </c>
      <c r="R3024" s="77"/>
      <c r="S3024" s="86"/>
      <c r="T3024" s="83"/>
      <c r="U3024" s="437" t="str">
        <f>IF(AJP!F18="","",AJP!F18)</f>
        <v/>
      </c>
      <c r="V3024" s="437" t="str">
        <f>IF(AJP!G18="","",AJP!G18)</f>
        <v/>
      </c>
      <c r="W3024" s="429"/>
      <c r="X3024" s="429"/>
    </row>
    <row r="3025" spans="1:24" s="329" customFormat="1" ht="18.75" customHeight="1" x14ac:dyDescent="0.25">
      <c r="A3025" s="429"/>
      <c r="B3025" s="303">
        <f>IF(P3025="",0,COUNTIF($P$7:P3025,P3025))</f>
        <v>0</v>
      </c>
      <c r="C3025" s="303" t="str">
        <f t="shared" si="339"/>
        <v>0</v>
      </c>
      <c r="D3025" s="303"/>
      <c r="E3025" s="303"/>
      <c r="F3025" s="303"/>
      <c r="G3025" s="303"/>
      <c r="H3025" s="303"/>
      <c r="I3025" s="303"/>
      <c r="J3025" s="306" t="str">
        <f t="shared" si="340"/>
        <v/>
      </c>
      <c r="K3025" s="303"/>
      <c r="L3025" s="429"/>
      <c r="M3025" s="83" t="str">
        <f>IF(AJP!B19="","",AJP!B19)</f>
        <v/>
      </c>
      <c r="N3025" s="80"/>
      <c r="O3025" s="436" t="str">
        <f>IF(AJP!C19="","",AJP!C19)</f>
        <v/>
      </c>
      <c r="P3025" s="84" t="str">
        <f>IF(AJP!D19="","",AJP!D19)</f>
        <v/>
      </c>
      <c r="Q3025" s="77" t="str">
        <f>IF(AJP!E19="","",AJP!E19)</f>
        <v/>
      </c>
      <c r="R3025" s="77"/>
      <c r="S3025" s="86"/>
      <c r="T3025" s="83"/>
      <c r="U3025" s="437" t="str">
        <f>IF(AJP!F19="","",AJP!F19)</f>
        <v/>
      </c>
      <c r="V3025" s="437" t="str">
        <f>IF(AJP!G19="","",AJP!G19)</f>
        <v/>
      </c>
      <c r="W3025" s="429"/>
      <c r="X3025" s="429"/>
    </row>
    <row r="3026" spans="1:24" s="329" customFormat="1" ht="18.75" customHeight="1" x14ac:dyDescent="0.25">
      <c r="A3026" s="429"/>
      <c r="B3026" s="303">
        <f>IF(P3026="",0,COUNTIF($P$7:P3026,P3026))</f>
        <v>0</v>
      </c>
      <c r="C3026" s="303" t="str">
        <f t="shared" si="339"/>
        <v>0</v>
      </c>
      <c r="D3026" s="303"/>
      <c r="E3026" s="303"/>
      <c r="F3026" s="303"/>
      <c r="G3026" s="303"/>
      <c r="H3026" s="303"/>
      <c r="I3026" s="303"/>
      <c r="J3026" s="306" t="str">
        <f t="shared" si="340"/>
        <v/>
      </c>
      <c r="K3026" s="303"/>
      <c r="L3026" s="429"/>
      <c r="M3026" s="83" t="str">
        <f>IF(AJP!B20="","",AJP!B20)</f>
        <v/>
      </c>
      <c r="N3026" s="80"/>
      <c r="O3026" s="436" t="str">
        <f>IF(AJP!C20="","",AJP!C20)</f>
        <v/>
      </c>
      <c r="P3026" s="84" t="str">
        <f>IF(AJP!D20="","",AJP!D20)</f>
        <v/>
      </c>
      <c r="Q3026" s="77" t="str">
        <f>IF(AJP!E20="","",AJP!E20)</f>
        <v/>
      </c>
      <c r="R3026" s="77"/>
      <c r="S3026" s="86"/>
      <c r="T3026" s="83"/>
      <c r="U3026" s="437" t="str">
        <f>IF(AJP!F20="","",AJP!F20)</f>
        <v/>
      </c>
      <c r="V3026" s="437" t="str">
        <f>IF(AJP!G20="","",AJP!G20)</f>
        <v/>
      </c>
      <c r="W3026" s="429"/>
      <c r="X3026" s="429"/>
    </row>
    <row r="3027" spans="1:24" s="329" customFormat="1" ht="18.75" customHeight="1" x14ac:dyDescent="0.25">
      <c r="A3027" s="429"/>
      <c r="B3027" s="303">
        <f>IF(P3027="",0,COUNTIF($P$7:P3027,P3027))</f>
        <v>0</v>
      </c>
      <c r="C3027" s="303" t="str">
        <f t="shared" si="339"/>
        <v>0</v>
      </c>
      <c r="D3027" s="303"/>
      <c r="E3027" s="303"/>
      <c r="F3027" s="303"/>
      <c r="G3027" s="303"/>
      <c r="H3027" s="303"/>
      <c r="I3027" s="303"/>
      <c r="J3027" s="306" t="str">
        <f t="shared" si="340"/>
        <v/>
      </c>
      <c r="K3027" s="303"/>
      <c r="L3027" s="429"/>
      <c r="M3027" s="83" t="str">
        <f>IF(AJP!B21="","",AJP!B21)</f>
        <v/>
      </c>
      <c r="N3027" s="80"/>
      <c r="O3027" s="436" t="str">
        <f>IF(AJP!C21="","",AJP!C21)</f>
        <v/>
      </c>
      <c r="P3027" s="84" t="str">
        <f>IF(AJP!D21="","",AJP!D21)</f>
        <v/>
      </c>
      <c r="Q3027" s="77" t="str">
        <f>IF(AJP!E21="","",AJP!E21)</f>
        <v/>
      </c>
      <c r="R3027" s="77"/>
      <c r="S3027" s="86"/>
      <c r="T3027" s="83"/>
      <c r="U3027" s="437" t="str">
        <f>IF(AJP!F21="","",AJP!F21)</f>
        <v/>
      </c>
      <c r="V3027" s="437" t="str">
        <f>IF(AJP!G21="","",AJP!G21)</f>
        <v/>
      </c>
      <c r="W3027" s="429"/>
      <c r="X3027" s="429"/>
    </row>
    <row r="3028" spans="1:24" s="329" customFormat="1" ht="18.75" customHeight="1" x14ac:dyDescent="0.25">
      <c r="A3028" s="429"/>
      <c r="B3028" s="303">
        <f>IF(P3028="",0,COUNTIF($P$7:P3028,P3028))</f>
        <v>0</v>
      </c>
      <c r="C3028" s="303" t="str">
        <f t="shared" si="339"/>
        <v>0</v>
      </c>
      <c r="D3028" s="303"/>
      <c r="E3028" s="303"/>
      <c r="F3028" s="303"/>
      <c r="G3028" s="303"/>
      <c r="H3028" s="303"/>
      <c r="I3028" s="303"/>
      <c r="J3028" s="306" t="str">
        <f t="shared" si="340"/>
        <v/>
      </c>
      <c r="K3028" s="303"/>
      <c r="L3028" s="429"/>
      <c r="M3028" s="83" t="str">
        <f>IF(AJP!B22="","",AJP!B22)</f>
        <v/>
      </c>
      <c r="N3028" s="80"/>
      <c r="O3028" s="436" t="str">
        <f>IF(AJP!C22="","",AJP!C22)</f>
        <v/>
      </c>
      <c r="P3028" s="84" t="str">
        <f>IF(AJP!D22="","",AJP!D22)</f>
        <v/>
      </c>
      <c r="Q3028" s="77" t="str">
        <f>IF(AJP!E22="","",AJP!E22)</f>
        <v/>
      </c>
      <c r="R3028" s="77"/>
      <c r="S3028" s="86"/>
      <c r="T3028" s="83"/>
      <c r="U3028" s="437" t="str">
        <f>IF(AJP!F22="","",AJP!F22)</f>
        <v/>
      </c>
      <c r="V3028" s="437" t="str">
        <f>IF(AJP!G22="","",AJP!G22)</f>
        <v/>
      </c>
      <c r="W3028" s="429"/>
      <c r="X3028" s="429"/>
    </row>
    <row r="3029" spans="1:24" s="329" customFormat="1" ht="18.75" customHeight="1" x14ac:dyDescent="0.25">
      <c r="A3029" s="429"/>
      <c r="B3029" s="303">
        <f>IF(P3029="",0,COUNTIF($P$7:P3029,P3029))</f>
        <v>0</v>
      </c>
      <c r="C3029" s="303" t="str">
        <f t="shared" si="339"/>
        <v>0</v>
      </c>
      <c r="D3029" s="303"/>
      <c r="E3029" s="303"/>
      <c r="F3029" s="303"/>
      <c r="G3029" s="303"/>
      <c r="H3029" s="303"/>
      <c r="I3029" s="303"/>
      <c r="J3029" s="306" t="str">
        <f t="shared" si="340"/>
        <v/>
      </c>
      <c r="K3029" s="303"/>
      <c r="L3029" s="429"/>
      <c r="M3029" s="83" t="str">
        <f>IF(AJP!B23="","",AJP!B23)</f>
        <v/>
      </c>
      <c r="N3029" s="80"/>
      <c r="O3029" s="436" t="str">
        <f>IF(AJP!C23="","",AJP!C23)</f>
        <v/>
      </c>
      <c r="P3029" s="84" t="str">
        <f>IF(AJP!D23="","",AJP!D23)</f>
        <v/>
      </c>
      <c r="Q3029" s="77" t="str">
        <f>IF(AJP!E23="","",AJP!E23)</f>
        <v/>
      </c>
      <c r="R3029" s="77"/>
      <c r="S3029" s="86"/>
      <c r="T3029" s="83"/>
      <c r="U3029" s="437" t="str">
        <f>IF(AJP!F23="","",AJP!F23)</f>
        <v/>
      </c>
      <c r="V3029" s="437" t="str">
        <f>IF(AJP!G23="","",AJP!G23)</f>
        <v/>
      </c>
      <c r="W3029" s="429"/>
      <c r="X3029" s="429"/>
    </row>
    <row r="3030" spans="1:24" s="329" customFormat="1" ht="18.75" customHeight="1" x14ac:dyDescent="0.25">
      <c r="A3030" s="429"/>
      <c r="B3030" s="303">
        <f>IF(P3030="",0,COUNTIF($P$7:P3030,P3030))</f>
        <v>0</v>
      </c>
      <c r="C3030" s="303" t="str">
        <f t="shared" si="339"/>
        <v>0</v>
      </c>
      <c r="D3030" s="303"/>
      <c r="E3030" s="303"/>
      <c r="F3030" s="303"/>
      <c r="G3030" s="303"/>
      <c r="H3030" s="303"/>
      <c r="I3030" s="303"/>
      <c r="J3030" s="306" t="str">
        <f t="shared" si="340"/>
        <v/>
      </c>
      <c r="K3030" s="303"/>
      <c r="L3030" s="429"/>
      <c r="M3030" s="83" t="str">
        <f>IF(AJP!B24="","",AJP!B24)</f>
        <v/>
      </c>
      <c r="N3030" s="80"/>
      <c r="O3030" s="436" t="str">
        <f>IF(AJP!C24="","",AJP!C24)</f>
        <v/>
      </c>
      <c r="P3030" s="84" t="str">
        <f>IF(AJP!D24="","",AJP!D24)</f>
        <v/>
      </c>
      <c r="Q3030" s="77" t="str">
        <f>IF(AJP!E24="","",AJP!E24)</f>
        <v/>
      </c>
      <c r="R3030" s="77"/>
      <c r="S3030" s="86"/>
      <c r="T3030" s="83"/>
      <c r="U3030" s="437" t="str">
        <f>IF(AJP!F24="","",AJP!F24)</f>
        <v/>
      </c>
      <c r="V3030" s="437" t="str">
        <f>IF(AJP!G24="","",AJP!G24)</f>
        <v/>
      </c>
      <c r="W3030" s="429"/>
      <c r="X3030" s="429"/>
    </row>
    <row r="3031" spans="1:24" s="329" customFormat="1" ht="18.75" customHeight="1" x14ac:dyDescent="0.25">
      <c r="A3031" s="429"/>
      <c r="B3031" s="303">
        <f>IF(P3031="",0,COUNTIF($P$7:P3031,P3031))</f>
        <v>0</v>
      </c>
      <c r="C3031" s="303" t="str">
        <f t="shared" si="339"/>
        <v>0</v>
      </c>
      <c r="D3031" s="303"/>
      <c r="E3031" s="303"/>
      <c r="F3031" s="303"/>
      <c r="G3031" s="303"/>
      <c r="H3031" s="303"/>
      <c r="I3031" s="303"/>
      <c r="J3031" s="306" t="str">
        <f t="shared" si="340"/>
        <v/>
      </c>
      <c r="K3031" s="303"/>
      <c r="L3031" s="429"/>
      <c r="M3031" s="83" t="str">
        <f>IF(AJP!B25="","",AJP!B25)</f>
        <v/>
      </c>
      <c r="N3031" s="80"/>
      <c r="O3031" s="436" t="str">
        <f>IF(AJP!C25="","",AJP!C25)</f>
        <v/>
      </c>
      <c r="P3031" s="84" t="str">
        <f>IF(AJP!D25="","",AJP!D25)</f>
        <v/>
      </c>
      <c r="Q3031" s="77" t="str">
        <f>IF(AJP!E25="","",AJP!E25)</f>
        <v/>
      </c>
      <c r="R3031" s="77"/>
      <c r="S3031" s="86"/>
      <c r="T3031" s="83"/>
      <c r="U3031" s="437" t="str">
        <f>IF(AJP!F25="","",AJP!F25)</f>
        <v/>
      </c>
      <c r="V3031" s="437" t="str">
        <f>IF(AJP!G25="","",AJP!G25)</f>
        <v/>
      </c>
      <c r="W3031" s="429"/>
      <c r="X3031" s="429"/>
    </row>
    <row r="3032" spans="1:24" s="329" customFormat="1" ht="18.75" customHeight="1" x14ac:dyDescent="0.25">
      <c r="A3032" s="429"/>
      <c r="B3032" s="303">
        <f>IF(P3032="",0,COUNTIF($P$7:P3032,P3032))</f>
        <v>0</v>
      </c>
      <c r="C3032" s="303" t="str">
        <f t="shared" si="339"/>
        <v>0</v>
      </c>
      <c r="D3032" s="303"/>
      <c r="E3032" s="303"/>
      <c r="F3032" s="303"/>
      <c r="G3032" s="303"/>
      <c r="H3032" s="303"/>
      <c r="I3032" s="303"/>
      <c r="J3032" s="306" t="str">
        <f t="shared" si="340"/>
        <v/>
      </c>
      <c r="K3032" s="303"/>
      <c r="L3032" s="429"/>
      <c r="M3032" s="83" t="str">
        <f>IF(AJP!B26="","",AJP!B26)</f>
        <v/>
      </c>
      <c r="N3032" s="80"/>
      <c r="O3032" s="436" t="str">
        <f>IF(AJP!C26="","",AJP!C26)</f>
        <v/>
      </c>
      <c r="P3032" s="84" t="str">
        <f>IF(AJP!D26="","",AJP!D26)</f>
        <v/>
      </c>
      <c r="Q3032" s="77" t="str">
        <f>IF(AJP!E26="","",AJP!E26)</f>
        <v/>
      </c>
      <c r="R3032" s="77"/>
      <c r="S3032" s="86"/>
      <c r="T3032" s="83"/>
      <c r="U3032" s="437" t="str">
        <f>IF(AJP!F26="","",AJP!F26)</f>
        <v/>
      </c>
      <c r="V3032" s="437" t="str">
        <f>IF(AJP!G26="","",AJP!G26)</f>
        <v/>
      </c>
      <c r="W3032" s="429"/>
      <c r="X3032" s="429"/>
    </row>
    <row r="3033" spans="1:24" s="329" customFormat="1" ht="18.75" customHeight="1" x14ac:dyDescent="0.25">
      <c r="A3033" s="429"/>
      <c r="B3033" s="303">
        <f>IF(P3033="",0,COUNTIF($P$7:P3033,P3033))</f>
        <v>0</v>
      </c>
      <c r="C3033" s="303" t="str">
        <f t="shared" si="339"/>
        <v>0</v>
      </c>
      <c r="D3033" s="303"/>
      <c r="E3033" s="303"/>
      <c r="F3033" s="303"/>
      <c r="G3033" s="303"/>
      <c r="H3033" s="303"/>
      <c r="I3033" s="303"/>
      <c r="J3033" s="306" t="str">
        <f t="shared" si="340"/>
        <v/>
      </c>
      <c r="K3033" s="303"/>
      <c r="L3033" s="429"/>
      <c r="M3033" s="83" t="str">
        <f>IF(AJP!B27="","",AJP!B27)</f>
        <v/>
      </c>
      <c r="N3033" s="80"/>
      <c r="O3033" s="436" t="str">
        <f>IF(AJP!C27="","",AJP!C27)</f>
        <v/>
      </c>
      <c r="P3033" s="84" t="str">
        <f>IF(AJP!D27="","",AJP!D27)</f>
        <v/>
      </c>
      <c r="Q3033" s="77" t="str">
        <f>IF(AJP!E27="","",AJP!E27)</f>
        <v/>
      </c>
      <c r="R3033" s="77"/>
      <c r="S3033" s="86"/>
      <c r="T3033" s="83"/>
      <c r="U3033" s="437" t="str">
        <f>IF(AJP!F27="","",AJP!F27)</f>
        <v/>
      </c>
      <c r="V3033" s="437" t="str">
        <f>IF(AJP!G27="","",AJP!G27)</f>
        <v/>
      </c>
      <c r="W3033" s="429"/>
      <c r="X3033" s="429"/>
    </row>
    <row r="3034" spans="1:24" s="329" customFormat="1" ht="18.75" customHeight="1" x14ac:dyDescent="0.25">
      <c r="A3034" s="429"/>
      <c r="B3034" s="303">
        <f>IF(P3034="",0,COUNTIF($P$7:P3034,P3034))</f>
        <v>0</v>
      </c>
      <c r="C3034" s="303" t="str">
        <f t="shared" si="339"/>
        <v>0</v>
      </c>
      <c r="D3034" s="303"/>
      <c r="E3034" s="303"/>
      <c r="F3034" s="303"/>
      <c r="G3034" s="303"/>
      <c r="H3034" s="303"/>
      <c r="I3034" s="303"/>
      <c r="J3034" s="306" t="str">
        <f t="shared" si="340"/>
        <v/>
      </c>
      <c r="K3034" s="303"/>
      <c r="L3034" s="429"/>
      <c r="M3034" s="83" t="str">
        <f>IF(AJP!B28="","",AJP!B28)</f>
        <v/>
      </c>
      <c r="N3034" s="80"/>
      <c r="O3034" s="436" t="str">
        <f>IF(AJP!C28="","",AJP!C28)</f>
        <v/>
      </c>
      <c r="P3034" s="84" t="str">
        <f>IF(AJP!D28="","",AJP!D28)</f>
        <v/>
      </c>
      <c r="Q3034" s="77" t="str">
        <f>IF(AJP!E28="","",AJP!E28)</f>
        <v/>
      </c>
      <c r="R3034" s="77"/>
      <c r="S3034" s="86"/>
      <c r="T3034" s="83"/>
      <c r="U3034" s="437" t="str">
        <f>IF(AJP!F28="","",AJP!F28)</f>
        <v/>
      </c>
      <c r="V3034" s="437" t="str">
        <f>IF(AJP!G28="","",AJP!G28)</f>
        <v/>
      </c>
      <c r="W3034" s="429"/>
      <c r="X3034" s="429"/>
    </row>
    <row r="3035" spans="1:24" s="329" customFormat="1" ht="18.75" customHeight="1" x14ac:dyDescent="0.25">
      <c r="A3035" s="429"/>
      <c r="B3035" s="303">
        <f>IF(P3035="",0,COUNTIF($P$7:P3035,P3035))</f>
        <v>0</v>
      </c>
      <c r="C3035" s="303" t="str">
        <f t="shared" si="339"/>
        <v>0</v>
      </c>
      <c r="D3035" s="303"/>
      <c r="E3035" s="303"/>
      <c r="F3035" s="303"/>
      <c r="G3035" s="303"/>
      <c r="H3035" s="303"/>
      <c r="I3035" s="303"/>
      <c r="J3035" s="306" t="str">
        <f t="shared" si="340"/>
        <v/>
      </c>
      <c r="K3035" s="303"/>
      <c r="L3035" s="429"/>
      <c r="M3035" s="83" t="str">
        <f>IF(AJP!B29="","",AJP!B29)</f>
        <v/>
      </c>
      <c r="N3035" s="80"/>
      <c r="O3035" s="436" t="str">
        <f>IF(AJP!C29="","",AJP!C29)</f>
        <v/>
      </c>
      <c r="P3035" s="84" t="str">
        <f>IF(AJP!D29="","",AJP!D29)</f>
        <v/>
      </c>
      <c r="Q3035" s="77" t="str">
        <f>IF(AJP!E29="","",AJP!E29)</f>
        <v/>
      </c>
      <c r="R3035" s="77"/>
      <c r="S3035" s="86"/>
      <c r="T3035" s="83"/>
      <c r="U3035" s="437" t="str">
        <f>IF(AJP!F29="","",AJP!F29)</f>
        <v/>
      </c>
      <c r="V3035" s="437" t="str">
        <f>IF(AJP!G29="","",AJP!G29)</f>
        <v/>
      </c>
      <c r="W3035" s="429"/>
      <c r="X3035" s="429"/>
    </row>
    <row r="3036" spans="1:24" s="329" customFormat="1" ht="18.75" customHeight="1" x14ac:dyDescent="0.25">
      <c r="A3036" s="429"/>
      <c r="B3036" s="303">
        <f>IF(P3036="",0,COUNTIF($P$7:P3036,P3036))</f>
        <v>0</v>
      </c>
      <c r="C3036" s="303" t="str">
        <f t="shared" si="339"/>
        <v>0</v>
      </c>
      <c r="D3036" s="303"/>
      <c r="E3036" s="303"/>
      <c r="F3036" s="303"/>
      <c r="G3036" s="303"/>
      <c r="H3036" s="303"/>
      <c r="I3036" s="303"/>
      <c r="J3036" s="306" t="str">
        <f t="shared" si="340"/>
        <v/>
      </c>
      <c r="K3036" s="303"/>
      <c r="L3036" s="429"/>
      <c r="M3036" s="83" t="str">
        <f>IF(AJP!B30="","",AJP!B30)</f>
        <v/>
      </c>
      <c r="N3036" s="80"/>
      <c r="O3036" s="436" t="str">
        <f>IF(AJP!C30="","",AJP!C30)</f>
        <v/>
      </c>
      <c r="P3036" s="84" t="str">
        <f>IF(AJP!D30="","",AJP!D30)</f>
        <v/>
      </c>
      <c r="Q3036" s="77" t="str">
        <f>IF(AJP!E30="","",AJP!E30)</f>
        <v/>
      </c>
      <c r="R3036" s="77"/>
      <c r="S3036" s="86"/>
      <c r="T3036" s="83"/>
      <c r="U3036" s="437" t="str">
        <f>IF(AJP!F30="","",AJP!F30)</f>
        <v/>
      </c>
      <c r="V3036" s="437" t="str">
        <f>IF(AJP!G30="","",AJP!G30)</f>
        <v/>
      </c>
      <c r="W3036" s="429"/>
      <c r="X3036" s="429"/>
    </row>
    <row r="3037" spans="1:24" s="329" customFormat="1" ht="18.75" customHeight="1" x14ac:dyDescent="0.25">
      <c r="A3037" s="429"/>
      <c r="B3037" s="303">
        <f>IF(P3037="",0,COUNTIF($P$7:P3037,P3037))</f>
        <v>0</v>
      </c>
      <c r="C3037" s="303" t="str">
        <f t="shared" si="339"/>
        <v>0</v>
      </c>
      <c r="D3037" s="303"/>
      <c r="E3037" s="303"/>
      <c r="F3037" s="303"/>
      <c r="G3037" s="303"/>
      <c r="H3037" s="303"/>
      <c r="I3037" s="303"/>
      <c r="J3037" s="306" t="str">
        <f t="shared" si="340"/>
        <v/>
      </c>
      <c r="K3037" s="303"/>
      <c r="L3037" s="429"/>
      <c r="M3037" s="83" t="str">
        <f>IF(AJP!B31="","",AJP!B31)</f>
        <v/>
      </c>
      <c r="N3037" s="80"/>
      <c r="O3037" s="436" t="str">
        <f>IF(AJP!C31="","",AJP!C31)</f>
        <v/>
      </c>
      <c r="P3037" s="84" t="str">
        <f>IF(AJP!D31="","",AJP!D31)</f>
        <v/>
      </c>
      <c r="Q3037" s="77" t="str">
        <f>IF(AJP!E31="","",AJP!E31)</f>
        <v/>
      </c>
      <c r="R3037" s="77"/>
      <c r="S3037" s="86"/>
      <c r="T3037" s="83"/>
      <c r="U3037" s="437" t="str">
        <f>IF(AJP!F31="","",AJP!F31)</f>
        <v/>
      </c>
      <c r="V3037" s="437" t="str">
        <f>IF(AJP!G31="","",AJP!G31)</f>
        <v/>
      </c>
      <c r="W3037" s="429"/>
      <c r="X3037" s="429"/>
    </row>
    <row r="3038" spans="1:24" s="329" customFormat="1" ht="18.75" customHeight="1" x14ac:dyDescent="0.25">
      <c r="A3038" s="429"/>
      <c r="B3038" s="303">
        <f>IF(P3038="",0,COUNTIF($P$7:P3038,P3038))</f>
        <v>0</v>
      </c>
      <c r="C3038" s="303" t="str">
        <f t="shared" si="339"/>
        <v>0</v>
      </c>
      <c r="D3038" s="303"/>
      <c r="E3038" s="303"/>
      <c r="F3038" s="303"/>
      <c r="G3038" s="303"/>
      <c r="H3038" s="303"/>
      <c r="I3038" s="303"/>
      <c r="J3038" s="306" t="str">
        <f t="shared" si="340"/>
        <v/>
      </c>
      <c r="K3038" s="303"/>
      <c r="L3038" s="429"/>
      <c r="M3038" s="83" t="str">
        <f>IF(AJP!B32="","",AJP!B32)</f>
        <v/>
      </c>
      <c r="N3038" s="80"/>
      <c r="O3038" s="436" t="str">
        <f>IF(AJP!C32="","",AJP!C32)</f>
        <v/>
      </c>
      <c r="P3038" s="84" t="str">
        <f>IF(AJP!D32="","",AJP!D32)</f>
        <v/>
      </c>
      <c r="Q3038" s="77" t="str">
        <f>IF(AJP!E32="","",AJP!E32)</f>
        <v/>
      </c>
      <c r="R3038" s="77"/>
      <c r="S3038" s="86"/>
      <c r="T3038" s="83"/>
      <c r="U3038" s="437" t="str">
        <f>IF(AJP!F32="","",AJP!F32)</f>
        <v/>
      </c>
      <c r="V3038" s="437" t="str">
        <f>IF(AJP!G32="","",AJP!G32)</f>
        <v/>
      </c>
      <c r="W3038" s="429"/>
      <c r="X3038" s="429"/>
    </row>
    <row r="3039" spans="1:24" s="329" customFormat="1" ht="18.75" customHeight="1" x14ac:dyDescent="0.25">
      <c r="A3039" s="429"/>
      <c r="B3039" s="303">
        <f>IF(P3039="",0,COUNTIF($P$7:P3039,P3039))</f>
        <v>0</v>
      </c>
      <c r="C3039" s="303" t="str">
        <f t="shared" si="339"/>
        <v>0</v>
      </c>
      <c r="D3039" s="303"/>
      <c r="E3039" s="303"/>
      <c r="F3039" s="303"/>
      <c r="G3039" s="303"/>
      <c r="H3039" s="303"/>
      <c r="I3039" s="303"/>
      <c r="J3039" s="306" t="str">
        <f t="shared" si="340"/>
        <v/>
      </c>
      <c r="K3039" s="303"/>
      <c r="L3039" s="429"/>
      <c r="M3039" s="83" t="str">
        <f>IF(AJP!B33="","",AJP!B33)</f>
        <v/>
      </c>
      <c r="N3039" s="80"/>
      <c r="O3039" s="436" t="str">
        <f>IF(AJP!C33="","",AJP!C33)</f>
        <v/>
      </c>
      <c r="P3039" s="84" t="str">
        <f>IF(AJP!D33="","",AJP!D33)</f>
        <v/>
      </c>
      <c r="Q3039" s="77" t="str">
        <f>IF(AJP!E33="","",AJP!E33)</f>
        <v/>
      </c>
      <c r="R3039" s="77"/>
      <c r="S3039" s="86"/>
      <c r="T3039" s="83"/>
      <c r="U3039" s="437" t="str">
        <f>IF(AJP!F33="","",AJP!F33)</f>
        <v/>
      </c>
      <c r="V3039" s="437" t="str">
        <f>IF(AJP!G33="","",AJP!G33)</f>
        <v/>
      </c>
      <c r="W3039" s="429"/>
      <c r="X3039" s="429"/>
    </row>
    <row r="3040" spans="1:24" s="329" customFormat="1" ht="18.75" customHeight="1" x14ac:dyDescent="0.25">
      <c r="A3040" s="429"/>
      <c r="B3040" s="303">
        <f>IF(P3040="",0,COUNTIF($P$7:P3040,P3040))</f>
        <v>0</v>
      </c>
      <c r="C3040" s="303" t="str">
        <f t="shared" si="339"/>
        <v>0</v>
      </c>
      <c r="D3040" s="303"/>
      <c r="E3040" s="303"/>
      <c r="F3040" s="303"/>
      <c r="G3040" s="303"/>
      <c r="H3040" s="303"/>
      <c r="I3040" s="303"/>
      <c r="J3040" s="306" t="str">
        <f t="shared" si="340"/>
        <v/>
      </c>
      <c r="K3040" s="303"/>
      <c r="L3040" s="429"/>
      <c r="M3040" s="83" t="str">
        <f>IF(AJP!B34="","",AJP!B34)</f>
        <v/>
      </c>
      <c r="N3040" s="80"/>
      <c r="O3040" s="436" t="str">
        <f>IF(AJP!C34="","",AJP!C34)</f>
        <v/>
      </c>
      <c r="P3040" s="84" t="str">
        <f>IF(AJP!D34="","",AJP!D34)</f>
        <v/>
      </c>
      <c r="Q3040" s="77" t="str">
        <f>IF(AJP!E34="","",AJP!E34)</f>
        <v/>
      </c>
      <c r="R3040" s="77"/>
      <c r="S3040" s="86"/>
      <c r="T3040" s="83"/>
      <c r="U3040" s="437" t="str">
        <f>IF(AJP!F34="","",AJP!F34)</f>
        <v/>
      </c>
      <c r="V3040" s="437" t="str">
        <f>IF(AJP!G34="","",AJP!G34)</f>
        <v/>
      </c>
      <c r="W3040" s="429"/>
      <c r="X3040" s="429"/>
    </row>
    <row r="3041" spans="1:24" s="329" customFormat="1" ht="18.75" customHeight="1" x14ac:dyDescent="0.25">
      <c r="A3041" s="429"/>
      <c r="B3041" s="303">
        <f>IF(P3041="",0,COUNTIF($P$7:P3041,P3041))</f>
        <v>0</v>
      </c>
      <c r="C3041" s="303" t="str">
        <f t="shared" si="339"/>
        <v>0</v>
      </c>
      <c r="D3041" s="303"/>
      <c r="E3041" s="303"/>
      <c r="F3041" s="303"/>
      <c r="G3041" s="303"/>
      <c r="H3041" s="303"/>
      <c r="I3041" s="303"/>
      <c r="J3041" s="306" t="str">
        <f t="shared" si="340"/>
        <v/>
      </c>
      <c r="K3041" s="303"/>
      <c r="L3041" s="429"/>
      <c r="M3041" s="83" t="str">
        <f>IF(AJP!B35="","",AJP!B35)</f>
        <v/>
      </c>
      <c r="N3041" s="80"/>
      <c r="O3041" s="436" t="str">
        <f>IF(AJP!C35="","",AJP!C35)</f>
        <v/>
      </c>
      <c r="P3041" s="84" t="str">
        <f>IF(AJP!D35="","",AJP!D35)</f>
        <v/>
      </c>
      <c r="Q3041" s="77" t="str">
        <f>IF(AJP!E35="","",AJP!E35)</f>
        <v/>
      </c>
      <c r="R3041" s="77"/>
      <c r="S3041" s="86"/>
      <c r="T3041" s="83"/>
      <c r="U3041" s="437" t="str">
        <f>IF(AJP!F35="","",AJP!F35)</f>
        <v/>
      </c>
      <c r="V3041" s="437" t="str">
        <f>IF(AJP!G35="","",AJP!G35)</f>
        <v/>
      </c>
      <c r="W3041" s="429"/>
      <c r="X3041" s="429"/>
    </row>
    <row r="3042" spans="1:24" s="329" customFormat="1" ht="18.75" customHeight="1" x14ac:dyDescent="0.25">
      <c r="A3042" s="429"/>
      <c r="B3042" s="303">
        <f>IF(P3042="",0,COUNTIF($P$7:P3042,P3042))</f>
        <v>0</v>
      </c>
      <c r="C3042" s="303" t="str">
        <f t="shared" si="339"/>
        <v>0</v>
      </c>
      <c r="D3042" s="303"/>
      <c r="E3042" s="303"/>
      <c r="F3042" s="303"/>
      <c r="G3042" s="303"/>
      <c r="H3042" s="303"/>
      <c r="I3042" s="303"/>
      <c r="J3042" s="306" t="str">
        <f t="shared" si="340"/>
        <v/>
      </c>
      <c r="K3042" s="303"/>
      <c r="L3042" s="429"/>
      <c r="M3042" s="83" t="str">
        <f>IF(AJP!B36="","",AJP!B36)</f>
        <v/>
      </c>
      <c r="N3042" s="80"/>
      <c r="O3042" s="436" t="str">
        <f>IF(AJP!C36="","",AJP!C36)</f>
        <v/>
      </c>
      <c r="P3042" s="84" t="str">
        <f>IF(AJP!D36="","",AJP!D36)</f>
        <v/>
      </c>
      <c r="Q3042" s="77" t="str">
        <f>IF(AJP!E36="","",AJP!E36)</f>
        <v/>
      </c>
      <c r="R3042" s="77"/>
      <c r="S3042" s="86"/>
      <c r="T3042" s="83"/>
      <c r="U3042" s="437" t="str">
        <f>IF(AJP!F36="","",AJP!F36)</f>
        <v/>
      </c>
      <c r="V3042" s="437" t="str">
        <f>IF(AJP!G36="","",AJP!G36)</f>
        <v/>
      </c>
      <c r="W3042" s="429"/>
      <c r="X3042" s="429"/>
    </row>
    <row r="3043" spans="1:24" s="329" customFormat="1" ht="18.75" customHeight="1" x14ac:dyDescent="0.25">
      <c r="A3043" s="429"/>
      <c r="B3043" s="303">
        <f>IF(P3043="",0,COUNTIF($P$7:P3043,P3043))</f>
        <v>0</v>
      </c>
      <c r="C3043" s="303" t="str">
        <f t="shared" si="339"/>
        <v>0</v>
      </c>
      <c r="D3043" s="303"/>
      <c r="E3043" s="303"/>
      <c r="F3043" s="303"/>
      <c r="G3043" s="303"/>
      <c r="H3043" s="303"/>
      <c r="I3043" s="303"/>
      <c r="J3043" s="306" t="str">
        <f t="shared" si="340"/>
        <v/>
      </c>
      <c r="K3043" s="303"/>
      <c r="L3043" s="429"/>
      <c r="M3043" s="83" t="str">
        <f>IF(AJP!B37="","",AJP!B37)</f>
        <v/>
      </c>
      <c r="N3043" s="80"/>
      <c r="O3043" s="436" t="str">
        <f>IF(AJP!C37="","",AJP!C37)</f>
        <v/>
      </c>
      <c r="P3043" s="84" t="str">
        <f>IF(AJP!D37="","",AJP!D37)</f>
        <v/>
      </c>
      <c r="Q3043" s="77" t="str">
        <f>IF(AJP!E37="","",AJP!E37)</f>
        <v/>
      </c>
      <c r="R3043" s="77"/>
      <c r="S3043" s="86"/>
      <c r="T3043" s="83"/>
      <c r="U3043" s="437" t="str">
        <f>IF(AJP!F37="","",AJP!F37)</f>
        <v/>
      </c>
      <c r="V3043" s="437" t="str">
        <f>IF(AJP!G37="","",AJP!G37)</f>
        <v/>
      </c>
      <c r="W3043" s="429"/>
      <c r="X3043" s="429"/>
    </row>
    <row r="3044" spans="1:24" s="329" customFormat="1" ht="18.75" customHeight="1" x14ac:dyDescent="0.25">
      <c r="A3044" s="429"/>
      <c r="B3044" s="303">
        <f>IF(P3044="",0,COUNTIF($P$7:P3044,P3044))</f>
        <v>0</v>
      </c>
      <c r="C3044" s="303" t="str">
        <f t="shared" si="339"/>
        <v>0</v>
      </c>
      <c r="D3044" s="303"/>
      <c r="E3044" s="303"/>
      <c r="F3044" s="303"/>
      <c r="G3044" s="303"/>
      <c r="H3044" s="303"/>
      <c r="I3044" s="303"/>
      <c r="J3044" s="306" t="str">
        <f t="shared" si="340"/>
        <v/>
      </c>
      <c r="K3044" s="303"/>
      <c r="L3044" s="429"/>
      <c r="M3044" s="83" t="str">
        <f>IF(AJP!B38="","",AJP!B38)</f>
        <v/>
      </c>
      <c r="N3044" s="80"/>
      <c r="O3044" s="436" t="str">
        <f>IF(AJP!C38="","",AJP!C38)</f>
        <v/>
      </c>
      <c r="P3044" s="84" t="str">
        <f>IF(AJP!D38="","",AJP!D38)</f>
        <v/>
      </c>
      <c r="Q3044" s="77" t="str">
        <f>IF(AJP!E38="","",AJP!E38)</f>
        <v/>
      </c>
      <c r="R3044" s="77"/>
      <c r="S3044" s="86"/>
      <c r="T3044" s="83"/>
      <c r="U3044" s="437" t="str">
        <f>IF(AJP!F38="","",AJP!F38)</f>
        <v/>
      </c>
      <c r="V3044" s="437" t="str">
        <f>IF(AJP!G38="","",AJP!G38)</f>
        <v/>
      </c>
      <c r="W3044" s="429"/>
      <c r="X3044" s="429"/>
    </row>
    <row r="3045" spans="1:24" s="329" customFormat="1" ht="18.75" customHeight="1" x14ac:dyDescent="0.25">
      <c r="A3045" s="429"/>
      <c r="B3045" s="303">
        <f>IF(P3045="",0,COUNTIF($P$7:P3045,P3045))</f>
        <v>0</v>
      </c>
      <c r="C3045" s="303" t="str">
        <f t="shared" si="339"/>
        <v>0</v>
      </c>
      <c r="D3045" s="303"/>
      <c r="E3045" s="303"/>
      <c r="F3045" s="303"/>
      <c r="G3045" s="303"/>
      <c r="H3045" s="303"/>
      <c r="I3045" s="303"/>
      <c r="J3045" s="306" t="str">
        <f t="shared" si="340"/>
        <v/>
      </c>
      <c r="K3045" s="303"/>
      <c r="L3045" s="429"/>
      <c r="M3045" s="83" t="str">
        <f>IF(AJP!B39="","",AJP!B39)</f>
        <v/>
      </c>
      <c r="N3045" s="80"/>
      <c r="O3045" s="436" t="str">
        <f>IF(AJP!C39="","",AJP!C39)</f>
        <v/>
      </c>
      <c r="P3045" s="84" t="str">
        <f>IF(AJP!D39="","",AJP!D39)</f>
        <v/>
      </c>
      <c r="Q3045" s="77" t="str">
        <f>IF(AJP!E39="","",AJP!E39)</f>
        <v/>
      </c>
      <c r="R3045" s="77"/>
      <c r="S3045" s="86"/>
      <c r="T3045" s="83"/>
      <c r="U3045" s="437" t="str">
        <f>IF(AJP!F39="","",AJP!F39)</f>
        <v/>
      </c>
      <c r="V3045" s="437" t="str">
        <f>IF(AJP!G39="","",AJP!G39)</f>
        <v/>
      </c>
      <c r="W3045" s="429"/>
      <c r="X3045" s="429"/>
    </row>
    <row r="3046" spans="1:24" s="329" customFormat="1" ht="18.75" customHeight="1" x14ac:dyDescent="0.25">
      <c r="A3046" s="429"/>
      <c r="B3046" s="303">
        <f>IF(P3046="",0,COUNTIF($P$7:P3046,P3046))</f>
        <v>0</v>
      </c>
      <c r="C3046" s="303" t="str">
        <f t="shared" si="339"/>
        <v>0</v>
      </c>
      <c r="D3046" s="303"/>
      <c r="E3046" s="303"/>
      <c r="F3046" s="303"/>
      <c r="G3046" s="303"/>
      <c r="H3046" s="303"/>
      <c r="I3046" s="303"/>
      <c r="J3046" s="306" t="str">
        <f t="shared" si="340"/>
        <v/>
      </c>
      <c r="K3046" s="303"/>
      <c r="L3046" s="429"/>
      <c r="M3046" s="83" t="str">
        <f>IF(AJP!B40="","",AJP!B40)</f>
        <v/>
      </c>
      <c r="N3046" s="80"/>
      <c r="O3046" s="436" t="str">
        <f>IF(AJP!C40="","",AJP!C40)</f>
        <v/>
      </c>
      <c r="P3046" s="84" t="str">
        <f>IF(AJP!D40="","",AJP!D40)</f>
        <v/>
      </c>
      <c r="Q3046" s="77" t="str">
        <f>IF(AJP!E40="","",AJP!E40)</f>
        <v/>
      </c>
      <c r="R3046" s="77"/>
      <c r="S3046" s="86"/>
      <c r="T3046" s="83"/>
      <c r="U3046" s="437" t="str">
        <f>IF(AJP!F40="","",AJP!F40)</f>
        <v/>
      </c>
      <c r="V3046" s="437" t="str">
        <f>IF(AJP!G40="","",AJP!G40)</f>
        <v/>
      </c>
      <c r="W3046" s="429"/>
      <c r="X3046" s="429"/>
    </row>
    <row r="3047" spans="1:24" s="329" customFormat="1" ht="18.75" customHeight="1" x14ac:dyDescent="0.25">
      <c r="A3047" s="429"/>
      <c r="B3047" s="303">
        <f>IF(P3047="",0,COUNTIF($P$7:P3047,P3047))</f>
        <v>0</v>
      </c>
      <c r="C3047" s="303" t="str">
        <f t="shared" si="339"/>
        <v>0</v>
      </c>
      <c r="D3047" s="303"/>
      <c r="E3047" s="303"/>
      <c r="F3047" s="303"/>
      <c r="G3047" s="303"/>
      <c r="H3047" s="303"/>
      <c r="I3047" s="303"/>
      <c r="J3047" s="306" t="str">
        <f t="shared" si="340"/>
        <v/>
      </c>
      <c r="K3047" s="303"/>
      <c r="L3047" s="429"/>
      <c r="M3047" s="83" t="str">
        <f>IF(AJP!B41="","",AJP!B41)</f>
        <v/>
      </c>
      <c r="N3047" s="80"/>
      <c r="O3047" s="436" t="str">
        <f>IF(AJP!C41="","",AJP!C41)</f>
        <v/>
      </c>
      <c r="P3047" s="84" t="str">
        <f>IF(AJP!D41="","",AJP!D41)</f>
        <v/>
      </c>
      <c r="Q3047" s="77" t="str">
        <f>IF(AJP!E41="","",AJP!E41)</f>
        <v/>
      </c>
      <c r="R3047" s="77"/>
      <c r="S3047" s="86"/>
      <c r="T3047" s="83"/>
      <c r="U3047" s="437" t="str">
        <f>IF(AJP!F41="","",AJP!F41)</f>
        <v/>
      </c>
      <c r="V3047" s="437" t="str">
        <f>IF(AJP!G41="","",AJP!G41)</f>
        <v/>
      </c>
      <c r="W3047" s="429"/>
      <c r="X3047" s="429"/>
    </row>
    <row r="3048" spans="1:24" s="329" customFormat="1" ht="18.75" customHeight="1" x14ac:dyDescent="0.25">
      <c r="A3048" s="429"/>
      <c r="B3048" s="303">
        <f>IF(P3048="",0,COUNTIF($P$7:P3048,P3048))</f>
        <v>0</v>
      </c>
      <c r="C3048" s="303" t="str">
        <f t="shared" si="339"/>
        <v>0</v>
      </c>
      <c r="D3048" s="303"/>
      <c r="E3048" s="303"/>
      <c r="F3048" s="303"/>
      <c r="G3048" s="303"/>
      <c r="H3048" s="303"/>
      <c r="I3048" s="303"/>
      <c r="J3048" s="306" t="str">
        <f t="shared" si="340"/>
        <v/>
      </c>
      <c r="K3048" s="303"/>
      <c r="L3048" s="429"/>
      <c r="M3048" s="83" t="str">
        <f>IF(AJP!B42="","",AJP!B42)</f>
        <v/>
      </c>
      <c r="N3048" s="80"/>
      <c r="O3048" s="436" t="str">
        <f>IF(AJP!C42="","",AJP!C42)</f>
        <v/>
      </c>
      <c r="P3048" s="84" t="str">
        <f>IF(AJP!D42="","",AJP!D42)</f>
        <v/>
      </c>
      <c r="Q3048" s="77" t="str">
        <f>IF(AJP!E42="","",AJP!E42)</f>
        <v/>
      </c>
      <c r="R3048" s="77"/>
      <c r="S3048" s="86"/>
      <c r="T3048" s="83"/>
      <c r="U3048" s="437" t="str">
        <f>IF(AJP!F42="","",AJP!F42)</f>
        <v/>
      </c>
      <c r="V3048" s="437" t="str">
        <f>IF(AJP!G42="","",AJP!G42)</f>
        <v/>
      </c>
      <c r="W3048" s="429"/>
      <c r="X3048" s="429"/>
    </row>
    <row r="3049" spans="1:24" s="329" customFormat="1" ht="18.75" customHeight="1" x14ac:dyDescent="0.25">
      <c r="A3049" s="429"/>
      <c r="B3049" s="303">
        <f>IF(P3049="",0,COUNTIF($P$7:P3049,P3049))</f>
        <v>0</v>
      </c>
      <c r="C3049" s="303" t="str">
        <f t="shared" si="339"/>
        <v>0</v>
      </c>
      <c r="D3049" s="303"/>
      <c r="E3049" s="303"/>
      <c r="F3049" s="303"/>
      <c r="G3049" s="303"/>
      <c r="H3049" s="303"/>
      <c r="I3049" s="303"/>
      <c r="J3049" s="306" t="str">
        <f t="shared" si="340"/>
        <v/>
      </c>
      <c r="K3049" s="303"/>
      <c r="L3049" s="429"/>
      <c r="M3049" s="83" t="str">
        <f>IF(AJP!B43="","",AJP!B43)</f>
        <v/>
      </c>
      <c r="N3049" s="80"/>
      <c r="O3049" s="436" t="str">
        <f>IF(AJP!C43="","",AJP!C43)</f>
        <v/>
      </c>
      <c r="P3049" s="84" t="str">
        <f>IF(AJP!D43="","",AJP!D43)</f>
        <v/>
      </c>
      <c r="Q3049" s="77" t="str">
        <f>IF(AJP!E43="","",AJP!E43)</f>
        <v/>
      </c>
      <c r="R3049" s="77"/>
      <c r="S3049" s="86"/>
      <c r="T3049" s="83"/>
      <c r="U3049" s="437" t="str">
        <f>IF(AJP!F43="","",AJP!F43)</f>
        <v/>
      </c>
      <c r="V3049" s="437" t="str">
        <f>IF(AJP!G43="","",AJP!G43)</f>
        <v/>
      </c>
      <c r="W3049" s="429"/>
      <c r="X3049" s="429"/>
    </row>
    <row r="3050" spans="1:24" s="329" customFormat="1" ht="18.75" customHeight="1" x14ac:dyDescent="0.25">
      <c r="A3050" s="429"/>
      <c r="B3050" s="303">
        <f>IF(P3050="",0,COUNTIF($P$7:P3050,P3050))</f>
        <v>0</v>
      </c>
      <c r="C3050" s="303" t="str">
        <f t="shared" si="339"/>
        <v>0</v>
      </c>
      <c r="D3050" s="303"/>
      <c r="E3050" s="303"/>
      <c r="F3050" s="303"/>
      <c r="G3050" s="303"/>
      <c r="H3050" s="303"/>
      <c r="I3050" s="303"/>
      <c r="J3050" s="306" t="str">
        <f t="shared" si="340"/>
        <v/>
      </c>
      <c r="K3050" s="303"/>
      <c r="L3050" s="429"/>
      <c r="M3050" s="83" t="str">
        <f>IF(AJP!B44="","",AJP!B44)</f>
        <v/>
      </c>
      <c r="N3050" s="80"/>
      <c r="O3050" s="436" t="str">
        <f>IF(AJP!C44="","",AJP!C44)</f>
        <v/>
      </c>
      <c r="P3050" s="84" t="str">
        <f>IF(AJP!D44="","",AJP!D44)</f>
        <v/>
      </c>
      <c r="Q3050" s="77" t="str">
        <f>IF(AJP!E44="","",AJP!E44)</f>
        <v/>
      </c>
      <c r="R3050" s="77"/>
      <c r="S3050" s="86"/>
      <c r="T3050" s="83"/>
      <c r="U3050" s="437" t="str">
        <f>IF(AJP!F44="","",AJP!F44)</f>
        <v/>
      </c>
      <c r="V3050" s="437" t="str">
        <f>IF(AJP!G44="","",AJP!G44)</f>
        <v/>
      </c>
      <c r="W3050" s="429"/>
      <c r="X3050" s="429"/>
    </row>
    <row r="3051" spans="1:24" s="329" customFormat="1" ht="18.75" customHeight="1" x14ac:dyDescent="0.25">
      <c r="A3051" s="429"/>
      <c r="B3051" s="303">
        <f>IF(P3051="",0,COUNTIF($P$7:P3051,P3051))</f>
        <v>0</v>
      </c>
      <c r="C3051" s="303" t="str">
        <f t="shared" si="339"/>
        <v>0</v>
      </c>
      <c r="D3051" s="303"/>
      <c r="E3051" s="303"/>
      <c r="F3051" s="303"/>
      <c r="G3051" s="303"/>
      <c r="H3051" s="303"/>
      <c r="I3051" s="303"/>
      <c r="J3051" s="306" t="str">
        <f t="shared" si="340"/>
        <v/>
      </c>
      <c r="K3051" s="303"/>
      <c r="L3051" s="429"/>
      <c r="M3051" s="83" t="str">
        <f>IF(AJP!B45="","",AJP!B45)</f>
        <v/>
      </c>
      <c r="N3051" s="80"/>
      <c r="O3051" s="436" t="str">
        <f>IF(AJP!C45="","",AJP!C45)</f>
        <v/>
      </c>
      <c r="P3051" s="84" t="str">
        <f>IF(AJP!D45="","",AJP!D45)</f>
        <v/>
      </c>
      <c r="Q3051" s="77" t="str">
        <f>IF(AJP!E45="","",AJP!E45)</f>
        <v/>
      </c>
      <c r="R3051" s="77"/>
      <c r="S3051" s="86"/>
      <c r="T3051" s="83"/>
      <c r="U3051" s="437" t="str">
        <f>IF(AJP!F45="","",AJP!F45)</f>
        <v/>
      </c>
      <c r="V3051" s="437" t="str">
        <f>IF(AJP!G45="","",AJP!G45)</f>
        <v/>
      </c>
      <c r="W3051" s="429"/>
      <c r="X3051" s="429"/>
    </row>
    <row r="3052" spans="1:24" s="329" customFormat="1" ht="18.75" customHeight="1" x14ac:dyDescent="0.25">
      <c r="A3052" s="429"/>
      <c r="B3052" s="303">
        <f>IF(P3052="",0,COUNTIF($P$7:P3052,P3052))</f>
        <v>0</v>
      </c>
      <c r="C3052" s="303" t="str">
        <f t="shared" si="339"/>
        <v>0</v>
      </c>
      <c r="D3052" s="303"/>
      <c r="E3052" s="303"/>
      <c r="F3052" s="303"/>
      <c r="G3052" s="303"/>
      <c r="H3052" s="303"/>
      <c r="I3052" s="303"/>
      <c r="J3052" s="306" t="str">
        <f t="shared" si="340"/>
        <v/>
      </c>
      <c r="K3052" s="303"/>
      <c r="L3052" s="429"/>
      <c r="M3052" s="83" t="str">
        <f>IF(AJP!B46="","",AJP!B46)</f>
        <v/>
      </c>
      <c r="N3052" s="80"/>
      <c r="O3052" s="436" t="str">
        <f>IF(AJP!C46="","",AJP!C46)</f>
        <v/>
      </c>
      <c r="P3052" s="84" t="str">
        <f>IF(AJP!D46="","",AJP!D46)</f>
        <v/>
      </c>
      <c r="Q3052" s="77" t="str">
        <f>IF(AJP!E46="","",AJP!E46)</f>
        <v/>
      </c>
      <c r="R3052" s="77"/>
      <c r="S3052" s="86"/>
      <c r="T3052" s="83"/>
      <c r="U3052" s="437" t="str">
        <f>IF(AJP!F46="","",AJP!F46)</f>
        <v/>
      </c>
      <c r="V3052" s="437" t="str">
        <f>IF(AJP!G46="","",AJP!G46)</f>
        <v/>
      </c>
      <c r="W3052" s="429"/>
      <c r="X3052" s="429"/>
    </row>
    <row r="3053" spans="1:24" s="329" customFormat="1" ht="18.75" customHeight="1" x14ac:dyDescent="0.25">
      <c r="A3053" s="429"/>
      <c r="B3053" s="303">
        <f>IF(P3053="",0,COUNTIF($P$7:P3053,P3053))</f>
        <v>0</v>
      </c>
      <c r="C3053" s="303" t="str">
        <f t="shared" si="339"/>
        <v>0</v>
      </c>
      <c r="D3053" s="303"/>
      <c r="E3053" s="303"/>
      <c r="F3053" s="303"/>
      <c r="G3053" s="303"/>
      <c r="H3053" s="303"/>
      <c r="I3053" s="303"/>
      <c r="J3053" s="306" t="str">
        <f t="shared" si="340"/>
        <v/>
      </c>
      <c r="K3053" s="303"/>
      <c r="L3053" s="429"/>
      <c r="M3053" s="83" t="str">
        <f>IF(AJP!B47="","",AJP!B47)</f>
        <v/>
      </c>
      <c r="N3053" s="80"/>
      <c r="O3053" s="436" t="str">
        <f>IF(AJP!C47="","",AJP!C47)</f>
        <v/>
      </c>
      <c r="P3053" s="84" t="str">
        <f>IF(AJP!D47="","",AJP!D47)</f>
        <v/>
      </c>
      <c r="Q3053" s="77" t="str">
        <f>IF(AJP!E47="","",AJP!E47)</f>
        <v/>
      </c>
      <c r="R3053" s="77"/>
      <c r="S3053" s="86"/>
      <c r="T3053" s="83"/>
      <c r="U3053" s="437" t="str">
        <f>IF(AJP!F47="","",AJP!F47)</f>
        <v/>
      </c>
      <c r="V3053" s="437" t="str">
        <f>IF(AJP!G47="","",AJP!G47)</f>
        <v/>
      </c>
      <c r="W3053" s="429"/>
      <c r="X3053" s="429"/>
    </row>
    <row r="3054" spans="1:24" s="329" customFormat="1" ht="18.75" customHeight="1" x14ac:dyDescent="0.25">
      <c r="A3054" s="429"/>
      <c r="B3054" s="303">
        <f>IF(P3054="",0,COUNTIF($P$7:P3054,P3054))</f>
        <v>0</v>
      </c>
      <c r="C3054" s="303" t="str">
        <f t="shared" si="339"/>
        <v>0</v>
      </c>
      <c r="D3054" s="303"/>
      <c r="E3054" s="303"/>
      <c r="F3054" s="303"/>
      <c r="G3054" s="303"/>
      <c r="H3054" s="303"/>
      <c r="I3054" s="303"/>
      <c r="J3054" s="306" t="str">
        <f t="shared" si="340"/>
        <v/>
      </c>
      <c r="K3054" s="303"/>
      <c r="L3054" s="429"/>
      <c r="M3054" s="83" t="str">
        <f>IF(AJP!B48="","",AJP!B48)</f>
        <v/>
      </c>
      <c r="N3054" s="80"/>
      <c r="O3054" s="436" t="str">
        <f>IF(AJP!C48="","",AJP!C48)</f>
        <v/>
      </c>
      <c r="P3054" s="84" t="str">
        <f>IF(AJP!D48="","",AJP!D48)</f>
        <v/>
      </c>
      <c r="Q3054" s="77" t="str">
        <f>IF(AJP!E48="","",AJP!E48)</f>
        <v/>
      </c>
      <c r="R3054" s="77"/>
      <c r="S3054" s="86"/>
      <c r="T3054" s="83"/>
      <c r="U3054" s="437" t="str">
        <f>IF(AJP!F48="","",AJP!F48)</f>
        <v/>
      </c>
      <c r="V3054" s="437" t="str">
        <f>IF(AJP!G48="","",AJP!G48)</f>
        <v/>
      </c>
      <c r="W3054" s="429"/>
      <c r="X3054" s="429"/>
    </row>
    <row r="3055" spans="1:24" s="329" customFormat="1" ht="18.75" customHeight="1" x14ac:dyDescent="0.25">
      <c r="A3055" s="429"/>
      <c r="B3055" s="303">
        <f>IF(P3055="",0,COUNTIF($P$7:P3055,P3055))</f>
        <v>0</v>
      </c>
      <c r="C3055" s="303" t="str">
        <f t="shared" si="339"/>
        <v>0</v>
      </c>
      <c r="D3055" s="303"/>
      <c r="E3055" s="303"/>
      <c r="F3055" s="303"/>
      <c r="G3055" s="303"/>
      <c r="H3055" s="303"/>
      <c r="I3055" s="303"/>
      <c r="J3055" s="306" t="str">
        <f t="shared" si="340"/>
        <v/>
      </c>
      <c r="K3055" s="303"/>
      <c r="L3055" s="429"/>
      <c r="M3055" s="83" t="str">
        <f>IF(AJP!B49="","",AJP!B49)</f>
        <v/>
      </c>
      <c r="N3055" s="80"/>
      <c r="O3055" s="436" t="str">
        <f>IF(AJP!C49="","",AJP!C49)</f>
        <v/>
      </c>
      <c r="P3055" s="84" t="str">
        <f>IF(AJP!D49="","",AJP!D49)</f>
        <v/>
      </c>
      <c r="Q3055" s="77" t="str">
        <f>IF(AJP!E49="","",AJP!E49)</f>
        <v/>
      </c>
      <c r="R3055" s="77"/>
      <c r="S3055" s="86"/>
      <c r="T3055" s="83"/>
      <c r="U3055" s="437" t="str">
        <f>IF(AJP!F49="","",AJP!F49)</f>
        <v/>
      </c>
      <c r="V3055" s="437" t="str">
        <f>IF(AJP!G49="","",AJP!G49)</f>
        <v/>
      </c>
      <c r="W3055" s="429"/>
      <c r="X3055" s="429"/>
    </row>
    <row r="3056" spans="1:24" s="329" customFormat="1" ht="18.75" customHeight="1" x14ac:dyDescent="0.25">
      <c r="A3056" s="429"/>
      <c r="B3056" s="303">
        <f>IF(P3056="",0,COUNTIF($P$7:P3056,P3056))</f>
        <v>0</v>
      </c>
      <c r="C3056" s="303" t="str">
        <f t="shared" si="339"/>
        <v>0</v>
      </c>
      <c r="D3056" s="303"/>
      <c r="E3056" s="303"/>
      <c r="F3056" s="303"/>
      <c r="G3056" s="303"/>
      <c r="H3056" s="303"/>
      <c r="I3056" s="303"/>
      <c r="J3056" s="306" t="str">
        <f t="shared" si="340"/>
        <v/>
      </c>
      <c r="K3056" s="303"/>
      <c r="L3056" s="429"/>
      <c r="M3056" s="83" t="str">
        <f>IF(AJP!B50="","",AJP!B50)</f>
        <v/>
      </c>
      <c r="N3056" s="80"/>
      <c r="O3056" s="436" t="str">
        <f>IF(AJP!C50="","",AJP!C50)</f>
        <v/>
      </c>
      <c r="P3056" s="84" t="str">
        <f>IF(AJP!D50="","",AJP!D50)</f>
        <v/>
      </c>
      <c r="Q3056" s="77" t="str">
        <f>IF(AJP!E50="","",AJP!E50)</f>
        <v/>
      </c>
      <c r="R3056" s="77"/>
      <c r="S3056" s="86"/>
      <c r="T3056" s="83"/>
      <c r="U3056" s="437" t="str">
        <f>IF(AJP!F50="","",AJP!F50)</f>
        <v/>
      </c>
      <c r="V3056" s="437" t="str">
        <f>IF(AJP!G50="","",AJP!G50)</f>
        <v/>
      </c>
      <c r="W3056" s="429"/>
      <c r="X3056" s="429"/>
    </row>
    <row r="3057" spans="1:24" s="329" customFormat="1" ht="18.75" customHeight="1" x14ac:dyDescent="0.25">
      <c r="A3057" s="429"/>
      <c r="B3057" s="303">
        <f>IF(P3057="",0,COUNTIF($P$7:P3057,P3057))</f>
        <v>0</v>
      </c>
      <c r="C3057" s="303" t="str">
        <f t="shared" si="339"/>
        <v>0</v>
      </c>
      <c r="D3057" s="303"/>
      <c r="E3057" s="303"/>
      <c r="F3057" s="303"/>
      <c r="G3057" s="303"/>
      <c r="H3057" s="303"/>
      <c r="I3057" s="303"/>
      <c r="J3057" s="306" t="str">
        <f t="shared" si="340"/>
        <v/>
      </c>
      <c r="K3057" s="303"/>
      <c r="L3057" s="429"/>
      <c r="M3057" s="83" t="str">
        <f>IF(AJP!B51="","",AJP!B51)</f>
        <v/>
      </c>
      <c r="N3057" s="80"/>
      <c r="O3057" s="436" t="str">
        <f>IF(AJP!C51="","",AJP!C51)</f>
        <v/>
      </c>
      <c r="P3057" s="84" t="str">
        <f>IF(AJP!D51="","",AJP!D51)</f>
        <v/>
      </c>
      <c r="Q3057" s="77" t="str">
        <f>IF(AJP!E51="","",AJP!E51)</f>
        <v/>
      </c>
      <c r="R3057" s="77"/>
      <c r="S3057" s="86"/>
      <c r="T3057" s="83"/>
      <c r="U3057" s="437" t="str">
        <f>IF(AJP!F51="","",AJP!F51)</f>
        <v/>
      </c>
      <c r="V3057" s="437" t="str">
        <f>IF(AJP!G51="","",AJP!G51)</f>
        <v/>
      </c>
      <c r="W3057" s="429"/>
      <c r="X3057" s="429"/>
    </row>
    <row r="3058" spans="1:24" s="329" customFormat="1" ht="18.75" customHeight="1" x14ac:dyDescent="0.25">
      <c r="A3058" s="429"/>
      <c r="B3058" s="303">
        <f>IF(P3058="",0,COUNTIF($P$7:P3058,P3058))</f>
        <v>0</v>
      </c>
      <c r="C3058" s="303" t="str">
        <f t="shared" si="339"/>
        <v>0</v>
      </c>
      <c r="D3058" s="303"/>
      <c r="E3058" s="303"/>
      <c r="F3058" s="303"/>
      <c r="G3058" s="303"/>
      <c r="H3058" s="303"/>
      <c r="I3058" s="303"/>
      <c r="J3058" s="306" t="str">
        <f t="shared" si="340"/>
        <v/>
      </c>
      <c r="K3058" s="303"/>
      <c r="L3058" s="429"/>
      <c r="M3058" s="83" t="str">
        <f>IF(AJP!B52="","",AJP!B52)</f>
        <v/>
      </c>
      <c r="N3058" s="80"/>
      <c r="O3058" s="436" t="str">
        <f>IF(AJP!C52="","",AJP!C52)</f>
        <v/>
      </c>
      <c r="P3058" s="84" t="str">
        <f>IF(AJP!D52="","",AJP!D52)</f>
        <v/>
      </c>
      <c r="Q3058" s="77" t="str">
        <f>IF(AJP!E52="","",AJP!E52)</f>
        <v/>
      </c>
      <c r="R3058" s="77"/>
      <c r="S3058" s="86"/>
      <c r="T3058" s="83"/>
      <c r="U3058" s="437" t="str">
        <f>IF(AJP!F52="","",AJP!F52)</f>
        <v/>
      </c>
      <c r="V3058" s="437" t="str">
        <f>IF(AJP!G52="","",AJP!G52)</f>
        <v/>
      </c>
      <c r="W3058" s="429"/>
      <c r="X3058" s="429"/>
    </row>
    <row r="3059" spans="1:24" s="329" customFormat="1" ht="18.75" customHeight="1" x14ac:dyDescent="0.25">
      <c r="A3059" s="429"/>
      <c r="B3059" s="303">
        <f>IF(P3059="",0,COUNTIF($P$7:P3059,P3059))</f>
        <v>0</v>
      </c>
      <c r="C3059" s="303" t="str">
        <f t="shared" si="339"/>
        <v>0</v>
      </c>
      <c r="D3059" s="303"/>
      <c r="E3059" s="303"/>
      <c r="F3059" s="303"/>
      <c r="G3059" s="303"/>
      <c r="H3059" s="303"/>
      <c r="I3059" s="303"/>
      <c r="J3059" s="306" t="str">
        <f t="shared" si="340"/>
        <v/>
      </c>
      <c r="K3059" s="303"/>
      <c r="L3059" s="429"/>
      <c r="M3059" s="83" t="str">
        <f>IF(AJP!B53="","",AJP!B53)</f>
        <v/>
      </c>
      <c r="N3059" s="80"/>
      <c r="O3059" s="436" t="str">
        <f>IF(AJP!C53="","",AJP!C53)</f>
        <v/>
      </c>
      <c r="P3059" s="84" t="str">
        <f>IF(AJP!D53="","",AJP!D53)</f>
        <v/>
      </c>
      <c r="Q3059" s="77" t="str">
        <f>IF(AJP!E53="","",AJP!E53)</f>
        <v/>
      </c>
      <c r="R3059" s="77"/>
      <c r="S3059" s="86"/>
      <c r="T3059" s="83"/>
      <c r="U3059" s="437" t="str">
        <f>IF(AJP!F53="","",AJP!F53)</f>
        <v/>
      </c>
      <c r="V3059" s="437" t="str">
        <f>IF(AJP!G53="","",AJP!G53)</f>
        <v/>
      </c>
      <c r="W3059" s="429"/>
      <c r="X3059" s="429"/>
    </row>
    <row r="3060" spans="1:24" s="329" customFormat="1" ht="18.75" customHeight="1" x14ac:dyDescent="0.25">
      <c r="A3060" s="429"/>
      <c r="B3060" s="303">
        <f>IF(P3060="",0,COUNTIF($P$7:P3060,P3060))</f>
        <v>0</v>
      </c>
      <c r="C3060" s="303" t="str">
        <f t="shared" si="339"/>
        <v>0</v>
      </c>
      <c r="D3060" s="303"/>
      <c r="E3060" s="303"/>
      <c r="F3060" s="303"/>
      <c r="G3060" s="303"/>
      <c r="H3060" s="303"/>
      <c r="I3060" s="303"/>
      <c r="J3060" s="306" t="str">
        <f t="shared" si="340"/>
        <v/>
      </c>
      <c r="K3060" s="303"/>
      <c r="L3060" s="429"/>
      <c r="M3060" s="83" t="str">
        <f>IF(AJP!B54="","",AJP!B54)</f>
        <v/>
      </c>
      <c r="N3060" s="80"/>
      <c r="O3060" s="436" t="str">
        <f>IF(AJP!C54="","",AJP!C54)</f>
        <v/>
      </c>
      <c r="P3060" s="84" t="str">
        <f>IF(AJP!D54="","",AJP!D54)</f>
        <v/>
      </c>
      <c r="Q3060" s="77" t="str">
        <f>IF(AJP!E54="","",AJP!E54)</f>
        <v/>
      </c>
      <c r="R3060" s="77"/>
      <c r="S3060" s="86"/>
      <c r="T3060" s="83"/>
      <c r="U3060" s="437" t="str">
        <f>IF(AJP!F54="","",AJP!F54)</f>
        <v/>
      </c>
      <c r="V3060" s="437" t="str">
        <f>IF(AJP!G54="","",AJP!G54)</f>
        <v/>
      </c>
      <c r="W3060" s="429"/>
      <c r="X3060" s="429"/>
    </row>
    <row r="3061" spans="1:24" s="329" customFormat="1" ht="18.75" customHeight="1" x14ac:dyDescent="0.25">
      <c r="A3061" s="429"/>
      <c r="B3061" s="303">
        <f>IF(P3061="",0,COUNTIF($P$7:P3061,P3061))</f>
        <v>0</v>
      </c>
      <c r="C3061" s="303" t="str">
        <f t="shared" si="339"/>
        <v>0</v>
      </c>
      <c r="D3061" s="303"/>
      <c r="E3061" s="303"/>
      <c r="F3061" s="303"/>
      <c r="G3061" s="303"/>
      <c r="H3061" s="303"/>
      <c r="I3061" s="303"/>
      <c r="J3061" s="306" t="str">
        <f t="shared" si="340"/>
        <v/>
      </c>
      <c r="K3061" s="303"/>
      <c r="L3061" s="429"/>
      <c r="M3061" s="83" t="str">
        <f>IF(AJP!B55="","",AJP!B55)</f>
        <v/>
      </c>
      <c r="N3061" s="80"/>
      <c r="O3061" s="436" t="str">
        <f>IF(AJP!C55="","",AJP!C55)</f>
        <v/>
      </c>
      <c r="P3061" s="84" t="str">
        <f>IF(AJP!D55="","",AJP!D55)</f>
        <v/>
      </c>
      <c r="Q3061" s="77" t="str">
        <f>IF(AJP!E55="","",AJP!E55)</f>
        <v/>
      </c>
      <c r="R3061" s="77"/>
      <c r="S3061" s="86"/>
      <c r="T3061" s="83"/>
      <c r="U3061" s="437" t="str">
        <f>IF(AJP!F55="","",AJP!F55)</f>
        <v/>
      </c>
      <c r="V3061" s="437" t="str">
        <f>IF(AJP!G55="","",AJP!G55)</f>
        <v/>
      </c>
      <c r="W3061" s="429"/>
      <c r="X3061" s="429"/>
    </row>
    <row r="3062" spans="1:24" s="329" customFormat="1" ht="18.75" customHeight="1" x14ac:dyDescent="0.25">
      <c r="A3062" s="429"/>
      <c r="B3062" s="303">
        <f>IF(P3062="",0,COUNTIF($P$7:P3062,P3062))</f>
        <v>0</v>
      </c>
      <c r="C3062" s="303" t="str">
        <f t="shared" si="339"/>
        <v>0</v>
      </c>
      <c r="D3062" s="303"/>
      <c r="E3062" s="303"/>
      <c r="F3062" s="303"/>
      <c r="G3062" s="303"/>
      <c r="H3062" s="303"/>
      <c r="I3062" s="303"/>
      <c r="J3062" s="306" t="str">
        <f t="shared" si="340"/>
        <v/>
      </c>
      <c r="K3062" s="303"/>
      <c r="L3062" s="429"/>
      <c r="M3062" s="83" t="str">
        <f>IF(AJP!B56="","",AJP!B56)</f>
        <v/>
      </c>
      <c r="N3062" s="80"/>
      <c r="O3062" s="436" t="str">
        <f>IF(AJP!C56="","",AJP!C56)</f>
        <v/>
      </c>
      <c r="P3062" s="84" t="str">
        <f>IF(AJP!D56="","",AJP!D56)</f>
        <v/>
      </c>
      <c r="Q3062" s="77" t="str">
        <f>IF(AJP!E56="","",AJP!E56)</f>
        <v/>
      </c>
      <c r="R3062" s="77"/>
      <c r="S3062" s="86"/>
      <c r="T3062" s="83"/>
      <c r="U3062" s="437" t="str">
        <f>IF(AJP!F56="","",AJP!F56)</f>
        <v/>
      </c>
      <c r="V3062" s="437" t="str">
        <f>IF(AJP!G56="","",AJP!G56)</f>
        <v/>
      </c>
      <c r="W3062" s="429"/>
      <c r="X3062" s="429"/>
    </row>
    <row r="3063" spans="1:24" s="329" customFormat="1" ht="18.75" customHeight="1" x14ac:dyDescent="0.25">
      <c r="A3063" s="429"/>
      <c r="B3063" s="303">
        <f>IF(P3063="",0,COUNTIF($P$7:P3063,P3063))</f>
        <v>0</v>
      </c>
      <c r="C3063" s="303" t="str">
        <f t="shared" si="339"/>
        <v>0</v>
      </c>
      <c r="D3063" s="303"/>
      <c r="E3063" s="303"/>
      <c r="F3063" s="303"/>
      <c r="G3063" s="303"/>
      <c r="H3063" s="303"/>
      <c r="I3063" s="303"/>
      <c r="J3063" s="306" t="str">
        <f t="shared" si="340"/>
        <v/>
      </c>
      <c r="K3063" s="303"/>
      <c r="L3063" s="429"/>
      <c r="M3063" s="83" t="str">
        <f>IF(AJP!B57="","",AJP!B57)</f>
        <v/>
      </c>
      <c r="N3063" s="80"/>
      <c r="O3063" s="436" t="str">
        <f>IF(AJP!C57="","",AJP!C57)</f>
        <v/>
      </c>
      <c r="P3063" s="84" t="str">
        <f>IF(AJP!D57="","",AJP!D57)</f>
        <v/>
      </c>
      <c r="Q3063" s="77" t="str">
        <f>IF(AJP!E57="","",AJP!E57)</f>
        <v/>
      </c>
      <c r="R3063" s="77"/>
      <c r="S3063" s="86"/>
      <c r="T3063" s="83"/>
      <c r="U3063" s="437" t="str">
        <f>IF(AJP!F57="","",AJP!F57)</f>
        <v/>
      </c>
      <c r="V3063" s="437" t="str">
        <f>IF(AJP!G57="","",AJP!G57)</f>
        <v/>
      </c>
      <c r="W3063" s="429"/>
      <c r="X3063" s="429"/>
    </row>
    <row r="3064" spans="1:24" s="329" customFormat="1" ht="18.75" customHeight="1" x14ac:dyDescent="0.25">
      <c r="A3064" s="429"/>
      <c r="B3064" s="303">
        <f>IF(P3064="",0,COUNTIF($P$7:P3064,P3064))</f>
        <v>0</v>
      </c>
      <c r="C3064" s="303" t="str">
        <f t="shared" si="339"/>
        <v>0</v>
      </c>
      <c r="D3064" s="303"/>
      <c r="E3064" s="303"/>
      <c r="F3064" s="303"/>
      <c r="G3064" s="303"/>
      <c r="H3064" s="303"/>
      <c r="I3064" s="303"/>
      <c r="J3064" s="306" t="str">
        <f t="shared" si="340"/>
        <v/>
      </c>
      <c r="K3064" s="303"/>
      <c r="L3064" s="429"/>
      <c r="M3064" s="83" t="str">
        <f>IF(AJP!B58="","",AJP!B58)</f>
        <v/>
      </c>
      <c r="N3064" s="80"/>
      <c r="O3064" s="436" t="str">
        <f>IF(AJP!C58="","",AJP!C58)</f>
        <v/>
      </c>
      <c r="P3064" s="84" t="str">
        <f>IF(AJP!D58="","",AJP!D58)</f>
        <v/>
      </c>
      <c r="Q3064" s="77" t="str">
        <f>IF(AJP!E58="","",AJP!E58)</f>
        <v/>
      </c>
      <c r="R3064" s="77"/>
      <c r="S3064" s="86"/>
      <c r="T3064" s="83"/>
      <c r="U3064" s="437" t="str">
        <f>IF(AJP!F58="","",AJP!F58)</f>
        <v/>
      </c>
      <c r="V3064" s="437" t="str">
        <f>IF(AJP!G58="","",AJP!G58)</f>
        <v/>
      </c>
      <c r="W3064" s="429"/>
      <c r="X3064" s="429"/>
    </row>
    <row r="3065" spans="1:24" s="329" customFormat="1" ht="18.75" customHeight="1" x14ac:dyDescent="0.25">
      <c r="A3065" s="429"/>
      <c r="B3065" s="303">
        <f>IF(P3065="",0,COUNTIF($P$7:P3065,P3065))</f>
        <v>0</v>
      </c>
      <c r="C3065" s="303" t="str">
        <f t="shared" si="339"/>
        <v>0</v>
      </c>
      <c r="D3065" s="303"/>
      <c r="E3065" s="303"/>
      <c r="F3065" s="303"/>
      <c r="G3065" s="303"/>
      <c r="H3065" s="303"/>
      <c r="I3065" s="303"/>
      <c r="J3065" s="306" t="str">
        <f t="shared" si="340"/>
        <v/>
      </c>
      <c r="K3065" s="303"/>
      <c r="L3065" s="429"/>
      <c r="M3065" s="83" t="str">
        <f>IF(AJP!B59="","",AJP!B59)</f>
        <v/>
      </c>
      <c r="N3065" s="80"/>
      <c r="O3065" s="436" t="str">
        <f>IF(AJP!C59="","",AJP!C59)</f>
        <v/>
      </c>
      <c r="P3065" s="84" t="str">
        <f>IF(AJP!D59="","",AJP!D59)</f>
        <v/>
      </c>
      <c r="Q3065" s="77" t="str">
        <f>IF(AJP!E59="","",AJP!E59)</f>
        <v/>
      </c>
      <c r="R3065" s="77"/>
      <c r="S3065" s="86"/>
      <c r="T3065" s="83"/>
      <c r="U3065" s="437" t="str">
        <f>IF(AJP!F59="","",AJP!F59)</f>
        <v/>
      </c>
      <c r="V3065" s="437" t="str">
        <f>IF(AJP!G59="","",AJP!G59)</f>
        <v/>
      </c>
      <c r="W3065" s="429"/>
      <c r="X3065" s="429"/>
    </row>
    <row r="3066" spans="1:24" s="329" customFormat="1" ht="18.75" customHeight="1" x14ac:dyDescent="0.25">
      <c r="A3066" s="429"/>
      <c r="B3066" s="303">
        <f>IF(P3066="",0,COUNTIF($P$7:P3066,P3066))</f>
        <v>0</v>
      </c>
      <c r="C3066" s="303" t="str">
        <f t="shared" si="339"/>
        <v>0</v>
      </c>
      <c r="D3066" s="303"/>
      <c r="E3066" s="303"/>
      <c r="F3066" s="303"/>
      <c r="G3066" s="303"/>
      <c r="H3066" s="303"/>
      <c r="I3066" s="303"/>
      <c r="J3066" s="306" t="str">
        <f t="shared" si="340"/>
        <v/>
      </c>
      <c r="K3066" s="303"/>
      <c r="L3066" s="429"/>
      <c r="M3066" s="83" t="str">
        <f>IF(AJP!B60="","",AJP!B60)</f>
        <v/>
      </c>
      <c r="N3066" s="80"/>
      <c r="O3066" s="436" t="str">
        <f>IF(AJP!C60="","",AJP!C60)</f>
        <v/>
      </c>
      <c r="P3066" s="84" t="str">
        <f>IF(AJP!D60="","",AJP!D60)</f>
        <v/>
      </c>
      <c r="Q3066" s="77" t="str">
        <f>IF(AJP!E60="","",AJP!E60)</f>
        <v/>
      </c>
      <c r="R3066" s="77"/>
      <c r="S3066" s="86"/>
      <c r="T3066" s="83"/>
      <c r="U3066" s="437" t="str">
        <f>IF(AJP!F60="","",AJP!F60)</f>
        <v/>
      </c>
      <c r="V3066" s="437" t="str">
        <f>IF(AJP!G60="","",AJP!G60)</f>
        <v/>
      </c>
      <c r="W3066" s="429"/>
      <c r="X3066" s="429"/>
    </row>
    <row r="3067" spans="1:24" s="329" customFormat="1" ht="18.75" customHeight="1" x14ac:dyDescent="0.25">
      <c r="A3067" s="429"/>
      <c r="B3067" s="303">
        <f>IF(P3067="",0,COUNTIF($P$7:P3067,P3067))</f>
        <v>0</v>
      </c>
      <c r="C3067" s="303" t="str">
        <f t="shared" si="339"/>
        <v>0</v>
      </c>
      <c r="D3067" s="303"/>
      <c r="E3067" s="303"/>
      <c r="F3067" s="303"/>
      <c r="G3067" s="303"/>
      <c r="H3067" s="303"/>
      <c r="I3067" s="303"/>
      <c r="J3067" s="306" t="str">
        <f t="shared" si="340"/>
        <v/>
      </c>
      <c r="K3067" s="303"/>
      <c r="L3067" s="429"/>
      <c r="M3067" s="83" t="str">
        <f>IF(AJP!B61="","",AJP!B61)</f>
        <v/>
      </c>
      <c r="N3067" s="80"/>
      <c r="O3067" s="436" t="str">
        <f>IF(AJP!C61="","",AJP!C61)</f>
        <v/>
      </c>
      <c r="P3067" s="84" t="str">
        <f>IF(AJP!D61="","",AJP!D61)</f>
        <v/>
      </c>
      <c r="Q3067" s="77" t="str">
        <f>IF(AJP!E61="","",AJP!E61)</f>
        <v/>
      </c>
      <c r="R3067" s="77"/>
      <c r="S3067" s="86"/>
      <c r="T3067" s="83"/>
      <c r="U3067" s="437" t="str">
        <f>IF(AJP!F61="","",AJP!F61)</f>
        <v/>
      </c>
      <c r="V3067" s="437" t="str">
        <f>IF(AJP!G61="","",AJP!G61)</f>
        <v/>
      </c>
      <c r="W3067" s="429"/>
      <c r="X3067" s="429"/>
    </row>
    <row r="3068" spans="1:24" s="329" customFormat="1" ht="18.75" customHeight="1" x14ac:dyDescent="0.25">
      <c r="A3068" s="429"/>
      <c r="B3068" s="303">
        <f>IF(P3068="",0,COUNTIF($P$7:P3068,P3068))</f>
        <v>0</v>
      </c>
      <c r="C3068" s="303" t="str">
        <f t="shared" si="339"/>
        <v>0</v>
      </c>
      <c r="D3068" s="303"/>
      <c r="E3068" s="303"/>
      <c r="F3068" s="303"/>
      <c r="G3068" s="303"/>
      <c r="H3068" s="303"/>
      <c r="I3068" s="303"/>
      <c r="J3068" s="306" t="str">
        <f t="shared" si="340"/>
        <v/>
      </c>
      <c r="K3068" s="303"/>
      <c r="L3068" s="429"/>
      <c r="M3068" s="83" t="str">
        <f>IF(AJP!B62="","",AJP!B62)</f>
        <v/>
      </c>
      <c r="N3068" s="80"/>
      <c r="O3068" s="436" t="str">
        <f>IF(AJP!C62="","",AJP!C62)</f>
        <v/>
      </c>
      <c r="P3068" s="84" t="str">
        <f>IF(AJP!D62="","",AJP!D62)</f>
        <v/>
      </c>
      <c r="Q3068" s="77" t="str">
        <f>IF(AJP!E62="","",AJP!E62)</f>
        <v/>
      </c>
      <c r="R3068" s="77"/>
      <c r="S3068" s="86"/>
      <c r="T3068" s="83"/>
      <c r="U3068" s="437" t="str">
        <f>IF(AJP!F62="","",AJP!F62)</f>
        <v/>
      </c>
      <c r="V3068" s="437" t="str">
        <f>IF(AJP!G62="","",AJP!G62)</f>
        <v/>
      </c>
      <c r="W3068" s="429"/>
      <c r="X3068" s="429"/>
    </row>
    <row r="3069" spans="1:24" s="329" customFormat="1" ht="18.75" customHeight="1" x14ac:dyDescent="0.25">
      <c r="A3069" s="429"/>
      <c r="B3069" s="303">
        <f>IF(P3069="",0,COUNTIF($P$7:P3069,P3069))</f>
        <v>0</v>
      </c>
      <c r="C3069" s="303" t="str">
        <f t="shared" si="339"/>
        <v>0</v>
      </c>
      <c r="D3069" s="303"/>
      <c r="E3069" s="303"/>
      <c r="F3069" s="303"/>
      <c r="G3069" s="303"/>
      <c r="H3069" s="303"/>
      <c r="I3069" s="303"/>
      <c r="J3069" s="306" t="str">
        <f t="shared" si="340"/>
        <v/>
      </c>
      <c r="K3069" s="303"/>
      <c r="L3069" s="429"/>
      <c r="M3069" s="83" t="str">
        <f>IF(AJP!B63="","",AJP!B63)</f>
        <v/>
      </c>
      <c r="N3069" s="80"/>
      <c r="O3069" s="436" t="str">
        <f>IF(AJP!C63="","",AJP!C63)</f>
        <v/>
      </c>
      <c r="P3069" s="84" t="str">
        <f>IF(AJP!D63="","",AJP!D63)</f>
        <v/>
      </c>
      <c r="Q3069" s="77" t="str">
        <f>IF(AJP!E63="","",AJP!E63)</f>
        <v/>
      </c>
      <c r="R3069" s="77"/>
      <c r="S3069" s="86"/>
      <c r="T3069" s="83"/>
      <c r="U3069" s="437" t="str">
        <f>IF(AJP!F63="","",AJP!F63)</f>
        <v/>
      </c>
      <c r="V3069" s="437" t="str">
        <f>IF(AJP!G63="","",AJP!G63)</f>
        <v/>
      </c>
      <c r="W3069" s="429"/>
      <c r="X3069" s="429"/>
    </row>
    <row r="3070" spans="1:24" s="329" customFormat="1" ht="18.75" customHeight="1" x14ac:dyDescent="0.25">
      <c r="A3070" s="429"/>
      <c r="B3070" s="303">
        <f>IF(P3070="",0,COUNTIF($P$7:P3070,P3070))</f>
        <v>0</v>
      </c>
      <c r="C3070" s="303" t="str">
        <f t="shared" si="339"/>
        <v>0</v>
      </c>
      <c r="D3070" s="303"/>
      <c r="E3070" s="303"/>
      <c r="F3070" s="303"/>
      <c r="G3070" s="303"/>
      <c r="H3070" s="303"/>
      <c r="I3070" s="303"/>
      <c r="J3070" s="306" t="str">
        <f t="shared" si="340"/>
        <v/>
      </c>
      <c r="K3070" s="303"/>
      <c r="L3070" s="429"/>
      <c r="M3070" s="83" t="str">
        <f>IF(AJP!B64="","",AJP!B64)</f>
        <v/>
      </c>
      <c r="N3070" s="80"/>
      <c r="O3070" s="436" t="str">
        <f>IF(AJP!C64="","",AJP!C64)</f>
        <v/>
      </c>
      <c r="P3070" s="84" t="str">
        <f>IF(AJP!D64="","",AJP!D64)</f>
        <v/>
      </c>
      <c r="Q3070" s="77" t="str">
        <f>IF(AJP!E64="","",AJP!E64)</f>
        <v/>
      </c>
      <c r="R3070" s="77"/>
      <c r="S3070" s="86"/>
      <c r="T3070" s="83"/>
      <c r="U3070" s="437" t="str">
        <f>IF(AJP!F64="","",AJP!F64)</f>
        <v/>
      </c>
      <c r="V3070" s="437" t="str">
        <f>IF(AJP!G64="","",AJP!G64)</f>
        <v/>
      </c>
      <c r="W3070" s="429"/>
      <c r="X3070" s="429"/>
    </row>
    <row r="3071" spans="1:24" s="329" customFormat="1" ht="18.75" customHeight="1" x14ac:dyDescent="0.25">
      <c r="A3071" s="429"/>
      <c r="B3071" s="303">
        <f>IF(P3071="",0,COUNTIF($P$7:P3071,P3071))</f>
        <v>0</v>
      </c>
      <c r="C3071" s="303" t="str">
        <f t="shared" si="339"/>
        <v>0</v>
      </c>
      <c r="D3071" s="303"/>
      <c r="E3071" s="303"/>
      <c r="F3071" s="303"/>
      <c r="G3071" s="303"/>
      <c r="H3071" s="303"/>
      <c r="I3071" s="303"/>
      <c r="J3071" s="306" t="str">
        <f t="shared" si="340"/>
        <v/>
      </c>
      <c r="K3071" s="303"/>
      <c r="L3071" s="429"/>
      <c r="M3071" s="83" t="str">
        <f>IF(AJP!B65="","",AJP!B65)</f>
        <v/>
      </c>
      <c r="N3071" s="80"/>
      <c r="O3071" s="436" t="str">
        <f>IF(AJP!C65="","",AJP!C65)</f>
        <v/>
      </c>
      <c r="P3071" s="84" t="str">
        <f>IF(AJP!D65="","",AJP!D65)</f>
        <v/>
      </c>
      <c r="Q3071" s="77" t="str">
        <f>IF(AJP!E65="","",AJP!E65)</f>
        <v/>
      </c>
      <c r="R3071" s="77"/>
      <c r="S3071" s="86"/>
      <c r="T3071" s="83"/>
      <c r="U3071" s="437" t="str">
        <f>IF(AJP!F65="","",AJP!F65)</f>
        <v/>
      </c>
      <c r="V3071" s="437" t="str">
        <f>IF(AJP!G65="","",AJP!G65)</f>
        <v/>
      </c>
      <c r="W3071" s="429"/>
      <c r="X3071" s="429"/>
    </row>
    <row r="3072" spans="1:24" s="329" customFormat="1" ht="18.75" customHeight="1" x14ac:dyDescent="0.25">
      <c r="A3072" s="429"/>
      <c r="B3072" s="303">
        <f>IF(P3072="",0,COUNTIF($P$7:P3072,P3072))</f>
        <v>0</v>
      </c>
      <c r="C3072" s="303" t="str">
        <f t="shared" si="339"/>
        <v>0</v>
      </c>
      <c r="D3072" s="303"/>
      <c r="E3072" s="303"/>
      <c r="F3072" s="303"/>
      <c r="G3072" s="303"/>
      <c r="H3072" s="303"/>
      <c r="I3072" s="303"/>
      <c r="J3072" s="306" t="str">
        <f t="shared" si="340"/>
        <v/>
      </c>
      <c r="K3072" s="303"/>
      <c r="L3072" s="429"/>
      <c r="M3072" s="83" t="str">
        <f>IF(AJP!B66="","",AJP!B66)</f>
        <v/>
      </c>
      <c r="N3072" s="80"/>
      <c r="O3072" s="436" t="str">
        <f>IF(AJP!C66="","",AJP!C66)</f>
        <v/>
      </c>
      <c r="P3072" s="84" t="str">
        <f>IF(AJP!D66="","",AJP!D66)</f>
        <v/>
      </c>
      <c r="Q3072" s="77" t="str">
        <f>IF(AJP!E66="","",AJP!E66)</f>
        <v/>
      </c>
      <c r="R3072" s="77"/>
      <c r="S3072" s="86"/>
      <c r="T3072" s="83"/>
      <c r="U3072" s="437" t="str">
        <f>IF(AJP!F66="","",AJP!F66)</f>
        <v/>
      </c>
      <c r="V3072" s="437" t="str">
        <f>IF(AJP!G66="","",AJP!G66)</f>
        <v/>
      </c>
      <c r="W3072" s="429"/>
      <c r="X3072" s="429"/>
    </row>
    <row r="3073" spans="1:24" s="329" customFormat="1" ht="18.75" customHeight="1" x14ac:dyDescent="0.25">
      <c r="A3073" s="429"/>
      <c r="B3073" s="303">
        <f>IF(P3073="",0,COUNTIF($P$7:P3073,P3073))</f>
        <v>0</v>
      </c>
      <c r="C3073" s="303" t="str">
        <f t="shared" si="339"/>
        <v>0</v>
      </c>
      <c r="D3073" s="303"/>
      <c r="E3073" s="303"/>
      <c r="F3073" s="303"/>
      <c r="G3073" s="303"/>
      <c r="H3073" s="303"/>
      <c r="I3073" s="303"/>
      <c r="J3073" s="306" t="str">
        <f t="shared" si="340"/>
        <v/>
      </c>
      <c r="K3073" s="303"/>
      <c r="L3073" s="429"/>
      <c r="M3073" s="83" t="str">
        <f>IF(AJP!B67="","",AJP!B67)</f>
        <v/>
      </c>
      <c r="N3073" s="80"/>
      <c r="O3073" s="436" t="str">
        <f>IF(AJP!C67="","",AJP!C67)</f>
        <v/>
      </c>
      <c r="P3073" s="84" t="str">
        <f>IF(AJP!D67="","",AJP!D67)</f>
        <v/>
      </c>
      <c r="Q3073" s="77" t="str">
        <f>IF(AJP!E67="","",AJP!E67)</f>
        <v/>
      </c>
      <c r="R3073" s="77"/>
      <c r="S3073" s="86"/>
      <c r="T3073" s="83"/>
      <c r="U3073" s="437" t="str">
        <f>IF(AJP!F67="","",AJP!F67)</f>
        <v/>
      </c>
      <c r="V3073" s="437" t="str">
        <f>IF(AJP!G67="","",AJP!G67)</f>
        <v/>
      </c>
      <c r="W3073" s="429"/>
      <c r="X3073" s="429"/>
    </row>
    <row r="3074" spans="1:24" s="329" customFormat="1" ht="18.75" customHeight="1" x14ac:dyDescent="0.25">
      <c r="A3074" s="429"/>
      <c r="B3074" s="303">
        <f>IF(P3074="",0,COUNTIF($P$7:P3074,P3074))</f>
        <v>0</v>
      </c>
      <c r="C3074" s="303" t="str">
        <f t="shared" si="339"/>
        <v>0</v>
      </c>
      <c r="D3074" s="303"/>
      <c r="E3074" s="303"/>
      <c r="F3074" s="303"/>
      <c r="G3074" s="303"/>
      <c r="H3074" s="303"/>
      <c r="I3074" s="303"/>
      <c r="J3074" s="306" t="str">
        <f t="shared" si="340"/>
        <v/>
      </c>
      <c r="K3074" s="303"/>
      <c r="L3074" s="429"/>
      <c r="M3074" s="83" t="str">
        <f>IF(AJP!B68="","",AJP!B68)</f>
        <v/>
      </c>
      <c r="N3074" s="80"/>
      <c r="O3074" s="436" t="str">
        <f>IF(AJP!C68="","",AJP!C68)</f>
        <v/>
      </c>
      <c r="P3074" s="84" t="str">
        <f>IF(AJP!D68="","",AJP!D68)</f>
        <v/>
      </c>
      <c r="Q3074" s="77" t="str">
        <f>IF(AJP!E68="","",AJP!E68)</f>
        <v/>
      </c>
      <c r="R3074" s="77"/>
      <c r="S3074" s="86"/>
      <c r="T3074" s="83"/>
      <c r="U3074" s="437" t="str">
        <f>IF(AJP!F68="","",AJP!F68)</f>
        <v/>
      </c>
      <c r="V3074" s="437" t="str">
        <f>IF(AJP!G68="","",AJP!G68)</f>
        <v/>
      </c>
      <c r="W3074" s="429"/>
      <c r="X3074" s="429"/>
    </row>
    <row r="3075" spans="1:24" s="329" customFormat="1" ht="18.75" customHeight="1" x14ac:dyDescent="0.25">
      <c r="A3075" s="429"/>
      <c r="B3075" s="303">
        <f>IF(P3075="",0,COUNTIF($P$7:P3075,P3075))</f>
        <v>0</v>
      </c>
      <c r="C3075" s="303" t="str">
        <f t="shared" si="339"/>
        <v>0</v>
      </c>
      <c r="D3075" s="303"/>
      <c r="E3075" s="303"/>
      <c r="F3075" s="303"/>
      <c r="G3075" s="303"/>
      <c r="H3075" s="303"/>
      <c r="I3075" s="303"/>
      <c r="J3075" s="306" t="str">
        <f t="shared" si="340"/>
        <v/>
      </c>
      <c r="K3075" s="303"/>
      <c r="L3075" s="429"/>
      <c r="M3075" s="83" t="str">
        <f>IF(AJP!B69="","",AJP!B69)</f>
        <v/>
      </c>
      <c r="N3075" s="80"/>
      <c r="O3075" s="436" t="str">
        <f>IF(AJP!C69="","",AJP!C69)</f>
        <v/>
      </c>
      <c r="P3075" s="84" t="str">
        <f>IF(AJP!D69="","",AJP!D69)</f>
        <v/>
      </c>
      <c r="Q3075" s="77" t="str">
        <f>IF(AJP!E69="","",AJP!E69)</f>
        <v/>
      </c>
      <c r="R3075" s="77"/>
      <c r="S3075" s="86"/>
      <c r="T3075" s="83"/>
      <c r="U3075" s="437" t="str">
        <f>IF(AJP!F69="","",AJP!F69)</f>
        <v/>
      </c>
      <c r="V3075" s="437" t="str">
        <f>IF(AJP!G69="","",AJP!G69)</f>
        <v/>
      </c>
      <c r="W3075" s="429"/>
      <c r="X3075" s="429"/>
    </row>
    <row r="3076" spans="1:24" s="329" customFormat="1" ht="18.75" customHeight="1" x14ac:dyDescent="0.25">
      <c r="A3076" s="429"/>
      <c r="B3076" s="303">
        <f>IF(P3076="",0,COUNTIF($P$7:P3076,P3076))</f>
        <v>0</v>
      </c>
      <c r="C3076" s="303" t="str">
        <f t="shared" si="339"/>
        <v>0</v>
      </c>
      <c r="D3076" s="303"/>
      <c r="E3076" s="303"/>
      <c r="F3076" s="303"/>
      <c r="G3076" s="303"/>
      <c r="H3076" s="303"/>
      <c r="I3076" s="303"/>
      <c r="J3076" s="306" t="str">
        <f t="shared" si="340"/>
        <v/>
      </c>
      <c r="K3076" s="303"/>
      <c r="L3076" s="429"/>
      <c r="M3076" s="83" t="str">
        <f>IF(AJP!B70="","",AJP!B70)</f>
        <v/>
      </c>
      <c r="N3076" s="80"/>
      <c r="O3076" s="436" t="str">
        <f>IF(AJP!C70="","",AJP!C70)</f>
        <v/>
      </c>
      <c r="P3076" s="84" t="str">
        <f>IF(AJP!D70="","",AJP!D70)</f>
        <v/>
      </c>
      <c r="Q3076" s="77" t="str">
        <f>IF(AJP!E70="","",AJP!E70)</f>
        <v/>
      </c>
      <c r="R3076" s="77"/>
      <c r="S3076" s="86"/>
      <c r="T3076" s="83"/>
      <c r="U3076" s="437" t="str">
        <f>IF(AJP!F70="","",AJP!F70)</f>
        <v/>
      </c>
      <c r="V3076" s="437" t="str">
        <f>IF(AJP!G70="","",AJP!G70)</f>
        <v/>
      </c>
      <c r="W3076" s="429"/>
      <c r="X3076" s="429"/>
    </row>
    <row r="3077" spans="1:24" s="329" customFormat="1" ht="18.75" customHeight="1" x14ac:dyDescent="0.25">
      <c r="A3077" s="429"/>
      <c r="B3077" s="303">
        <f>IF(P3077="",0,COUNTIF($P$7:P3077,P3077))</f>
        <v>0</v>
      </c>
      <c r="C3077" s="303" t="str">
        <f t="shared" ref="C3077:C3140" si="341">B3077&amp;P3077</f>
        <v>0</v>
      </c>
      <c r="D3077" s="303"/>
      <c r="E3077" s="303"/>
      <c r="F3077" s="303"/>
      <c r="G3077" s="303"/>
      <c r="H3077" s="303"/>
      <c r="I3077" s="303"/>
      <c r="J3077" s="306" t="str">
        <f t="shared" si="340"/>
        <v/>
      </c>
      <c r="K3077" s="303"/>
      <c r="L3077" s="429"/>
      <c r="M3077" s="83" t="str">
        <f>IF(AJP!B71="","",AJP!B71)</f>
        <v/>
      </c>
      <c r="N3077" s="80"/>
      <c r="O3077" s="436" t="str">
        <f>IF(AJP!C71="","",AJP!C71)</f>
        <v/>
      </c>
      <c r="P3077" s="84" t="str">
        <f>IF(AJP!D71="","",AJP!D71)</f>
        <v/>
      </c>
      <c r="Q3077" s="77" t="str">
        <f>IF(AJP!E71="","",AJP!E71)</f>
        <v/>
      </c>
      <c r="R3077" s="77"/>
      <c r="S3077" s="86"/>
      <c r="T3077" s="83"/>
      <c r="U3077" s="437" t="str">
        <f>IF(AJP!F71="","",AJP!F71)</f>
        <v/>
      </c>
      <c r="V3077" s="437" t="str">
        <f>IF(AJP!G71="","",AJP!G71)</f>
        <v/>
      </c>
      <c r="W3077" s="429"/>
      <c r="X3077" s="429"/>
    </row>
    <row r="3078" spans="1:24" s="329" customFormat="1" ht="18.75" customHeight="1" x14ac:dyDescent="0.25">
      <c r="A3078" s="429"/>
      <c r="B3078" s="303">
        <f>IF(P3078="",0,COUNTIF($P$7:P3078,P3078))</f>
        <v>0</v>
      </c>
      <c r="C3078" s="303" t="str">
        <f t="shared" si="341"/>
        <v>0</v>
      </c>
      <c r="D3078" s="303"/>
      <c r="E3078" s="303"/>
      <c r="F3078" s="303"/>
      <c r="G3078" s="303"/>
      <c r="H3078" s="303"/>
      <c r="I3078" s="303"/>
      <c r="J3078" s="306" t="str">
        <f t="shared" ref="J3078:J3141" si="342">IF(M3078&lt;&gt;"",M3078,J3077)</f>
        <v/>
      </c>
      <c r="K3078" s="303"/>
      <c r="L3078" s="429"/>
      <c r="M3078" s="83" t="str">
        <f>IF(AJP!B72="","",AJP!B72)</f>
        <v/>
      </c>
      <c r="N3078" s="80"/>
      <c r="O3078" s="436" t="str">
        <f>IF(AJP!C72="","",AJP!C72)</f>
        <v/>
      </c>
      <c r="P3078" s="84" t="str">
        <f>IF(AJP!D72="","",AJP!D72)</f>
        <v/>
      </c>
      <c r="Q3078" s="77" t="str">
        <f>IF(AJP!E72="","",AJP!E72)</f>
        <v/>
      </c>
      <c r="R3078" s="77"/>
      <c r="S3078" s="86"/>
      <c r="T3078" s="83"/>
      <c r="U3078" s="437" t="str">
        <f>IF(AJP!F72="","",AJP!F72)</f>
        <v/>
      </c>
      <c r="V3078" s="437" t="str">
        <f>IF(AJP!G72="","",AJP!G72)</f>
        <v/>
      </c>
      <c r="W3078" s="429"/>
      <c r="X3078" s="429"/>
    </row>
    <row r="3079" spans="1:24" s="329" customFormat="1" ht="18.75" customHeight="1" x14ac:dyDescent="0.25">
      <c r="A3079" s="429"/>
      <c r="B3079" s="303">
        <f>IF(P3079="",0,COUNTIF($P$7:P3079,P3079))</f>
        <v>0</v>
      </c>
      <c r="C3079" s="303" t="str">
        <f t="shared" si="341"/>
        <v>0</v>
      </c>
      <c r="D3079" s="303"/>
      <c r="E3079" s="303"/>
      <c r="F3079" s="303"/>
      <c r="G3079" s="303"/>
      <c r="H3079" s="303"/>
      <c r="I3079" s="303"/>
      <c r="J3079" s="306" t="str">
        <f t="shared" si="342"/>
        <v/>
      </c>
      <c r="K3079" s="303"/>
      <c r="L3079" s="429"/>
      <c r="M3079" s="83" t="str">
        <f>IF(AJP!B73="","",AJP!B73)</f>
        <v/>
      </c>
      <c r="N3079" s="80"/>
      <c r="O3079" s="436" t="str">
        <f>IF(AJP!C73="","",AJP!C73)</f>
        <v/>
      </c>
      <c r="P3079" s="84" t="str">
        <f>IF(AJP!D73="","",AJP!D73)</f>
        <v/>
      </c>
      <c r="Q3079" s="77" t="str">
        <f>IF(AJP!E73="","",AJP!E73)</f>
        <v/>
      </c>
      <c r="R3079" s="77"/>
      <c r="S3079" s="86"/>
      <c r="T3079" s="83"/>
      <c r="U3079" s="437" t="str">
        <f>IF(AJP!F73="","",AJP!F73)</f>
        <v/>
      </c>
      <c r="V3079" s="437" t="str">
        <f>IF(AJP!G73="","",AJP!G73)</f>
        <v/>
      </c>
      <c r="W3079" s="429"/>
      <c r="X3079" s="429"/>
    </row>
    <row r="3080" spans="1:24" s="329" customFormat="1" ht="18.75" customHeight="1" x14ac:dyDescent="0.25">
      <c r="A3080" s="429"/>
      <c r="B3080" s="303">
        <f>IF(P3080="",0,COUNTIF($P$7:P3080,P3080))</f>
        <v>0</v>
      </c>
      <c r="C3080" s="303" t="str">
        <f t="shared" si="341"/>
        <v>0</v>
      </c>
      <c r="D3080" s="303"/>
      <c r="E3080" s="303"/>
      <c r="F3080" s="303"/>
      <c r="G3080" s="303"/>
      <c r="H3080" s="303"/>
      <c r="I3080" s="303"/>
      <c r="J3080" s="306" t="str">
        <f t="shared" si="342"/>
        <v/>
      </c>
      <c r="K3080" s="303"/>
      <c r="L3080" s="429"/>
      <c r="M3080" s="83" t="str">
        <f>IF(AJP!B74="","",AJP!B74)</f>
        <v/>
      </c>
      <c r="N3080" s="80"/>
      <c r="O3080" s="436" t="str">
        <f>IF(AJP!C74="","",AJP!C74)</f>
        <v/>
      </c>
      <c r="P3080" s="84" t="str">
        <f>IF(AJP!D74="","",AJP!D74)</f>
        <v/>
      </c>
      <c r="Q3080" s="77" t="str">
        <f>IF(AJP!E74="","",AJP!E74)</f>
        <v/>
      </c>
      <c r="R3080" s="77"/>
      <c r="S3080" s="86"/>
      <c r="T3080" s="83"/>
      <c r="U3080" s="437" t="str">
        <f>IF(AJP!F74="","",AJP!F74)</f>
        <v/>
      </c>
      <c r="V3080" s="437" t="str">
        <f>IF(AJP!G74="","",AJP!G74)</f>
        <v/>
      </c>
      <c r="W3080" s="429"/>
      <c r="X3080" s="429"/>
    </row>
    <row r="3081" spans="1:24" s="329" customFormat="1" ht="18.75" customHeight="1" x14ac:dyDescent="0.25">
      <c r="A3081" s="429"/>
      <c r="B3081" s="303">
        <f>IF(P3081="",0,COUNTIF($P$7:P3081,P3081))</f>
        <v>0</v>
      </c>
      <c r="C3081" s="303" t="str">
        <f t="shared" si="341"/>
        <v>0</v>
      </c>
      <c r="D3081" s="303"/>
      <c r="E3081" s="303"/>
      <c r="F3081" s="303"/>
      <c r="G3081" s="303"/>
      <c r="H3081" s="303"/>
      <c r="I3081" s="303"/>
      <c r="J3081" s="306" t="str">
        <f t="shared" si="342"/>
        <v/>
      </c>
      <c r="K3081" s="303"/>
      <c r="L3081" s="429"/>
      <c r="M3081" s="83" t="str">
        <f>IF(AJP!B75="","",AJP!B75)</f>
        <v/>
      </c>
      <c r="N3081" s="80"/>
      <c r="O3081" s="436" t="str">
        <f>IF(AJP!C75="","",AJP!C75)</f>
        <v/>
      </c>
      <c r="P3081" s="84" t="str">
        <f>IF(AJP!D75="","",AJP!D75)</f>
        <v/>
      </c>
      <c r="Q3081" s="77" t="str">
        <f>IF(AJP!E75="","",AJP!E75)</f>
        <v/>
      </c>
      <c r="R3081" s="77"/>
      <c r="S3081" s="86"/>
      <c r="T3081" s="83"/>
      <c r="U3081" s="437" t="str">
        <f>IF(AJP!F75="","",AJP!F75)</f>
        <v/>
      </c>
      <c r="V3081" s="437" t="str">
        <f>IF(AJP!G75="","",AJP!G75)</f>
        <v/>
      </c>
      <c r="W3081" s="429"/>
      <c r="X3081" s="429"/>
    </row>
    <row r="3082" spans="1:24" s="329" customFormat="1" ht="18.75" customHeight="1" x14ac:dyDescent="0.25">
      <c r="A3082" s="429"/>
      <c r="B3082" s="303">
        <f>IF(P3082="",0,COUNTIF($P$7:P3082,P3082))</f>
        <v>0</v>
      </c>
      <c r="C3082" s="303" t="str">
        <f t="shared" si="341"/>
        <v>0</v>
      </c>
      <c r="D3082" s="303"/>
      <c r="E3082" s="303"/>
      <c r="F3082" s="303"/>
      <c r="G3082" s="303"/>
      <c r="H3082" s="303"/>
      <c r="I3082" s="303"/>
      <c r="J3082" s="306" t="str">
        <f t="shared" si="342"/>
        <v/>
      </c>
      <c r="K3082" s="303"/>
      <c r="L3082" s="429"/>
      <c r="M3082" s="83" t="str">
        <f>IF(AJP!B76="","",AJP!B76)</f>
        <v/>
      </c>
      <c r="N3082" s="80"/>
      <c r="O3082" s="436" t="str">
        <f>IF(AJP!C76="","",AJP!C76)</f>
        <v/>
      </c>
      <c r="P3082" s="84" t="str">
        <f>IF(AJP!D76="","",AJP!D76)</f>
        <v/>
      </c>
      <c r="Q3082" s="77" t="str">
        <f>IF(AJP!E76="","",AJP!E76)</f>
        <v/>
      </c>
      <c r="R3082" s="77"/>
      <c r="S3082" s="86"/>
      <c r="T3082" s="83"/>
      <c r="U3082" s="437" t="str">
        <f>IF(AJP!F76="","",AJP!F76)</f>
        <v/>
      </c>
      <c r="V3082" s="437" t="str">
        <f>IF(AJP!G76="","",AJP!G76)</f>
        <v/>
      </c>
      <c r="W3082" s="429"/>
      <c r="X3082" s="429"/>
    </row>
    <row r="3083" spans="1:24" s="329" customFormat="1" ht="18.75" customHeight="1" x14ac:dyDescent="0.25">
      <c r="A3083" s="429"/>
      <c r="B3083" s="303">
        <f>IF(P3083="",0,COUNTIF($P$7:P3083,P3083))</f>
        <v>0</v>
      </c>
      <c r="C3083" s="303" t="str">
        <f t="shared" si="341"/>
        <v>0</v>
      </c>
      <c r="D3083" s="303"/>
      <c r="E3083" s="303"/>
      <c r="F3083" s="303"/>
      <c r="G3083" s="303"/>
      <c r="H3083" s="303"/>
      <c r="I3083" s="303"/>
      <c r="J3083" s="306" t="str">
        <f t="shared" si="342"/>
        <v/>
      </c>
      <c r="K3083" s="303"/>
      <c r="L3083" s="429"/>
      <c r="M3083" s="83" t="str">
        <f>IF(AJP!B77="","",AJP!B77)</f>
        <v/>
      </c>
      <c r="N3083" s="80"/>
      <c r="O3083" s="436" t="str">
        <f>IF(AJP!C77="","",AJP!C77)</f>
        <v/>
      </c>
      <c r="P3083" s="84" t="str">
        <f>IF(AJP!D77="","",AJP!D77)</f>
        <v/>
      </c>
      <c r="Q3083" s="77" t="str">
        <f>IF(AJP!E77="","",AJP!E77)</f>
        <v/>
      </c>
      <c r="R3083" s="77"/>
      <c r="S3083" s="86"/>
      <c r="T3083" s="83"/>
      <c r="U3083" s="437" t="str">
        <f>IF(AJP!F77="","",AJP!F77)</f>
        <v/>
      </c>
      <c r="V3083" s="437" t="str">
        <f>IF(AJP!G77="","",AJP!G77)</f>
        <v/>
      </c>
      <c r="W3083" s="429"/>
      <c r="X3083" s="429"/>
    </row>
    <row r="3084" spans="1:24" s="329" customFormat="1" ht="18.75" customHeight="1" x14ac:dyDescent="0.25">
      <c r="A3084" s="429"/>
      <c r="B3084" s="303">
        <f>IF(P3084="",0,COUNTIF($P$7:P3084,P3084))</f>
        <v>0</v>
      </c>
      <c r="C3084" s="303" t="str">
        <f t="shared" si="341"/>
        <v>0</v>
      </c>
      <c r="D3084" s="303"/>
      <c r="E3084" s="303"/>
      <c r="F3084" s="303"/>
      <c r="G3084" s="303"/>
      <c r="H3084" s="303"/>
      <c r="I3084" s="303"/>
      <c r="J3084" s="306" t="str">
        <f t="shared" si="342"/>
        <v/>
      </c>
      <c r="K3084" s="303"/>
      <c r="L3084" s="429"/>
      <c r="M3084" s="83" t="str">
        <f>IF(AJP!B78="","",AJP!B78)</f>
        <v/>
      </c>
      <c r="N3084" s="80"/>
      <c r="O3084" s="436" t="str">
        <f>IF(AJP!C78="","",AJP!C78)</f>
        <v/>
      </c>
      <c r="P3084" s="84" t="str">
        <f>IF(AJP!D78="","",AJP!D78)</f>
        <v/>
      </c>
      <c r="Q3084" s="77" t="str">
        <f>IF(AJP!E78="","",AJP!E78)</f>
        <v/>
      </c>
      <c r="R3084" s="77"/>
      <c r="S3084" s="86"/>
      <c r="T3084" s="83"/>
      <c r="U3084" s="437" t="str">
        <f>IF(AJP!F78="","",AJP!F78)</f>
        <v/>
      </c>
      <c r="V3084" s="437" t="str">
        <f>IF(AJP!G78="","",AJP!G78)</f>
        <v/>
      </c>
      <c r="W3084" s="429"/>
      <c r="X3084" s="429"/>
    </row>
    <row r="3085" spans="1:24" s="329" customFormat="1" ht="18.75" customHeight="1" x14ac:dyDescent="0.25">
      <c r="A3085" s="429"/>
      <c r="B3085" s="303">
        <f>IF(P3085="",0,COUNTIF($P$7:P3085,P3085))</f>
        <v>0</v>
      </c>
      <c r="C3085" s="303" t="str">
        <f t="shared" si="341"/>
        <v>0</v>
      </c>
      <c r="D3085" s="303"/>
      <c r="E3085" s="303"/>
      <c r="F3085" s="303"/>
      <c r="G3085" s="303"/>
      <c r="H3085" s="303"/>
      <c r="I3085" s="303"/>
      <c r="J3085" s="306" t="str">
        <f t="shared" si="342"/>
        <v/>
      </c>
      <c r="K3085" s="303"/>
      <c r="L3085" s="429"/>
      <c r="M3085" s="83" t="str">
        <f>IF(AJP!B79="","",AJP!B79)</f>
        <v/>
      </c>
      <c r="N3085" s="80"/>
      <c r="O3085" s="436" t="str">
        <f>IF(AJP!C79="","",AJP!C79)</f>
        <v/>
      </c>
      <c r="P3085" s="84" t="str">
        <f>IF(AJP!D79="","",AJP!D79)</f>
        <v/>
      </c>
      <c r="Q3085" s="77" t="str">
        <f>IF(AJP!E79="","",AJP!E79)</f>
        <v/>
      </c>
      <c r="R3085" s="77"/>
      <c r="S3085" s="86"/>
      <c r="T3085" s="83"/>
      <c r="U3085" s="437" t="str">
        <f>IF(AJP!F79="","",AJP!F79)</f>
        <v/>
      </c>
      <c r="V3085" s="437" t="str">
        <f>IF(AJP!G79="","",AJP!G79)</f>
        <v/>
      </c>
      <c r="W3085" s="429"/>
      <c r="X3085" s="429"/>
    </row>
    <row r="3086" spans="1:24" s="329" customFormat="1" ht="18.75" customHeight="1" x14ac:dyDescent="0.25">
      <c r="A3086" s="429"/>
      <c r="B3086" s="303">
        <f>IF(P3086="",0,COUNTIF($P$7:P3086,P3086))</f>
        <v>0</v>
      </c>
      <c r="C3086" s="303" t="str">
        <f t="shared" si="341"/>
        <v>0</v>
      </c>
      <c r="D3086" s="303"/>
      <c r="E3086" s="303"/>
      <c r="F3086" s="303"/>
      <c r="G3086" s="303"/>
      <c r="H3086" s="303"/>
      <c r="I3086" s="303"/>
      <c r="J3086" s="306" t="str">
        <f t="shared" si="342"/>
        <v/>
      </c>
      <c r="K3086" s="303"/>
      <c r="L3086" s="429"/>
      <c r="M3086" s="83" t="str">
        <f>IF(AJP!B80="","",AJP!B80)</f>
        <v/>
      </c>
      <c r="N3086" s="80"/>
      <c r="O3086" s="436" t="str">
        <f>IF(AJP!C80="","",AJP!C80)</f>
        <v/>
      </c>
      <c r="P3086" s="84" t="str">
        <f>IF(AJP!D80="","",AJP!D80)</f>
        <v/>
      </c>
      <c r="Q3086" s="77" t="str">
        <f>IF(AJP!E80="","",AJP!E80)</f>
        <v/>
      </c>
      <c r="R3086" s="77"/>
      <c r="S3086" s="86"/>
      <c r="T3086" s="83"/>
      <c r="U3086" s="437" t="str">
        <f>IF(AJP!F80="","",AJP!F80)</f>
        <v/>
      </c>
      <c r="V3086" s="437" t="str">
        <f>IF(AJP!G80="","",AJP!G80)</f>
        <v/>
      </c>
      <c r="W3086" s="429"/>
      <c r="X3086" s="429"/>
    </row>
    <row r="3087" spans="1:24" s="329" customFormat="1" ht="18.75" customHeight="1" x14ac:dyDescent="0.25">
      <c r="A3087" s="429"/>
      <c r="B3087" s="303">
        <f>IF(P3087="",0,COUNTIF($P$7:P3087,P3087))</f>
        <v>0</v>
      </c>
      <c r="C3087" s="303" t="str">
        <f t="shared" si="341"/>
        <v>0</v>
      </c>
      <c r="D3087" s="303"/>
      <c r="E3087" s="303"/>
      <c r="F3087" s="303"/>
      <c r="G3087" s="303"/>
      <c r="H3087" s="303"/>
      <c r="I3087" s="303"/>
      <c r="J3087" s="306" t="str">
        <f t="shared" si="342"/>
        <v/>
      </c>
      <c r="K3087" s="303"/>
      <c r="L3087" s="429"/>
      <c r="M3087" s="83" t="str">
        <f>IF(AJP!B81="","",AJP!B81)</f>
        <v/>
      </c>
      <c r="N3087" s="80"/>
      <c r="O3087" s="436" t="str">
        <f>IF(AJP!C81="","",AJP!C81)</f>
        <v/>
      </c>
      <c r="P3087" s="84" t="str">
        <f>IF(AJP!D81="","",AJP!D81)</f>
        <v/>
      </c>
      <c r="Q3087" s="77" t="str">
        <f>IF(AJP!E81="","",AJP!E81)</f>
        <v/>
      </c>
      <c r="R3087" s="77"/>
      <c r="S3087" s="86"/>
      <c r="T3087" s="83"/>
      <c r="U3087" s="437" t="str">
        <f>IF(AJP!F81="","",AJP!F81)</f>
        <v/>
      </c>
      <c r="V3087" s="437" t="str">
        <f>IF(AJP!G81="","",AJP!G81)</f>
        <v/>
      </c>
      <c r="W3087" s="429"/>
      <c r="X3087" s="429"/>
    </row>
    <row r="3088" spans="1:24" s="329" customFormat="1" ht="18.75" customHeight="1" x14ac:dyDescent="0.25">
      <c r="A3088" s="429"/>
      <c r="B3088" s="303">
        <f>IF(P3088="",0,COUNTIF($P$7:P3088,P3088))</f>
        <v>0</v>
      </c>
      <c r="C3088" s="303" t="str">
        <f t="shared" si="341"/>
        <v>0</v>
      </c>
      <c r="D3088" s="303"/>
      <c r="E3088" s="303"/>
      <c r="F3088" s="303"/>
      <c r="G3088" s="303"/>
      <c r="H3088" s="303"/>
      <c r="I3088" s="303"/>
      <c r="J3088" s="306" t="str">
        <f t="shared" si="342"/>
        <v/>
      </c>
      <c r="K3088" s="303"/>
      <c r="L3088" s="429"/>
      <c r="M3088" s="83" t="str">
        <f>IF(AJP!B82="","",AJP!B82)</f>
        <v/>
      </c>
      <c r="N3088" s="80"/>
      <c r="O3088" s="436" t="str">
        <f>IF(AJP!C82="","",AJP!C82)</f>
        <v/>
      </c>
      <c r="P3088" s="84" t="str">
        <f>IF(AJP!D82="","",AJP!D82)</f>
        <v/>
      </c>
      <c r="Q3088" s="77" t="str">
        <f>IF(AJP!E82="","",AJP!E82)</f>
        <v/>
      </c>
      <c r="R3088" s="77"/>
      <c r="S3088" s="86"/>
      <c r="T3088" s="83"/>
      <c r="U3088" s="437" t="str">
        <f>IF(AJP!F82="","",AJP!F82)</f>
        <v/>
      </c>
      <c r="V3088" s="437" t="str">
        <f>IF(AJP!G82="","",AJP!G82)</f>
        <v/>
      </c>
      <c r="W3088" s="429"/>
      <c r="X3088" s="429"/>
    </row>
    <row r="3089" spans="1:24" s="329" customFormat="1" ht="18.75" customHeight="1" x14ac:dyDescent="0.25">
      <c r="A3089" s="429"/>
      <c r="B3089" s="303">
        <f>IF(P3089="",0,COUNTIF($P$7:P3089,P3089))</f>
        <v>0</v>
      </c>
      <c r="C3089" s="303" t="str">
        <f t="shared" si="341"/>
        <v>0</v>
      </c>
      <c r="D3089" s="303"/>
      <c r="E3089" s="303"/>
      <c r="F3089" s="303"/>
      <c r="G3089" s="303"/>
      <c r="H3089" s="303"/>
      <c r="I3089" s="303"/>
      <c r="J3089" s="306" t="str">
        <f t="shared" si="342"/>
        <v/>
      </c>
      <c r="K3089" s="303"/>
      <c r="L3089" s="429"/>
      <c r="M3089" s="83" t="str">
        <f>IF(AJP!B83="","",AJP!B83)</f>
        <v/>
      </c>
      <c r="N3089" s="80"/>
      <c r="O3089" s="436" t="str">
        <f>IF(AJP!C83="","",AJP!C83)</f>
        <v/>
      </c>
      <c r="P3089" s="84" t="str">
        <f>IF(AJP!D83="","",AJP!D83)</f>
        <v/>
      </c>
      <c r="Q3089" s="77" t="str">
        <f>IF(AJP!E83="","",AJP!E83)</f>
        <v/>
      </c>
      <c r="R3089" s="77"/>
      <c r="S3089" s="86"/>
      <c r="T3089" s="83"/>
      <c r="U3089" s="437" t="str">
        <f>IF(AJP!F83="","",AJP!F83)</f>
        <v/>
      </c>
      <c r="V3089" s="437" t="str">
        <f>IF(AJP!G83="","",AJP!G83)</f>
        <v/>
      </c>
      <c r="W3089" s="429"/>
      <c r="X3089" s="429"/>
    </row>
    <row r="3090" spans="1:24" s="329" customFormat="1" ht="18.75" customHeight="1" x14ac:dyDescent="0.25">
      <c r="A3090" s="429"/>
      <c r="B3090" s="303">
        <f>IF(P3090="",0,COUNTIF($P$7:P3090,P3090))</f>
        <v>0</v>
      </c>
      <c r="C3090" s="303" t="str">
        <f t="shared" si="341"/>
        <v>0</v>
      </c>
      <c r="D3090" s="303"/>
      <c r="E3090" s="303"/>
      <c r="F3090" s="303"/>
      <c r="G3090" s="303"/>
      <c r="H3090" s="303"/>
      <c r="I3090" s="303"/>
      <c r="J3090" s="306" t="str">
        <f t="shared" si="342"/>
        <v/>
      </c>
      <c r="K3090" s="303"/>
      <c r="L3090" s="429"/>
      <c r="M3090" s="83" t="str">
        <f>IF(AJP!B84="","",AJP!B84)</f>
        <v/>
      </c>
      <c r="N3090" s="80"/>
      <c r="O3090" s="436" t="str">
        <f>IF(AJP!C84="","",AJP!C84)</f>
        <v/>
      </c>
      <c r="P3090" s="84" t="str">
        <f>IF(AJP!D84="","",AJP!D84)</f>
        <v/>
      </c>
      <c r="Q3090" s="77" t="str">
        <f>IF(AJP!E84="","",AJP!E84)</f>
        <v/>
      </c>
      <c r="R3090" s="77"/>
      <c r="S3090" s="86"/>
      <c r="T3090" s="83"/>
      <c r="U3090" s="437" t="str">
        <f>IF(AJP!F84="","",AJP!F84)</f>
        <v/>
      </c>
      <c r="V3090" s="437" t="str">
        <f>IF(AJP!G84="","",AJP!G84)</f>
        <v/>
      </c>
      <c r="W3090" s="429"/>
      <c r="X3090" s="429"/>
    </row>
    <row r="3091" spans="1:24" s="329" customFormat="1" ht="18.75" customHeight="1" x14ac:dyDescent="0.25">
      <c r="A3091" s="429"/>
      <c r="B3091" s="303">
        <f>IF(P3091="",0,COUNTIF($P$7:P3091,P3091))</f>
        <v>0</v>
      </c>
      <c r="C3091" s="303" t="str">
        <f t="shared" si="341"/>
        <v>0</v>
      </c>
      <c r="D3091" s="303"/>
      <c r="E3091" s="303"/>
      <c r="F3091" s="303"/>
      <c r="G3091" s="303"/>
      <c r="H3091" s="303"/>
      <c r="I3091" s="303"/>
      <c r="J3091" s="306" t="str">
        <f t="shared" si="342"/>
        <v/>
      </c>
      <c r="K3091" s="303"/>
      <c r="L3091" s="429"/>
      <c r="M3091" s="83" t="str">
        <f>IF(AJP!B85="","",AJP!B85)</f>
        <v/>
      </c>
      <c r="N3091" s="80"/>
      <c r="O3091" s="436" t="str">
        <f>IF(AJP!C85="","",AJP!C85)</f>
        <v/>
      </c>
      <c r="P3091" s="84" t="str">
        <f>IF(AJP!D85="","",AJP!D85)</f>
        <v/>
      </c>
      <c r="Q3091" s="77" t="str">
        <f>IF(AJP!E85="","",AJP!E85)</f>
        <v/>
      </c>
      <c r="R3091" s="77"/>
      <c r="S3091" s="86"/>
      <c r="T3091" s="83"/>
      <c r="U3091" s="437" t="str">
        <f>IF(AJP!F85="","",AJP!F85)</f>
        <v/>
      </c>
      <c r="V3091" s="437" t="str">
        <f>IF(AJP!G85="","",AJP!G85)</f>
        <v/>
      </c>
      <c r="W3091" s="429"/>
      <c r="X3091" s="429"/>
    </row>
    <row r="3092" spans="1:24" s="329" customFormat="1" ht="18.75" customHeight="1" x14ac:dyDescent="0.25">
      <c r="A3092" s="429"/>
      <c r="B3092" s="303">
        <f>IF(P3092="",0,COUNTIF($P$7:P3092,P3092))</f>
        <v>0</v>
      </c>
      <c r="C3092" s="303" t="str">
        <f t="shared" si="341"/>
        <v>0</v>
      </c>
      <c r="D3092" s="303"/>
      <c r="E3092" s="303"/>
      <c r="F3092" s="303"/>
      <c r="G3092" s="303"/>
      <c r="H3092" s="303"/>
      <c r="I3092" s="303"/>
      <c r="J3092" s="306" t="str">
        <f t="shared" si="342"/>
        <v/>
      </c>
      <c r="K3092" s="303"/>
      <c r="L3092" s="429"/>
      <c r="M3092" s="83" t="str">
        <f>IF(AJP!B86="","",AJP!B86)</f>
        <v/>
      </c>
      <c r="N3092" s="80"/>
      <c r="O3092" s="436" t="str">
        <f>IF(AJP!C86="","",AJP!C86)</f>
        <v/>
      </c>
      <c r="P3092" s="84" t="str">
        <f>IF(AJP!D86="","",AJP!D86)</f>
        <v/>
      </c>
      <c r="Q3092" s="77" t="str">
        <f>IF(AJP!E86="","",AJP!E86)</f>
        <v/>
      </c>
      <c r="R3092" s="77"/>
      <c r="S3092" s="86"/>
      <c r="T3092" s="83"/>
      <c r="U3092" s="437" t="str">
        <f>IF(AJP!F86="","",AJP!F86)</f>
        <v/>
      </c>
      <c r="V3092" s="437" t="str">
        <f>IF(AJP!G86="","",AJP!G86)</f>
        <v/>
      </c>
      <c r="W3092" s="429"/>
      <c r="X3092" s="429"/>
    </row>
    <row r="3093" spans="1:24" s="329" customFormat="1" ht="18.75" customHeight="1" x14ac:dyDescent="0.25">
      <c r="A3093" s="429"/>
      <c r="B3093" s="303">
        <f>IF(P3093="",0,COUNTIF($P$7:P3093,P3093))</f>
        <v>0</v>
      </c>
      <c r="C3093" s="303" t="str">
        <f t="shared" si="341"/>
        <v>0</v>
      </c>
      <c r="D3093" s="303"/>
      <c r="E3093" s="303"/>
      <c r="F3093" s="303"/>
      <c r="G3093" s="303"/>
      <c r="H3093" s="303"/>
      <c r="I3093" s="303"/>
      <c r="J3093" s="306" t="str">
        <f t="shared" si="342"/>
        <v/>
      </c>
      <c r="K3093" s="303"/>
      <c r="L3093" s="429"/>
      <c r="M3093" s="83" t="str">
        <f>IF(AJP!B87="","",AJP!B87)</f>
        <v/>
      </c>
      <c r="N3093" s="80"/>
      <c r="O3093" s="436" t="str">
        <f>IF(AJP!C87="","",AJP!C87)</f>
        <v/>
      </c>
      <c r="P3093" s="84" t="str">
        <f>IF(AJP!D87="","",AJP!D87)</f>
        <v/>
      </c>
      <c r="Q3093" s="77" t="str">
        <f>IF(AJP!E87="","",AJP!E87)</f>
        <v/>
      </c>
      <c r="R3093" s="77"/>
      <c r="S3093" s="86"/>
      <c r="T3093" s="83"/>
      <c r="U3093" s="437" t="str">
        <f>IF(AJP!F87="","",AJP!F87)</f>
        <v/>
      </c>
      <c r="V3093" s="437" t="str">
        <f>IF(AJP!G87="","",AJP!G87)</f>
        <v/>
      </c>
      <c r="W3093" s="429"/>
      <c r="X3093" s="429"/>
    </row>
    <row r="3094" spans="1:24" s="329" customFormat="1" ht="18.75" customHeight="1" x14ac:dyDescent="0.25">
      <c r="A3094" s="429"/>
      <c r="B3094" s="303">
        <f>IF(P3094="",0,COUNTIF($P$7:P3094,P3094))</f>
        <v>0</v>
      </c>
      <c r="C3094" s="303" t="str">
        <f t="shared" si="341"/>
        <v>0</v>
      </c>
      <c r="D3094" s="303"/>
      <c r="E3094" s="303"/>
      <c r="F3094" s="303"/>
      <c r="G3094" s="303"/>
      <c r="H3094" s="303"/>
      <c r="I3094" s="303"/>
      <c r="J3094" s="306" t="str">
        <f t="shared" si="342"/>
        <v/>
      </c>
      <c r="K3094" s="303"/>
      <c r="L3094" s="429"/>
      <c r="M3094" s="83" t="str">
        <f>IF(AJP!B88="","",AJP!B88)</f>
        <v/>
      </c>
      <c r="N3094" s="80"/>
      <c r="O3094" s="436" t="str">
        <f>IF(AJP!C88="","",AJP!C88)</f>
        <v/>
      </c>
      <c r="P3094" s="84" t="str">
        <f>IF(AJP!D88="","",AJP!D88)</f>
        <v/>
      </c>
      <c r="Q3094" s="77" t="str">
        <f>IF(AJP!E88="","",AJP!E88)</f>
        <v/>
      </c>
      <c r="R3094" s="77"/>
      <c r="S3094" s="86"/>
      <c r="T3094" s="83"/>
      <c r="U3094" s="437" t="str">
        <f>IF(AJP!F88="","",AJP!F88)</f>
        <v/>
      </c>
      <c r="V3094" s="437" t="str">
        <f>IF(AJP!G88="","",AJP!G88)</f>
        <v/>
      </c>
      <c r="W3094" s="429"/>
      <c r="X3094" s="429"/>
    </row>
    <row r="3095" spans="1:24" s="329" customFormat="1" ht="18.75" customHeight="1" x14ac:dyDescent="0.25">
      <c r="A3095" s="429"/>
      <c r="B3095" s="303">
        <f>IF(P3095="",0,COUNTIF($P$7:P3095,P3095))</f>
        <v>0</v>
      </c>
      <c r="C3095" s="303" t="str">
        <f t="shared" si="341"/>
        <v>0</v>
      </c>
      <c r="D3095" s="303"/>
      <c r="E3095" s="303"/>
      <c r="F3095" s="303"/>
      <c r="G3095" s="303"/>
      <c r="H3095" s="303"/>
      <c r="I3095" s="303"/>
      <c r="J3095" s="306" t="str">
        <f t="shared" si="342"/>
        <v/>
      </c>
      <c r="K3095" s="303"/>
      <c r="L3095" s="429"/>
      <c r="M3095" s="83" t="str">
        <f>IF(AJP!B89="","",AJP!B89)</f>
        <v/>
      </c>
      <c r="N3095" s="80"/>
      <c r="O3095" s="436" t="str">
        <f>IF(AJP!C89="","",AJP!C89)</f>
        <v/>
      </c>
      <c r="P3095" s="84" t="str">
        <f>IF(AJP!D89="","",AJP!D89)</f>
        <v/>
      </c>
      <c r="Q3095" s="77" t="str">
        <f>IF(AJP!E89="","",AJP!E89)</f>
        <v/>
      </c>
      <c r="R3095" s="77"/>
      <c r="S3095" s="86"/>
      <c r="T3095" s="83"/>
      <c r="U3095" s="437" t="str">
        <f>IF(AJP!F89="","",AJP!F89)</f>
        <v/>
      </c>
      <c r="V3095" s="437" t="str">
        <f>IF(AJP!G89="","",AJP!G89)</f>
        <v/>
      </c>
      <c r="W3095" s="429"/>
      <c r="X3095" s="429"/>
    </row>
    <row r="3096" spans="1:24" s="329" customFormat="1" ht="18.75" customHeight="1" x14ac:dyDescent="0.25">
      <c r="A3096" s="429"/>
      <c r="B3096" s="303">
        <f>IF(P3096="",0,COUNTIF($P$7:P3096,P3096))</f>
        <v>0</v>
      </c>
      <c r="C3096" s="303" t="str">
        <f t="shared" si="341"/>
        <v>0</v>
      </c>
      <c r="D3096" s="303"/>
      <c r="E3096" s="303"/>
      <c r="F3096" s="303"/>
      <c r="G3096" s="303"/>
      <c r="H3096" s="303"/>
      <c r="I3096" s="303"/>
      <c r="J3096" s="306" t="str">
        <f t="shared" si="342"/>
        <v/>
      </c>
      <c r="K3096" s="303"/>
      <c r="L3096" s="429"/>
      <c r="M3096" s="83" t="str">
        <f>IF(AJP!B90="","",AJP!B90)</f>
        <v/>
      </c>
      <c r="N3096" s="80"/>
      <c r="O3096" s="436" t="str">
        <f>IF(AJP!C90="","",AJP!C90)</f>
        <v/>
      </c>
      <c r="P3096" s="84" t="str">
        <f>IF(AJP!D90="","",AJP!D90)</f>
        <v/>
      </c>
      <c r="Q3096" s="77" t="str">
        <f>IF(AJP!E90="","",AJP!E90)</f>
        <v/>
      </c>
      <c r="R3096" s="77"/>
      <c r="S3096" s="86"/>
      <c r="T3096" s="83"/>
      <c r="U3096" s="437" t="str">
        <f>IF(AJP!F90="","",AJP!F90)</f>
        <v/>
      </c>
      <c r="V3096" s="437" t="str">
        <f>IF(AJP!G90="","",AJP!G90)</f>
        <v/>
      </c>
      <c r="W3096" s="429"/>
      <c r="X3096" s="429"/>
    </row>
    <row r="3097" spans="1:24" s="329" customFormat="1" ht="18.75" customHeight="1" x14ac:dyDescent="0.25">
      <c r="A3097" s="429"/>
      <c r="B3097" s="303">
        <f>IF(P3097="",0,COUNTIF($P$7:P3097,P3097))</f>
        <v>0</v>
      </c>
      <c r="C3097" s="303" t="str">
        <f t="shared" si="341"/>
        <v>0</v>
      </c>
      <c r="D3097" s="303"/>
      <c r="E3097" s="303"/>
      <c r="F3097" s="303"/>
      <c r="G3097" s="303"/>
      <c r="H3097" s="303"/>
      <c r="I3097" s="303"/>
      <c r="J3097" s="306" t="str">
        <f t="shared" si="342"/>
        <v/>
      </c>
      <c r="K3097" s="303"/>
      <c r="L3097" s="429"/>
      <c r="M3097" s="83" t="str">
        <f>IF(AJP!B91="","",AJP!B91)</f>
        <v/>
      </c>
      <c r="N3097" s="80"/>
      <c r="O3097" s="436" t="str">
        <f>IF(AJP!C91="","",AJP!C91)</f>
        <v/>
      </c>
      <c r="P3097" s="84" t="str">
        <f>IF(AJP!D91="","",AJP!D91)</f>
        <v/>
      </c>
      <c r="Q3097" s="77" t="str">
        <f>IF(AJP!E91="","",AJP!E91)</f>
        <v/>
      </c>
      <c r="R3097" s="77"/>
      <c r="S3097" s="86"/>
      <c r="T3097" s="83"/>
      <c r="U3097" s="437" t="str">
        <f>IF(AJP!F91="","",AJP!F91)</f>
        <v/>
      </c>
      <c r="V3097" s="437" t="str">
        <f>IF(AJP!G91="","",AJP!G91)</f>
        <v/>
      </c>
      <c r="W3097" s="429"/>
      <c r="X3097" s="429"/>
    </row>
    <row r="3098" spans="1:24" s="329" customFormat="1" ht="18.75" customHeight="1" x14ac:dyDescent="0.25">
      <c r="A3098" s="429"/>
      <c r="B3098" s="303">
        <f>IF(P3098="",0,COUNTIF($P$7:P3098,P3098))</f>
        <v>0</v>
      </c>
      <c r="C3098" s="303" t="str">
        <f t="shared" si="341"/>
        <v>0</v>
      </c>
      <c r="D3098" s="303"/>
      <c r="E3098" s="303"/>
      <c r="F3098" s="303"/>
      <c r="G3098" s="303"/>
      <c r="H3098" s="303"/>
      <c r="I3098" s="303"/>
      <c r="J3098" s="306" t="str">
        <f t="shared" si="342"/>
        <v/>
      </c>
      <c r="K3098" s="303"/>
      <c r="L3098" s="429"/>
      <c r="M3098" s="83" t="str">
        <f>IF(AJP!B92="","",AJP!B92)</f>
        <v/>
      </c>
      <c r="N3098" s="80"/>
      <c r="O3098" s="436" t="str">
        <f>IF(AJP!C92="","",AJP!C92)</f>
        <v/>
      </c>
      <c r="P3098" s="84" t="str">
        <f>IF(AJP!D92="","",AJP!D92)</f>
        <v/>
      </c>
      <c r="Q3098" s="77" t="str">
        <f>IF(AJP!E92="","",AJP!E92)</f>
        <v/>
      </c>
      <c r="R3098" s="77"/>
      <c r="S3098" s="86"/>
      <c r="T3098" s="83"/>
      <c r="U3098" s="437" t="str">
        <f>IF(AJP!F92="","",AJP!F92)</f>
        <v/>
      </c>
      <c r="V3098" s="437" t="str">
        <f>IF(AJP!G92="","",AJP!G92)</f>
        <v/>
      </c>
      <c r="W3098" s="429"/>
      <c r="X3098" s="429"/>
    </row>
    <row r="3099" spans="1:24" s="329" customFormat="1" ht="18.75" customHeight="1" x14ac:dyDescent="0.25">
      <c r="A3099" s="429"/>
      <c r="B3099" s="303">
        <f>IF(P3099="",0,COUNTIF($P$7:P3099,P3099))</f>
        <v>0</v>
      </c>
      <c r="C3099" s="303" t="str">
        <f t="shared" si="341"/>
        <v>0</v>
      </c>
      <c r="D3099" s="303"/>
      <c r="E3099" s="303"/>
      <c r="F3099" s="303"/>
      <c r="G3099" s="303"/>
      <c r="H3099" s="303"/>
      <c r="I3099" s="303"/>
      <c r="J3099" s="306" t="str">
        <f t="shared" si="342"/>
        <v/>
      </c>
      <c r="K3099" s="303"/>
      <c r="L3099" s="429"/>
      <c r="M3099" s="83" t="str">
        <f>IF(AJP!B93="","",AJP!B93)</f>
        <v/>
      </c>
      <c r="N3099" s="80"/>
      <c r="O3099" s="436" t="str">
        <f>IF(AJP!C93="","",AJP!C93)</f>
        <v/>
      </c>
      <c r="P3099" s="84" t="str">
        <f>IF(AJP!D93="","",AJP!D93)</f>
        <v/>
      </c>
      <c r="Q3099" s="77" t="str">
        <f>IF(AJP!E93="","",AJP!E93)</f>
        <v/>
      </c>
      <c r="R3099" s="77"/>
      <c r="S3099" s="86"/>
      <c r="T3099" s="83"/>
      <c r="U3099" s="437" t="str">
        <f>IF(AJP!F93="","",AJP!F93)</f>
        <v/>
      </c>
      <c r="V3099" s="437" t="str">
        <f>IF(AJP!G93="","",AJP!G93)</f>
        <v/>
      </c>
      <c r="W3099" s="429"/>
      <c r="X3099" s="429"/>
    </row>
    <row r="3100" spans="1:24" s="329" customFormat="1" ht="18.75" customHeight="1" x14ac:dyDescent="0.25">
      <c r="A3100" s="429"/>
      <c r="B3100" s="303">
        <f>IF(P3100="",0,COUNTIF($P$7:P3100,P3100))</f>
        <v>0</v>
      </c>
      <c r="C3100" s="303" t="str">
        <f t="shared" si="341"/>
        <v>0</v>
      </c>
      <c r="D3100" s="303"/>
      <c r="E3100" s="303"/>
      <c r="F3100" s="303"/>
      <c r="G3100" s="303"/>
      <c r="H3100" s="303"/>
      <c r="I3100" s="303"/>
      <c r="J3100" s="306" t="str">
        <f t="shared" si="342"/>
        <v/>
      </c>
      <c r="K3100" s="303"/>
      <c r="L3100" s="429"/>
      <c r="M3100" s="83" t="str">
        <f>IF(AJP!B94="","",AJP!B94)</f>
        <v/>
      </c>
      <c r="N3100" s="80"/>
      <c r="O3100" s="436" t="str">
        <f>IF(AJP!C94="","",AJP!C94)</f>
        <v/>
      </c>
      <c r="P3100" s="84" t="str">
        <f>IF(AJP!D94="","",AJP!D94)</f>
        <v/>
      </c>
      <c r="Q3100" s="77" t="str">
        <f>IF(AJP!E94="","",AJP!E94)</f>
        <v/>
      </c>
      <c r="R3100" s="77"/>
      <c r="S3100" s="86"/>
      <c r="T3100" s="83"/>
      <c r="U3100" s="437" t="str">
        <f>IF(AJP!F94="","",AJP!F94)</f>
        <v/>
      </c>
      <c r="V3100" s="437" t="str">
        <f>IF(AJP!G94="","",AJP!G94)</f>
        <v/>
      </c>
      <c r="W3100" s="429"/>
      <c r="X3100" s="429"/>
    </row>
    <row r="3101" spans="1:24" s="329" customFormat="1" ht="18.75" customHeight="1" x14ac:dyDescent="0.25">
      <c r="A3101" s="429"/>
      <c r="B3101" s="303">
        <f>IF(P3101="",0,COUNTIF($P$7:P3101,P3101))</f>
        <v>0</v>
      </c>
      <c r="C3101" s="303" t="str">
        <f t="shared" si="341"/>
        <v>0</v>
      </c>
      <c r="D3101" s="303"/>
      <c r="E3101" s="303"/>
      <c r="F3101" s="303"/>
      <c r="G3101" s="303"/>
      <c r="H3101" s="303"/>
      <c r="I3101" s="303"/>
      <c r="J3101" s="306" t="str">
        <f t="shared" si="342"/>
        <v/>
      </c>
      <c r="K3101" s="303"/>
      <c r="L3101" s="429"/>
      <c r="M3101" s="83" t="str">
        <f>IF(AJP!B95="","",AJP!B95)</f>
        <v/>
      </c>
      <c r="N3101" s="80"/>
      <c r="O3101" s="436" t="str">
        <f>IF(AJP!C95="","",AJP!C95)</f>
        <v/>
      </c>
      <c r="P3101" s="84" t="str">
        <f>IF(AJP!D95="","",AJP!D95)</f>
        <v/>
      </c>
      <c r="Q3101" s="77" t="str">
        <f>IF(AJP!E95="","",AJP!E95)</f>
        <v/>
      </c>
      <c r="R3101" s="77"/>
      <c r="S3101" s="86"/>
      <c r="T3101" s="83"/>
      <c r="U3101" s="437" t="str">
        <f>IF(AJP!F95="","",AJP!F95)</f>
        <v/>
      </c>
      <c r="V3101" s="437" t="str">
        <f>IF(AJP!G95="","",AJP!G95)</f>
        <v/>
      </c>
      <c r="W3101" s="429"/>
      <c r="X3101" s="429"/>
    </row>
    <row r="3102" spans="1:24" s="329" customFormat="1" ht="18.75" customHeight="1" x14ac:dyDescent="0.25">
      <c r="A3102" s="429"/>
      <c r="B3102" s="303">
        <f>IF(P3102="",0,COUNTIF($P$7:P3102,P3102))</f>
        <v>0</v>
      </c>
      <c r="C3102" s="303" t="str">
        <f t="shared" si="341"/>
        <v>0</v>
      </c>
      <c r="D3102" s="303"/>
      <c r="E3102" s="303"/>
      <c r="F3102" s="303"/>
      <c r="G3102" s="303"/>
      <c r="H3102" s="303"/>
      <c r="I3102" s="303"/>
      <c r="J3102" s="306" t="str">
        <f t="shared" si="342"/>
        <v/>
      </c>
      <c r="K3102" s="303"/>
      <c r="L3102" s="429"/>
      <c r="M3102" s="83" t="str">
        <f>IF(AJP!B96="","",AJP!B96)</f>
        <v/>
      </c>
      <c r="N3102" s="80"/>
      <c r="O3102" s="436" t="str">
        <f>IF(AJP!C96="","",AJP!C96)</f>
        <v/>
      </c>
      <c r="P3102" s="84" t="str">
        <f>IF(AJP!D96="","",AJP!D96)</f>
        <v/>
      </c>
      <c r="Q3102" s="77" t="str">
        <f>IF(AJP!E96="","",AJP!E96)</f>
        <v/>
      </c>
      <c r="R3102" s="77"/>
      <c r="S3102" s="86"/>
      <c r="T3102" s="83"/>
      <c r="U3102" s="437" t="str">
        <f>IF(AJP!F96="","",AJP!F96)</f>
        <v/>
      </c>
      <c r="V3102" s="437" t="str">
        <f>IF(AJP!G96="","",AJP!G96)</f>
        <v/>
      </c>
      <c r="W3102" s="429"/>
      <c r="X3102" s="429"/>
    </row>
    <row r="3103" spans="1:24" s="329" customFormat="1" ht="18.75" customHeight="1" x14ac:dyDescent="0.25">
      <c r="A3103" s="429"/>
      <c r="B3103" s="303">
        <f>IF(P3103="",0,COUNTIF($P$7:P3103,P3103))</f>
        <v>0</v>
      </c>
      <c r="C3103" s="303" t="str">
        <f t="shared" si="341"/>
        <v>0</v>
      </c>
      <c r="D3103" s="303"/>
      <c r="E3103" s="303"/>
      <c r="F3103" s="303"/>
      <c r="G3103" s="303"/>
      <c r="H3103" s="303"/>
      <c r="I3103" s="303"/>
      <c r="J3103" s="306" t="str">
        <f t="shared" si="342"/>
        <v/>
      </c>
      <c r="K3103" s="303"/>
      <c r="L3103" s="429"/>
      <c r="M3103" s="83" t="str">
        <f>IF(AJP!B97="","",AJP!B97)</f>
        <v/>
      </c>
      <c r="N3103" s="80"/>
      <c r="O3103" s="436" t="str">
        <f>IF(AJP!C97="","",AJP!C97)</f>
        <v/>
      </c>
      <c r="P3103" s="84" t="str">
        <f>IF(AJP!D97="","",AJP!D97)</f>
        <v/>
      </c>
      <c r="Q3103" s="77" t="str">
        <f>IF(AJP!E97="","",AJP!E97)</f>
        <v/>
      </c>
      <c r="R3103" s="77"/>
      <c r="S3103" s="86"/>
      <c r="T3103" s="83"/>
      <c r="U3103" s="437" t="str">
        <f>IF(AJP!F97="","",AJP!F97)</f>
        <v/>
      </c>
      <c r="V3103" s="437" t="str">
        <f>IF(AJP!G97="","",AJP!G97)</f>
        <v/>
      </c>
      <c r="W3103" s="429"/>
      <c r="X3103" s="429"/>
    </row>
    <row r="3104" spans="1:24" s="329" customFormat="1" ht="18.75" customHeight="1" x14ac:dyDescent="0.25">
      <c r="A3104" s="429"/>
      <c r="B3104" s="303">
        <f>IF(P3104="",0,COUNTIF($P$7:P3104,P3104))</f>
        <v>0</v>
      </c>
      <c r="C3104" s="303" t="str">
        <f t="shared" si="341"/>
        <v>0</v>
      </c>
      <c r="D3104" s="303"/>
      <c r="E3104" s="303"/>
      <c r="F3104" s="303"/>
      <c r="G3104" s="303"/>
      <c r="H3104" s="303"/>
      <c r="I3104" s="303"/>
      <c r="J3104" s="306" t="str">
        <f t="shared" si="342"/>
        <v/>
      </c>
      <c r="K3104" s="303"/>
      <c r="L3104" s="429"/>
      <c r="M3104" s="83" t="str">
        <f>IF(AJP!B98="","",AJP!B98)</f>
        <v/>
      </c>
      <c r="N3104" s="80"/>
      <c r="O3104" s="436" t="str">
        <f>IF(AJP!C98="","",AJP!C98)</f>
        <v/>
      </c>
      <c r="P3104" s="84" t="str">
        <f>IF(AJP!D98="","",AJP!D98)</f>
        <v/>
      </c>
      <c r="Q3104" s="77" t="str">
        <f>IF(AJP!E98="","",AJP!E98)</f>
        <v/>
      </c>
      <c r="R3104" s="77"/>
      <c r="S3104" s="86"/>
      <c r="T3104" s="83"/>
      <c r="U3104" s="437" t="str">
        <f>IF(AJP!F98="","",AJP!F98)</f>
        <v/>
      </c>
      <c r="V3104" s="437" t="str">
        <f>IF(AJP!G98="","",AJP!G98)</f>
        <v/>
      </c>
      <c r="W3104" s="429"/>
      <c r="X3104" s="429"/>
    </row>
    <row r="3105" spans="1:24" s="329" customFormat="1" ht="18.75" customHeight="1" x14ac:dyDescent="0.25">
      <c r="A3105" s="429"/>
      <c r="B3105" s="303">
        <f>IF(P3105="",0,COUNTIF($P$7:P3105,P3105))</f>
        <v>0</v>
      </c>
      <c r="C3105" s="303" t="str">
        <f t="shared" si="341"/>
        <v>0</v>
      </c>
      <c r="D3105" s="303"/>
      <c r="E3105" s="303"/>
      <c r="F3105" s="303"/>
      <c r="G3105" s="303"/>
      <c r="H3105" s="303"/>
      <c r="I3105" s="303"/>
      <c r="J3105" s="306" t="str">
        <f t="shared" si="342"/>
        <v/>
      </c>
      <c r="K3105" s="303"/>
      <c r="L3105" s="429"/>
      <c r="M3105" s="83" t="str">
        <f>IF(AJP!B99="","",AJP!B99)</f>
        <v/>
      </c>
      <c r="N3105" s="80"/>
      <c r="O3105" s="436" t="str">
        <f>IF(AJP!C99="","",AJP!C99)</f>
        <v/>
      </c>
      <c r="P3105" s="84" t="str">
        <f>IF(AJP!D99="","",AJP!D99)</f>
        <v/>
      </c>
      <c r="Q3105" s="77" t="str">
        <f>IF(AJP!E99="","",AJP!E99)</f>
        <v/>
      </c>
      <c r="R3105" s="77"/>
      <c r="S3105" s="86"/>
      <c r="T3105" s="83"/>
      <c r="U3105" s="437" t="str">
        <f>IF(AJP!F99="","",AJP!F99)</f>
        <v/>
      </c>
      <c r="V3105" s="437" t="str">
        <f>IF(AJP!G99="","",AJP!G99)</f>
        <v/>
      </c>
      <c r="W3105" s="429"/>
      <c r="X3105" s="429"/>
    </row>
    <row r="3106" spans="1:24" s="329" customFormat="1" ht="18.75" customHeight="1" x14ac:dyDescent="0.25">
      <c r="A3106" s="429"/>
      <c r="B3106" s="303">
        <f>IF(P3106="",0,COUNTIF($P$7:P3106,P3106))</f>
        <v>0</v>
      </c>
      <c r="C3106" s="303" t="str">
        <f t="shared" si="341"/>
        <v>0</v>
      </c>
      <c r="D3106" s="303"/>
      <c r="E3106" s="303"/>
      <c r="F3106" s="303"/>
      <c r="G3106" s="303"/>
      <c r="H3106" s="303"/>
      <c r="I3106" s="303"/>
      <c r="J3106" s="306" t="str">
        <f t="shared" si="342"/>
        <v/>
      </c>
      <c r="K3106" s="303"/>
      <c r="L3106" s="429"/>
      <c r="M3106" s="83" t="str">
        <f>IF(AJP!B100="","",AJP!B100)</f>
        <v/>
      </c>
      <c r="N3106" s="80"/>
      <c r="O3106" s="436" t="str">
        <f>IF(AJP!C100="","",AJP!C100)</f>
        <v/>
      </c>
      <c r="P3106" s="84" t="str">
        <f>IF(AJP!D100="","",AJP!D100)</f>
        <v/>
      </c>
      <c r="Q3106" s="77" t="str">
        <f>IF(AJP!E100="","",AJP!E100)</f>
        <v/>
      </c>
      <c r="R3106" s="77"/>
      <c r="S3106" s="86"/>
      <c r="T3106" s="83"/>
      <c r="U3106" s="437" t="str">
        <f>IF(AJP!F100="","",AJP!F100)</f>
        <v/>
      </c>
      <c r="V3106" s="437" t="str">
        <f>IF(AJP!G100="","",AJP!G100)</f>
        <v/>
      </c>
      <c r="W3106" s="429"/>
      <c r="X3106" s="429"/>
    </row>
    <row r="3107" spans="1:24" s="329" customFormat="1" ht="18.75" customHeight="1" x14ac:dyDescent="0.25">
      <c r="A3107" s="429"/>
      <c r="B3107" s="303">
        <f>IF(P3107="",0,COUNTIF($P$7:P3107,P3107))</f>
        <v>0</v>
      </c>
      <c r="C3107" s="303" t="str">
        <f t="shared" si="341"/>
        <v>0</v>
      </c>
      <c r="D3107" s="303"/>
      <c r="E3107" s="303"/>
      <c r="F3107" s="303"/>
      <c r="G3107" s="303"/>
      <c r="H3107" s="303"/>
      <c r="I3107" s="303"/>
      <c r="J3107" s="306" t="str">
        <f t="shared" si="342"/>
        <v/>
      </c>
      <c r="K3107" s="303"/>
      <c r="L3107" s="429"/>
      <c r="M3107" s="83" t="str">
        <f>IF(AJP!B101="","",AJP!B101)</f>
        <v/>
      </c>
      <c r="N3107" s="80"/>
      <c r="O3107" s="436" t="str">
        <f>IF(AJP!C101="","",AJP!C101)</f>
        <v/>
      </c>
      <c r="P3107" s="84" t="str">
        <f>IF(AJP!D101="","",AJP!D101)</f>
        <v/>
      </c>
      <c r="Q3107" s="77" t="str">
        <f>IF(AJP!E101="","",AJP!E101)</f>
        <v/>
      </c>
      <c r="R3107" s="77"/>
      <c r="S3107" s="86"/>
      <c r="T3107" s="83"/>
      <c r="U3107" s="437" t="str">
        <f>IF(AJP!F101="","",AJP!F101)</f>
        <v/>
      </c>
      <c r="V3107" s="437" t="str">
        <f>IF(AJP!G101="","",AJP!G101)</f>
        <v/>
      </c>
      <c r="W3107" s="429"/>
      <c r="X3107" s="429"/>
    </row>
    <row r="3108" spans="1:24" s="329" customFormat="1" ht="18.75" customHeight="1" x14ac:dyDescent="0.25">
      <c r="A3108" s="429"/>
      <c r="B3108" s="303">
        <f>IF(P3108="",0,COUNTIF($P$7:P3108,P3108))</f>
        <v>0</v>
      </c>
      <c r="C3108" s="303" t="str">
        <f t="shared" si="341"/>
        <v>0</v>
      </c>
      <c r="D3108" s="303"/>
      <c r="E3108" s="303"/>
      <c r="F3108" s="303"/>
      <c r="G3108" s="303"/>
      <c r="H3108" s="303"/>
      <c r="I3108" s="303"/>
      <c r="J3108" s="306" t="str">
        <f t="shared" si="342"/>
        <v/>
      </c>
      <c r="K3108" s="303"/>
      <c r="L3108" s="429"/>
      <c r="M3108" s="83" t="str">
        <f>IF(AJP!B102="","",AJP!B102)</f>
        <v/>
      </c>
      <c r="N3108" s="80"/>
      <c r="O3108" s="436" t="str">
        <f>IF(AJP!C102="","",AJP!C102)</f>
        <v/>
      </c>
      <c r="P3108" s="84" t="str">
        <f>IF(AJP!D102="","",AJP!D102)</f>
        <v/>
      </c>
      <c r="Q3108" s="77" t="str">
        <f>IF(AJP!E102="","",AJP!E102)</f>
        <v/>
      </c>
      <c r="R3108" s="77"/>
      <c r="S3108" s="86"/>
      <c r="T3108" s="83"/>
      <c r="U3108" s="437" t="str">
        <f>IF(AJP!F102="","",AJP!F102)</f>
        <v/>
      </c>
      <c r="V3108" s="437" t="str">
        <f>IF(AJP!G102="","",AJP!G102)</f>
        <v/>
      </c>
      <c r="W3108" s="429"/>
      <c r="X3108" s="429"/>
    </row>
    <row r="3109" spans="1:24" s="329" customFormat="1" ht="18.75" customHeight="1" x14ac:dyDescent="0.25">
      <c r="A3109" s="429"/>
      <c r="B3109" s="303">
        <f>IF(P3109="",0,COUNTIF($P$7:P3109,P3109))</f>
        <v>0</v>
      </c>
      <c r="C3109" s="303" t="str">
        <f t="shared" si="341"/>
        <v>0</v>
      </c>
      <c r="D3109" s="303"/>
      <c r="E3109" s="303"/>
      <c r="F3109" s="303"/>
      <c r="G3109" s="303"/>
      <c r="H3109" s="303"/>
      <c r="I3109" s="303"/>
      <c r="J3109" s="306" t="str">
        <f t="shared" si="342"/>
        <v/>
      </c>
      <c r="K3109" s="303"/>
      <c r="L3109" s="429"/>
      <c r="M3109" s="83" t="str">
        <f>IF(AJP!B103="","",AJP!B103)</f>
        <v/>
      </c>
      <c r="N3109" s="80"/>
      <c r="O3109" s="436" t="str">
        <f>IF(AJP!C103="","",AJP!C103)</f>
        <v/>
      </c>
      <c r="P3109" s="84" t="str">
        <f>IF(AJP!D103="","",AJP!D103)</f>
        <v/>
      </c>
      <c r="Q3109" s="77" t="str">
        <f>IF(AJP!E103="","",AJP!E103)</f>
        <v/>
      </c>
      <c r="R3109" s="77"/>
      <c r="S3109" s="86"/>
      <c r="T3109" s="83"/>
      <c r="U3109" s="437" t="str">
        <f>IF(AJP!F103="","",AJP!F103)</f>
        <v/>
      </c>
      <c r="V3109" s="437" t="str">
        <f>IF(AJP!G103="","",AJP!G103)</f>
        <v/>
      </c>
      <c r="W3109" s="429"/>
      <c r="X3109" s="429"/>
    </row>
    <row r="3110" spans="1:24" s="329" customFormat="1" ht="18.75" customHeight="1" x14ac:dyDescent="0.25">
      <c r="A3110" s="429"/>
      <c r="B3110" s="303">
        <f>IF(P3110="",0,COUNTIF($P$7:P3110,P3110))</f>
        <v>0</v>
      </c>
      <c r="C3110" s="303" t="str">
        <f t="shared" si="341"/>
        <v>0</v>
      </c>
      <c r="D3110" s="303"/>
      <c r="E3110" s="303"/>
      <c r="F3110" s="303"/>
      <c r="G3110" s="303"/>
      <c r="H3110" s="303"/>
      <c r="I3110" s="303"/>
      <c r="J3110" s="306" t="str">
        <f t="shared" si="342"/>
        <v/>
      </c>
      <c r="K3110" s="303"/>
      <c r="L3110" s="429"/>
      <c r="M3110" s="83" t="str">
        <f>IF(AJP!B104="","",AJP!B104)</f>
        <v/>
      </c>
      <c r="N3110" s="80"/>
      <c r="O3110" s="436" t="str">
        <f>IF(AJP!C104="","",AJP!C104)</f>
        <v/>
      </c>
      <c r="P3110" s="84" t="str">
        <f>IF(AJP!D104="","",AJP!D104)</f>
        <v/>
      </c>
      <c r="Q3110" s="77" t="str">
        <f>IF(AJP!E104="","",AJP!E104)</f>
        <v/>
      </c>
      <c r="R3110" s="77"/>
      <c r="S3110" s="86"/>
      <c r="T3110" s="83"/>
      <c r="U3110" s="437" t="str">
        <f>IF(AJP!F104="","",AJP!F104)</f>
        <v/>
      </c>
      <c r="V3110" s="437" t="str">
        <f>IF(AJP!G104="","",AJP!G104)</f>
        <v/>
      </c>
      <c r="W3110" s="429"/>
      <c r="X3110" s="429"/>
    </row>
    <row r="3111" spans="1:24" s="329" customFormat="1" ht="18.75" customHeight="1" x14ac:dyDescent="0.25">
      <c r="A3111" s="429"/>
      <c r="B3111" s="303">
        <f>IF(P3111="",0,COUNTIF($P$7:P3111,P3111))</f>
        <v>0</v>
      </c>
      <c r="C3111" s="303" t="str">
        <f t="shared" si="341"/>
        <v>0</v>
      </c>
      <c r="D3111" s="303"/>
      <c r="E3111" s="303"/>
      <c r="F3111" s="303"/>
      <c r="G3111" s="303"/>
      <c r="H3111" s="303"/>
      <c r="I3111" s="303"/>
      <c r="J3111" s="306" t="str">
        <f t="shared" si="342"/>
        <v/>
      </c>
      <c r="K3111" s="303"/>
      <c r="L3111" s="429"/>
      <c r="M3111" s="83" t="str">
        <f>IF(AJP!B105="","",AJP!B105)</f>
        <v/>
      </c>
      <c r="N3111" s="80"/>
      <c r="O3111" s="436" t="str">
        <f>IF(AJP!C105="","",AJP!C105)</f>
        <v/>
      </c>
      <c r="P3111" s="84" t="str">
        <f>IF(AJP!D105="","",AJP!D105)</f>
        <v/>
      </c>
      <c r="Q3111" s="77" t="str">
        <f>IF(AJP!E105="","",AJP!E105)</f>
        <v/>
      </c>
      <c r="R3111" s="77"/>
      <c r="S3111" s="86"/>
      <c r="T3111" s="83"/>
      <c r="U3111" s="437" t="str">
        <f>IF(AJP!F105="","",AJP!F105)</f>
        <v/>
      </c>
      <c r="V3111" s="437" t="str">
        <f>IF(AJP!G105="","",AJP!G105)</f>
        <v/>
      </c>
      <c r="W3111" s="429"/>
      <c r="X3111" s="429"/>
    </row>
    <row r="3112" spans="1:24" s="329" customFormat="1" ht="18.75" customHeight="1" x14ac:dyDescent="0.25">
      <c r="A3112" s="429"/>
      <c r="B3112" s="303">
        <f>IF(P3112="",0,COUNTIF($P$7:P3112,P3112))</f>
        <v>0</v>
      </c>
      <c r="C3112" s="303" t="str">
        <f t="shared" si="341"/>
        <v>0</v>
      </c>
      <c r="D3112" s="303"/>
      <c r="E3112" s="303"/>
      <c r="F3112" s="303"/>
      <c r="G3112" s="303"/>
      <c r="H3112" s="303"/>
      <c r="I3112" s="303"/>
      <c r="J3112" s="306" t="str">
        <f t="shared" si="342"/>
        <v/>
      </c>
      <c r="K3112" s="303"/>
      <c r="L3112" s="429"/>
      <c r="M3112" s="83" t="str">
        <f>IF(AJP!B106="","",AJP!B106)</f>
        <v/>
      </c>
      <c r="N3112" s="80"/>
      <c r="O3112" s="436" t="str">
        <f>IF(AJP!C106="","",AJP!C106)</f>
        <v/>
      </c>
      <c r="P3112" s="84" t="str">
        <f>IF(AJP!D106="","",AJP!D106)</f>
        <v/>
      </c>
      <c r="Q3112" s="77" t="str">
        <f>IF(AJP!E106="","",AJP!E106)</f>
        <v/>
      </c>
      <c r="R3112" s="77"/>
      <c r="S3112" s="86"/>
      <c r="T3112" s="83"/>
      <c r="U3112" s="437" t="str">
        <f>IF(AJP!F106="","",AJP!F106)</f>
        <v/>
      </c>
      <c r="V3112" s="437" t="str">
        <f>IF(AJP!G106="","",AJP!G106)</f>
        <v/>
      </c>
      <c r="W3112" s="429"/>
      <c r="X3112" s="429"/>
    </row>
    <row r="3113" spans="1:24" s="329" customFormat="1" ht="18.75" customHeight="1" x14ac:dyDescent="0.25">
      <c r="A3113" s="429"/>
      <c r="B3113" s="303">
        <f>IF(P3113="",0,COUNTIF($P$7:P3113,P3113))</f>
        <v>0</v>
      </c>
      <c r="C3113" s="303" t="str">
        <f t="shared" si="341"/>
        <v>0</v>
      </c>
      <c r="D3113" s="303"/>
      <c r="E3113" s="303"/>
      <c r="F3113" s="303"/>
      <c r="G3113" s="303"/>
      <c r="H3113" s="303"/>
      <c r="I3113" s="303"/>
      <c r="J3113" s="306" t="str">
        <f t="shared" si="342"/>
        <v/>
      </c>
      <c r="K3113" s="303"/>
      <c r="L3113" s="429"/>
      <c r="M3113" s="83" t="str">
        <f>IF(AJP!B107="","",AJP!B107)</f>
        <v/>
      </c>
      <c r="N3113" s="80"/>
      <c r="O3113" s="436" t="str">
        <f>IF(AJP!C107="","",AJP!C107)</f>
        <v/>
      </c>
      <c r="P3113" s="84" t="str">
        <f>IF(AJP!D107="","",AJP!D107)</f>
        <v/>
      </c>
      <c r="Q3113" s="77" t="str">
        <f>IF(AJP!E107="","",AJP!E107)</f>
        <v/>
      </c>
      <c r="R3113" s="77"/>
      <c r="S3113" s="86"/>
      <c r="T3113" s="83"/>
      <c r="U3113" s="437" t="str">
        <f>IF(AJP!F107="","",AJP!F107)</f>
        <v/>
      </c>
      <c r="V3113" s="437" t="str">
        <f>IF(AJP!G107="","",AJP!G107)</f>
        <v/>
      </c>
      <c r="W3113" s="429"/>
      <c r="X3113" s="429"/>
    </row>
    <row r="3114" spans="1:24" s="329" customFormat="1" ht="18.75" customHeight="1" x14ac:dyDescent="0.25">
      <c r="A3114" s="429"/>
      <c r="B3114" s="303">
        <f>IF(P3114="",0,COUNTIF($P$7:P3114,P3114))</f>
        <v>0</v>
      </c>
      <c r="C3114" s="303" t="str">
        <f t="shared" si="341"/>
        <v>0</v>
      </c>
      <c r="D3114" s="303"/>
      <c r="E3114" s="303"/>
      <c r="F3114" s="303"/>
      <c r="G3114" s="303"/>
      <c r="H3114" s="303"/>
      <c r="I3114" s="303"/>
      <c r="J3114" s="306" t="str">
        <f t="shared" si="342"/>
        <v/>
      </c>
      <c r="K3114" s="303"/>
      <c r="L3114" s="429"/>
      <c r="M3114" s="83" t="str">
        <f>IF(AJP!B108="","",AJP!B108)</f>
        <v/>
      </c>
      <c r="N3114" s="80"/>
      <c r="O3114" s="436" t="str">
        <f>IF(AJP!C108="","",AJP!C108)</f>
        <v/>
      </c>
      <c r="P3114" s="84" t="str">
        <f>IF(AJP!D108="","",AJP!D108)</f>
        <v/>
      </c>
      <c r="Q3114" s="77" t="str">
        <f>IF(AJP!E108="","",AJP!E108)</f>
        <v/>
      </c>
      <c r="R3114" s="77"/>
      <c r="S3114" s="86"/>
      <c r="T3114" s="83"/>
      <c r="U3114" s="437" t="str">
        <f>IF(AJP!F108="","",AJP!F108)</f>
        <v/>
      </c>
      <c r="V3114" s="437" t="str">
        <f>IF(AJP!G108="","",AJP!G108)</f>
        <v/>
      </c>
      <c r="W3114" s="429"/>
      <c r="X3114" s="429"/>
    </row>
    <row r="3115" spans="1:24" s="329" customFormat="1" ht="18.75" customHeight="1" x14ac:dyDescent="0.25">
      <c r="A3115" s="429"/>
      <c r="B3115" s="303">
        <f>IF(P3115="",0,COUNTIF($P$7:P3115,P3115))</f>
        <v>0</v>
      </c>
      <c r="C3115" s="303" t="str">
        <f t="shared" si="341"/>
        <v>0</v>
      </c>
      <c r="D3115" s="303"/>
      <c r="E3115" s="303"/>
      <c r="F3115" s="303"/>
      <c r="G3115" s="303"/>
      <c r="H3115" s="303"/>
      <c r="I3115" s="303"/>
      <c r="J3115" s="306" t="str">
        <f t="shared" si="342"/>
        <v/>
      </c>
      <c r="K3115" s="303"/>
      <c r="L3115" s="429"/>
      <c r="M3115" s="83" t="str">
        <f>IF(AJP!B109="","",AJP!B109)</f>
        <v/>
      </c>
      <c r="N3115" s="80"/>
      <c r="O3115" s="436" t="str">
        <f>IF(AJP!C109="","",AJP!C109)</f>
        <v/>
      </c>
      <c r="P3115" s="84" t="str">
        <f>IF(AJP!D109="","",AJP!D109)</f>
        <v/>
      </c>
      <c r="Q3115" s="77" t="str">
        <f>IF(AJP!E109="","",AJP!E109)</f>
        <v/>
      </c>
      <c r="R3115" s="77"/>
      <c r="S3115" s="86"/>
      <c r="T3115" s="83"/>
      <c r="U3115" s="437" t="str">
        <f>IF(AJP!F109="","",AJP!F109)</f>
        <v/>
      </c>
      <c r="V3115" s="437" t="str">
        <f>IF(AJP!G109="","",AJP!G109)</f>
        <v/>
      </c>
      <c r="W3115" s="429"/>
      <c r="X3115" s="429"/>
    </row>
    <row r="3116" spans="1:24" s="329" customFormat="1" ht="18.75" customHeight="1" x14ac:dyDescent="0.25">
      <c r="A3116" s="429"/>
      <c r="B3116" s="303">
        <f>IF(P3116="",0,COUNTIF($P$7:P3116,P3116))</f>
        <v>0</v>
      </c>
      <c r="C3116" s="303" t="str">
        <f t="shared" si="341"/>
        <v>0</v>
      </c>
      <c r="D3116" s="303"/>
      <c r="E3116" s="303"/>
      <c r="F3116" s="303"/>
      <c r="G3116" s="303"/>
      <c r="H3116" s="303"/>
      <c r="I3116" s="303"/>
      <c r="J3116" s="306" t="str">
        <f t="shared" si="342"/>
        <v/>
      </c>
      <c r="K3116" s="303"/>
      <c r="L3116" s="429"/>
      <c r="M3116" s="83" t="str">
        <f>IF(AJP!B110="","",AJP!B110)</f>
        <v/>
      </c>
      <c r="N3116" s="80"/>
      <c r="O3116" s="436" t="str">
        <f>IF(AJP!C110="","",AJP!C110)</f>
        <v/>
      </c>
      <c r="P3116" s="84" t="str">
        <f>IF(AJP!D110="","",AJP!D110)</f>
        <v/>
      </c>
      <c r="Q3116" s="77" t="str">
        <f>IF(AJP!E110="","",AJP!E110)</f>
        <v/>
      </c>
      <c r="R3116" s="77"/>
      <c r="S3116" s="86"/>
      <c r="T3116" s="83"/>
      <c r="U3116" s="437" t="str">
        <f>IF(AJP!F110="","",AJP!F110)</f>
        <v/>
      </c>
      <c r="V3116" s="437" t="str">
        <f>IF(AJP!G110="","",AJP!G110)</f>
        <v/>
      </c>
      <c r="W3116" s="429"/>
      <c r="X3116" s="429"/>
    </row>
    <row r="3117" spans="1:24" s="329" customFormat="1" ht="18.75" customHeight="1" x14ac:dyDescent="0.25">
      <c r="A3117" s="429"/>
      <c r="B3117" s="303">
        <f>IF(P3117="",0,COUNTIF($P$7:P3117,P3117))</f>
        <v>0</v>
      </c>
      <c r="C3117" s="303" t="str">
        <f t="shared" si="341"/>
        <v>0</v>
      </c>
      <c r="D3117" s="303"/>
      <c r="E3117" s="303"/>
      <c r="F3117" s="303"/>
      <c r="G3117" s="303"/>
      <c r="H3117" s="303"/>
      <c r="I3117" s="303"/>
      <c r="J3117" s="306" t="str">
        <f t="shared" si="342"/>
        <v/>
      </c>
      <c r="K3117" s="303"/>
      <c r="L3117" s="429"/>
      <c r="M3117" s="83" t="str">
        <f>IF(AJP!B111="","",AJP!B111)</f>
        <v/>
      </c>
      <c r="N3117" s="80"/>
      <c r="O3117" s="436" t="str">
        <f>IF(AJP!C111="","",AJP!C111)</f>
        <v/>
      </c>
      <c r="P3117" s="84" t="str">
        <f>IF(AJP!D111="","",AJP!D111)</f>
        <v/>
      </c>
      <c r="Q3117" s="77" t="str">
        <f>IF(AJP!E111="","",AJP!E111)</f>
        <v/>
      </c>
      <c r="R3117" s="77"/>
      <c r="S3117" s="86"/>
      <c r="T3117" s="83"/>
      <c r="U3117" s="437" t="str">
        <f>IF(AJP!F111="","",AJP!F111)</f>
        <v/>
      </c>
      <c r="V3117" s="437" t="str">
        <f>IF(AJP!G111="","",AJP!G111)</f>
        <v/>
      </c>
      <c r="W3117" s="429"/>
      <c r="X3117" s="429"/>
    </row>
    <row r="3118" spans="1:24" s="329" customFormat="1" ht="18.75" customHeight="1" x14ac:dyDescent="0.25">
      <c r="A3118" s="429"/>
      <c r="B3118" s="303">
        <f>IF(P3118="",0,COUNTIF($P$7:P3118,P3118))</f>
        <v>0</v>
      </c>
      <c r="C3118" s="303" t="str">
        <f t="shared" si="341"/>
        <v>0</v>
      </c>
      <c r="D3118" s="303"/>
      <c r="E3118" s="303"/>
      <c r="F3118" s="303"/>
      <c r="G3118" s="303"/>
      <c r="H3118" s="303"/>
      <c r="I3118" s="303"/>
      <c r="J3118" s="306" t="str">
        <f t="shared" si="342"/>
        <v/>
      </c>
      <c r="K3118" s="303"/>
      <c r="L3118" s="429"/>
      <c r="M3118" s="83" t="str">
        <f>IF(AJP!B112="","",AJP!B112)</f>
        <v/>
      </c>
      <c r="N3118" s="80"/>
      <c r="O3118" s="436" t="str">
        <f>IF(AJP!C112="","",AJP!C112)</f>
        <v/>
      </c>
      <c r="P3118" s="84" t="str">
        <f>IF(AJP!D112="","",AJP!D112)</f>
        <v/>
      </c>
      <c r="Q3118" s="77" t="str">
        <f>IF(AJP!E112="","",AJP!E112)</f>
        <v/>
      </c>
      <c r="R3118" s="77"/>
      <c r="S3118" s="86"/>
      <c r="T3118" s="83"/>
      <c r="U3118" s="437" t="str">
        <f>IF(AJP!F112="","",AJP!F112)</f>
        <v/>
      </c>
      <c r="V3118" s="437" t="str">
        <f>IF(AJP!G112="","",AJP!G112)</f>
        <v/>
      </c>
      <c r="W3118" s="429"/>
      <c r="X3118" s="429"/>
    </row>
    <row r="3119" spans="1:24" s="329" customFormat="1" ht="18.75" customHeight="1" x14ac:dyDescent="0.25">
      <c r="A3119" s="429"/>
      <c r="B3119" s="303">
        <f>IF(P3119="",0,COUNTIF($P$7:P3119,P3119))</f>
        <v>0</v>
      </c>
      <c r="C3119" s="303" t="str">
        <f t="shared" si="341"/>
        <v>0</v>
      </c>
      <c r="D3119" s="303"/>
      <c r="E3119" s="303"/>
      <c r="F3119" s="303"/>
      <c r="G3119" s="303"/>
      <c r="H3119" s="303"/>
      <c r="I3119" s="303"/>
      <c r="J3119" s="306" t="str">
        <f t="shared" si="342"/>
        <v/>
      </c>
      <c r="K3119" s="303"/>
      <c r="L3119" s="429"/>
      <c r="M3119" s="83" t="str">
        <f>IF(AJP!B113="","",AJP!B113)</f>
        <v/>
      </c>
      <c r="N3119" s="80"/>
      <c r="O3119" s="436" t="str">
        <f>IF(AJP!C113="","",AJP!C113)</f>
        <v/>
      </c>
      <c r="P3119" s="84" t="str">
        <f>IF(AJP!D113="","",AJP!D113)</f>
        <v/>
      </c>
      <c r="Q3119" s="77" t="str">
        <f>IF(AJP!E113="","",AJP!E113)</f>
        <v/>
      </c>
      <c r="R3119" s="77"/>
      <c r="S3119" s="86"/>
      <c r="T3119" s="83"/>
      <c r="U3119" s="437" t="str">
        <f>IF(AJP!F113="","",AJP!F113)</f>
        <v/>
      </c>
      <c r="V3119" s="437" t="str">
        <f>IF(AJP!G113="","",AJP!G113)</f>
        <v/>
      </c>
      <c r="W3119" s="429"/>
      <c r="X3119" s="429"/>
    </row>
    <row r="3120" spans="1:24" s="329" customFormat="1" ht="18.75" customHeight="1" x14ac:dyDescent="0.25">
      <c r="A3120" s="429"/>
      <c r="B3120" s="303">
        <f>IF(P3120="",0,COUNTIF($P$7:P3120,P3120))</f>
        <v>0</v>
      </c>
      <c r="C3120" s="303" t="str">
        <f t="shared" si="341"/>
        <v>0</v>
      </c>
      <c r="D3120" s="303"/>
      <c r="E3120" s="303"/>
      <c r="F3120" s="303"/>
      <c r="G3120" s="303"/>
      <c r="H3120" s="303"/>
      <c r="I3120" s="303"/>
      <c r="J3120" s="306" t="str">
        <f t="shared" si="342"/>
        <v/>
      </c>
      <c r="K3120" s="303"/>
      <c r="L3120" s="429"/>
      <c r="M3120" s="83" t="str">
        <f>IF(AJP!B114="","",AJP!B114)</f>
        <v/>
      </c>
      <c r="N3120" s="80"/>
      <c r="O3120" s="436" t="str">
        <f>IF(AJP!C114="","",AJP!C114)</f>
        <v/>
      </c>
      <c r="P3120" s="84" t="str">
        <f>IF(AJP!D114="","",AJP!D114)</f>
        <v/>
      </c>
      <c r="Q3120" s="77" t="str">
        <f>IF(AJP!E114="","",AJP!E114)</f>
        <v/>
      </c>
      <c r="R3120" s="77"/>
      <c r="S3120" s="86"/>
      <c r="T3120" s="83"/>
      <c r="U3120" s="437" t="str">
        <f>IF(AJP!F114="","",AJP!F114)</f>
        <v/>
      </c>
      <c r="V3120" s="437" t="str">
        <f>IF(AJP!G114="","",AJP!G114)</f>
        <v/>
      </c>
      <c r="W3120" s="429"/>
      <c r="X3120" s="429"/>
    </row>
    <row r="3121" spans="1:24" s="329" customFormat="1" ht="18.75" customHeight="1" x14ac:dyDescent="0.25">
      <c r="A3121" s="429"/>
      <c r="B3121" s="303">
        <f>IF(P3121="",0,COUNTIF($P$7:P3121,P3121))</f>
        <v>0</v>
      </c>
      <c r="C3121" s="303" t="str">
        <f t="shared" si="341"/>
        <v>0</v>
      </c>
      <c r="D3121" s="303"/>
      <c r="E3121" s="303"/>
      <c r="F3121" s="303"/>
      <c r="G3121" s="303"/>
      <c r="H3121" s="303"/>
      <c r="I3121" s="303"/>
      <c r="J3121" s="306" t="str">
        <f t="shared" si="342"/>
        <v/>
      </c>
      <c r="K3121" s="303"/>
      <c r="L3121" s="429"/>
      <c r="M3121" s="83" t="str">
        <f>IF(AJP!B115="","",AJP!B115)</f>
        <v/>
      </c>
      <c r="N3121" s="80"/>
      <c r="O3121" s="436" t="str">
        <f>IF(AJP!C115="","",AJP!C115)</f>
        <v/>
      </c>
      <c r="P3121" s="84" t="str">
        <f>IF(AJP!D115="","",AJP!D115)</f>
        <v/>
      </c>
      <c r="Q3121" s="77" t="str">
        <f>IF(AJP!E115="","",AJP!E115)</f>
        <v/>
      </c>
      <c r="R3121" s="77"/>
      <c r="S3121" s="86"/>
      <c r="T3121" s="83"/>
      <c r="U3121" s="437" t="str">
        <f>IF(AJP!F115="","",AJP!F115)</f>
        <v/>
      </c>
      <c r="V3121" s="437" t="str">
        <f>IF(AJP!G115="","",AJP!G115)</f>
        <v/>
      </c>
      <c r="W3121" s="429"/>
      <c r="X3121" s="429"/>
    </row>
    <row r="3122" spans="1:24" s="329" customFormat="1" ht="18.75" customHeight="1" x14ac:dyDescent="0.25">
      <c r="A3122" s="429"/>
      <c r="B3122" s="303">
        <f>IF(P3122="",0,COUNTIF($P$7:P3122,P3122))</f>
        <v>0</v>
      </c>
      <c r="C3122" s="303" t="str">
        <f t="shared" si="341"/>
        <v>0</v>
      </c>
      <c r="D3122" s="303"/>
      <c r="E3122" s="303"/>
      <c r="F3122" s="303"/>
      <c r="G3122" s="303"/>
      <c r="H3122" s="303"/>
      <c r="I3122" s="303"/>
      <c r="J3122" s="306" t="str">
        <f t="shared" si="342"/>
        <v/>
      </c>
      <c r="K3122" s="303"/>
      <c r="L3122" s="429"/>
      <c r="M3122" s="83" t="str">
        <f>IF(AJP!B116="","",AJP!B116)</f>
        <v/>
      </c>
      <c r="N3122" s="80"/>
      <c r="O3122" s="436" t="str">
        <f>IF(AJP!C116="","",AJP!C116)</f>
        <v/>
      </c>
      <c r="P3122" s="84" t="str">
        <f>IF(AJP!D116="","",AJP!D116)</f>
        <v/>
      </c>
      <c r="Q3122" s="77" t="str">
        <f>IF(AJP!E116="","",AJP!E116)</f>
        <v/>
      </c>
      <c r="R3122" s="77"/>
      <c r="S3122" s="86"/>
      <c r="T3122" s="83"/>
      <c r="U3122" s="437" t="str">
        <f>IF(AJP!F116="","",AJP!F116)</f>
        <v/>
      </c>
      <c r="V3122" s="437" t="str">
        <f>IF(AJP!G116="","",AJP!G116)</f>
        <v/>
      </c>
      <c r="W3122" s="429"/>
      <c r="X3122" s="429"/>
    </row>
    <row r="3123" spans="1:24" s="329" customFormat="1" ht="18.75" customHeight="1" x14ac:dyDescent="0.25">
      <c r="A3123" s="429"/>
      <c r="B3123" s="303">
        <f>IF(P3123="",0,COUNTIF($P$7:P3123,P3123))</f>
        <v>0</v>
      </c>
      <c r="C3123" s="303" t="str">
        <f t="shared" si="341"/>
        <v>0</v>
      </c>
      <c r="D3123" s="303"/>
      <c r="E3123" s="303"/>
      <c r="F3123" s="303"/>
      <c r="G3123" s="303"/>
      <c r="H3123" s="303"/>
      <c r="I3123" s="303"/>
      <c r="J3123" s="306" t="str">
        <f t="shared" si="342"/>
        <v/>
      </c>
      <c r="K3123" s="303"/>
      <c r="L3123" s="429"/>
      <c r="M3123" s="83" t="str">
        <f>IF(AJP!B117="","",AJP!B117)</f>
        <v/>
      </c>
      <c r="N3123" s="80"/>
      <c r="O3123" s="436" t="str">
        <f>IF(AJP!C117="","",AJP!C117)</f>
        <v/>
      </c>
      <c r="P3123" s="84" t="str">
        <f>IF(AJP!D117="","",AJP!D117)</f>
        <v/>
      </c>
      <c r="Q3123" s="77" t="str">
        <f>IF(AJP!E117="","",AJP!E117)</f>
        <v/>
      </c>
      <c r="R3123" s="77"/>
      <c r="S3123" s="86"/>
      <c r="T3123" s="83"/>
      <c r="U3123" s="437" t="str">
        <f>IF(AJP!F117="","",AJP!F117)</f>
        <v/>
      </c>
      <c r="V3123" s="437" t="str">
        <f>IF(AJP!G117="","",AJP!G117)</f>
        <v/>
      </c>
      <c r="W3123" s="429"/>
      <c r="X3123" s="429"/>
    </row>
    <row r="3124" spans="1:24" s="329" customFormat="1" ht="18.75" customHeight="1" x14ac:dyDescent="0.25">
      <c r="A3124" s="429"/>
      <c r="B3124" s="303">
        <f>IF(P3124="",0,COUNTIF($P$7:P3124,P3124))</f>
        <v>0</v>
      </c>
      <c r="C3124" s="303" t="str">
        <f t="shared" si="341"/>
        <v>0</v>
      </c>
      <c r="D3124" s="303"/>
      <c r="E3124" s="303"/>
      <c r="F3124" s="303"/>
      <c r="G3124" s="303"/>
      <c r="H3124" s="303"/>
      <c r="I3124" s="303"/>
      <c r="J3124" s="306" t="str">
        <f t="shared" si="342"/>
        <v/>
      </c>
      <c r="K3124" s="303"/>
      <c r="L3124" s="429"/>
      <c r="M3124" s="83" t="str">
        <f>IF(AJP!B118="","",AJP!B118)</f>
        <v/>
      </c>
      <c r="N3124" s="80"/>
      <c r="O3124" s="436" t="str">
        <f>IF(AJP!C118="","",AJP!C118)</f>
        <v/>
      </c>
      <c r="P3124" s="84" t="str">
        <f>IF(AJP!D118="","",AJP!D118)</f>
        <v/>
      </c>
      <c r="Q3124" s="77" t="str">
        <f>IF(AJP!E118="","",AJP!E118)</f>
        <v/>
      </c>
      <c r="R3124" s="77"/>
      <c r="S3124" s="86"/>
      <c r="T3124" s="83"/>
      <c r="U3124" s="437" t="str">
        <f>IF(AJP!F118="","",AJP!F118)</f>
        <v/>
      </c>
      <c r="V3124" s="437" t="str">
        <f>IF(AJP!G118="","",AJP!G118)</f>
        <v/>
      </c>
      <c r="W3124" s="429"/>
      <c r="X3124" s="429"/>
    </row>
    <row r="3125" spans="1:24" s="329" customFormat="1" ht="18.75" customHeight="1" x14ac:dyDescent="0.25">
      <c r="A3125" s="429"/>
      <c r="B3125" s="303">
        <f>IF(P3125="",0,COUNTIF($P$7:P3125,P3125))</f>
        <v>0</v>
      </c>
      <c r="C3125" s="303" t="str">
        <f t="shared" si="341"/>
        <v>0</v>
      </c>
      <c r="D3125" s="303"/>
      <c r="E3125" s="303"/>
      <c r="F3125" s="303"/>
      <c r="G3125" s="303"/>
      <c r="H3125" s="303"/>
      <c r="I3125" s="303"/>
      <c r="J3125" s="306" t="str">
        <f t="shared" si="342"/>
        <v/>
      </c>
      <c r="K3125" s="303"/>
      <c r="L3125" s="429"/>
      <c r="M3125" s="83" t="str">
        <f>IF(AJP!B119="","",AJP!B119)</f>
        <v/>
      </c>
      <c r="N3125" s="80"/>
      <c r="O3125" s="436" t="str">
        <f>IF(AJP!C119="","",AJP!C119)</f>
        <v/>
      </c>
      <c r="P3125" s="84" t="str">
        <f>IF(AJP!D119="","",AJP!D119)</f>
        <v/>
      </c>
      <c r="Q3125" s="77" t="str">
        <f>IF(AJP!E119="","",AJP!E119)</f>
        <v/>
      </c>
      <c r="R3125" s="77"/>
      <c r="S3125" s="86"/>
      <c r="T3125" s="83"/>
      <c r="U3125" s="437" t="str">
        <f>IF(AJP!F119="","",AJP!F119)</f>
        <v/>
      </c>
      <c r="V3125" s="437" t="str">
        <f>IF(AJP!G119="","",AJP!G119)</f>
        <v/>
      </c>
      <c r="W3125" s="429"/>
      <c r="X3125" s="429"/>
    </row>
    <row r="3126" spans="1:24" s="329" customFormat="1" ht="18.75" customHeight="1" x14ac:dyDescent="0.25">
      <c r="A3126" s="429"/>
      <c r="B3126" s="303">
        <f>IF(P3126="",0,COUNTIF($P$7:P3126,P3126))</f>
        <v>0</v>
      </c>
      <c r="C3126" s="303" t="str">
        <f t="shared" si="341"/>
        <v>0</v>
      </c>
      <c r="D3126" s="303"/>
      <c r="E3126" s="303"/>
      <c r="F3126" s="303"/>
      <c r="G3126" s="303"/>
      <c r="H3126" s="303"/>
      <c r="I3126" s="303"/>
      <c r="J3126" s="306" t="str">
        <f t="shared" si="342"/>
        <v/>
      </c>
      <c r="K3126" s="303"/>
      <c r="L3126" s="429"/>
      <c r="M3126" s="83" t="str">
        <f>IF(AJP!B120="","",AJP!B120)</f>
        <v/>
      </c>
      <c r="N3126" s="80"/>
      <c r="O3126" s="436" t="str">
        <f>IF(AJP!C120="","",AJP!C120)</f>
        <v/>
      </c>
      <c r="P3126" s="84" t="str">
        <f>IF(AJP!D120="","",AJP!D120)</f>
        <v/>
      </c>
      <c r="Q3126" s="77" t="str">
        <f>IF(AJP!E120="","",AJP!E120)</f>
        <v/>
      </c>
      <c r="R3126" s="77"/>
      <c r="S3126" s="86"/>
      <c r="T3126" s="83"/>
      <c r="U3126" s="437" t="str">
        <f>IF(AJP!F120="","",AJP!F120)</f>
        <v/>
      </c>
      <c r="V3126" s="437" t="str">
        <f>IF(AJP!G120="","",AJP!G120)</f>
        <v/>
      </c>
      <c r="W3126" s="429"/>
      <c r="X3126" s="429"/>
    </row>
    <row r="3127" spans="1:24" s="329" customFormat="1" ht="18.75" customHeight="1" x14ac:dyDescent="0.25">
      <c r="A3127" s="429"/>
      <c r="B3127" s="303">
        <f>IF(P3127="",0,COUNTIF($P$7:P3127,P3127))</f>
        <v>0</v>
      </c>
      <c r="C3127" s="303" t="str">
        <f t="shared" si="341"/>
        <v>0</v>
      </c>
      <c r="D3127" s="303"/>
      <c r="E3127" s="303"/>
      <c r="F3127" s="303"/>
      <c r="G3127" s="303"/>
      <c r="H3127" s="303"/>
      <c r="I3127" s="303"/>
      <c r="J3127" s="306" t="str">
        <f t="shared" si="342"/>
        <v/>
      </c>
      <c r="K3127" s="303"/>
      <c r="L3127" s="429"/>
      <c r="M3127" s="83" t="str">
        <f>IF(AJP!B121="","",AJP!B121)</f>
        <v/>
      </c>
      <c r="N3127" s="80"/>
      <c r="O3127" s="436" t="str">
        <f>IF(AJP!C121="","",AJP!C121)</f>
        <v/>
      </c>
      <c r="P3127" s="84" t="str">
        <f>IF(AJP!D121="","",AJP!D121)</f>
        <v/>
      </c>
      <c r="Q3127" s="77" t="str">
        <f>IF(AJP!E121="","",AJP!E121)</f>
        <v/>
      </c>
      <c r="R3127" s="77"/>
      <c r="S3127" s="86"/>
      <c r="T3127" s="83"/>
      <c r="U3127" s="437" t="str">
        <f>IF(AJP!F121="","",AJP!F121)</f>
        <v/>
      </c>
      <c r="V3127" s="437" t="str">
        <f>IF(AJP!G121="","",AJP!G121)</f>
        <v/>
      </c>
      <c r="W3127" s="429"/>
      <c r="X3127" s="429"/>
    </row>
    <row r="3128" spans="1:24" s="329" customFormat="1" ht="18.75" customHeight="1" x14ac:dyDescent="0.25">
      <c r="A3128" s="429"/>
      <c r="B3128" s="303">
        <f>IF(P3128="",0,COUNTIF($P$7:P3128,P3128))</f>
        <v>0</v>
      </c>
      <c r="C3128" s="303" t="str">
        <f t="shared" si="341"/>
        <v>0</v>
      </c>
      <c r="D3128" s="303"/>
      <c r="E3128" s="303"/>
      <c r="F3128" s="303"/>
      <c r="G3128" s="303"/>
      <c r="H3128" s="303"/>
      <c r="I3128" s="303"/>
      <c r="J3128" s="306" t="str">
        <f t="shared" si="342"/>
        <v/>
      </c>
      <c r="K3128" s="303"/>
      <c r="L3128" s="429"/>
      <c r="M3128" s="83" t="str">
        <f>IF(AJP!B122="","",AJP!B122)</f>
        <v/>
      </c>
      <c r="N3128" s="80"/>
      <c r="O3128" s="436" t="str">
        <f>IF(AJP!C122="","",AJP!C122)</f>
        <v/>
      </c>
      <c r="P3128" s="84" t="str">
        <f>IF(AJP!D122="","",AJP!D122)</f>
        <v/>
      </c>
      <c r="Q3128" s="77" t="str">
        <f>IF(AJP!E122="","",AJP!E122)</f>
        <v/>
      </c>
      <c r="R3128" s="77"/>
      <c r="S3128" s="86"/>
      <c r="T3128" s="83"/>
      <c r="U3128" s="437" t="str">
        <f>IF(AJP!F122="","",AJP!F122)</f>
        <v/>
      </c>
      <c r="V3128" s="437" t="str">
        <f>IF(AJP!G122="","",AJP!G122)</f>
        <v/>
      </c>
      <c r="W3128" s="429"/>
      <c r="X3128" s="429"/>
    </row>
    <row r="3129" spans="1:24" s="329" customFormat="1" ht="18.75" customHeight="1" x14ac:dyDescent="0.25">
      <c r="A3129" s="429"/>
      <c r="B3129" s="303">
        <f>IF(P3129="",0,COUNTIF($P$7:P3129,P3129))</f>
        <v>0</v>
      </c>
      <c r="C3129" s="303" t="str">
        <f t="shared" si="341"/>
        <v>0</v>
      </c>
      <c r="D3129" s="303"/>
      <c r="E3129" s="303"/>
      <c r="F3129" s="303"/>
      <c r="G3129" s="303"/>
      <c r="H3129" s="303"/>
      <c r="I3129" s="303"/>
      <c r="J3129" s="306" t="str">
        <f t="shared" si="342"/>
        <v/>
      </c>
      <c r="K3129" s="303"/>
      <c r="L3129" s="429"/>
      <c r="M3129" s="83" t="str">
        <f>IF(AJP!B123="","",AJP!B123)</f>
        <v/>
      </c>
      <c r="N3129" s="80"/>
      <c r="O3129" s="436" t="str">
        <f>IF(AJP!C123="","",AJP!C123)</f>
        <v/>
      </c>
      <c r="P3129" s="84" t="str">
        <f>IF(AJP!D123="","",AJP!D123)</f>
        <v/>
      </c>
      <c r="Q3129" s="77" t="str">
        <f>IF(AJP!E123="","",AJP!E123)</f>
        <v/>
      </c>
      <c r="R3129" s="77"/>
      <c r="S3129" s="86"/>
      <c r="T3129" s="83"/>
      <c r="U3129" s="437" t="str">
        <f>IF(AJP!F123="","",AJP!F123)</f>
        <v/>
      </c>
      <c r="V3129" s="437" t="str">
        <f>IF(AJP!G123="","",AJP!G123)</f>
        <v/>
      </c>
      <c r="W3129" s="429"/>
      <c r="X3129" s="429"/>
    </row>
    <row r="3130" spans="1:24" s="329" customFormat="1" ht="18.75" customHeight="1" x14ac:dyDescent="0.25">
      <c r="A3130" s="429"/>
      <c r="B3130" s="303">
        <f>IF(P3130="",0,COUNTIF($P$7:P3130,P3130))</f>
        <v>0</v>
      </c>
      <c r="C3130" s="303" t="str">
        <f t="shared" si="341"/>
        <v>0</v>
      </c>
      <c r="D3130" s="303"/>
      <c r="E3130" s="303"/>
      <c r="F3130" s="303"/>
      <c r="G3130" s="303"/>
      <c r="H3130" s="303"/>
      <c r="I3130" s="303"/>
      <c r="J3130" s="306" t="str">
        <f t="shared" si="342"/>
        <v/>
      </c>
      <c r="K3130" s="303"/>
      <c r="L3130" s="429"/>
      <c r="M3130" s="83" t="str">
        <f>IF(AJP!B124="","",AJP!B124)</f>
        <v/>
      </c>
      <c r="N3130" s="80"/>
      <c r="O3130" s="436" t="str">
        <f>IF(AJP!C124="","",AJP!C124)</f>
        <v/>
      </c>
      <c r="P3130" s="84" t="str">
        <f>IF(AJP!D124="","",AJP!D124)</f>
        <v/>
      </c>
      <c r="Q3130" s="77" t="str">
        <f>IF(AJP!E124="","",AJP!E124)</f>
        <v/>
      </c>
      <c r="R3130" s="77"/>
      <c r="S3130" s="86"/>
      <c r="T3130" s="83"/>
      <c r="U3130" s="437" t="str">
        <f>IF(AJP!F124="","",AJP!F124)</f>
        <v/>
      </c>
      <c r="V3130" s="437" t="str">
        <f>IF(AJP!G124="","",AJP!G124)</f>
        <v/>
      </c>
      <c r="W3130" s="429"/>
      <c r="X3130" s="429"/>
    </row>
    <row r="3131" spans="1:24" s="329" customFormat="1" ht="18.75" customHeight="1" x14ac:dyDescent="0.25">
      <c r="A3131" s="429"/>
      <c r="B3131" s="303">
        <f>IF(P3131="",0,COUNTIF($P$7:P3131,P3131))</f>
        <v>0</v>
      </c>
      <c r="C3131" s="303" t="str">
        <f t="shared" si="341"/>
        <v>0</v>
      </c>
      <c r="D3131" s="303"/>
      <c r="E3131" s="303"/>
      <c r="F3131" s="303"/>
      <c r="G3131" s="303"/>
      <c r="H3131" s="303"/>
      <c r="I3131" s="303"/>
      <c r="J3131" s="306" t="str">
        <f t="shared" si="342"/>
        <v/>
      </c>
      <c r="K3131" s="303"/>
      <c r="L3131" s="429"/>
      <c r="M3131" s="83" t="str">
        <f>IF(AJP!B125="","",AJP!B125)</f>
        <v/>
      </c>
      <c r="N3131" s="80"/>
      <c r="O3131" s="436" t="str">
        <f>IF(AJP!C125="","",AJP!C125)</f>
        <v/>
      </c>
      <c r="P3131" s="84" t="str">
        <f>IF(AJP!D125="","",AJP!D125)</f>
        <v/>
      </c>
      <c r="Q3131" s="77" t="str">
        <f>IF(AJP!E125="","",AJP!E125)</f>
        <v/>
      </c>
      <c r="R3131" s="77"/>
      <c r="S3131" s="86"/>
      <c r="T3131" s="83"/>
      <c r="U3131" s="437" t="str">
        <f>IF(AJP!F125="","",AJP!F125)</f>
        <v/>
      </c>
      <c r="V3131" s="437" t="str">
        <f>IF(AJP!G125="","",AJP!G125)</f>
        <v/>
      </c>
      <c r="W3131" s="429"/>
      <c r="X3131" s="429"/>
    </row>
    <row r="3132" spans="1:24" s="329" customFormat="1" ht="18.75" customHeight="1" x14ac:dyDescent="0.25">
      <c r="A3132" s="429"/>
      <c r="B3132" s="303">
        <f>IF(P3132="",0,COUNTIF($P$7:P3132,P3132))</f>
        <v>0</v>
      </c>
      <c r="C3132" s="303" t="str">
        <f t="shared" si="341"/>
        <v>0</v>
      </c>
      <c r="D3132" s="303"/>
      <c r="E3132" s="303"/>
      <c r="F3132" s="303"/>
      <c r="G3132" s="303"/>
      <c r="H3132" s="303"/>
      <c r="I3132" s="303"/>
      <c r="J3132" s="306" t="str">
        <f t="shared" si="342"/>
        <v/>
      </c>
      <c r="K3132" s="303"/>
      <c r="L3132" s="429"/>
      <c r="M3132" s="83" t="str">
        <f>IF(AJP!B126="","",AJP!B126)</f>
        <v/>
      </c>
      <c r="N3132" s="80"/>
      <c r="O3132" s="436" t="str">
        <f>IF(AJP!C126="","",AJP!C126)</f>
        <v/>
      </c>
      <c r="P3132" s="84" t="str">
        <f>IF(AJP!D126="","",AJP!D126)</f>
        <v/>
      </c>
      <c r="Q3132" s="77" t="str">
        <f>IF(AJP!E126="","",AJP!E126)</f>
        <v/>
      </c>
      <c r="R3132" s="77"/>
      <c r="S3132" s="86"/>
      <c r="T3132" s="83"/>
      <c r="U3132" s="437" t="str">
        <f>IF(AJP!F126="","",AJP!F126)</f>
        <v/>
      </c>
      <c r="V3132" s="437" t="str">
        <f>IF(AJP!G126="","",AJP!G126)</f>
        <v/>
      </c>
      <c r="W3132" s="429"/>
      <c r="X3132" s="429"/>
    </row>
    <row r="3133" spans="1:24" s="329" customFormat="1" ht="18.75" customHeight="1" x14ac:dyDescent="0.25">
      <c r="A3133" s="429"/>
      <c r="B3133" s="303">
        <f>IF(P3133="",0,COUNTIF($P$7:P3133,P3133))</f>
        <v>0</v>
      </c>
      <c r="C3133" s="303" t="str">
        <f t="shared" si="341"/>
        <v>0</v>
      </c>
      <c r="D3133" s="303"/>
      <c r="E3133" s="303"/>
      <c r="F3133" s="303"/>
      <c r="G3133" s="303"/>
      <c r="H3133" s="303"/>
      <c r="I3133" s="303"/>
      <c r="J3133" s="306" t="str">
        <f t="shared" si="342"/>
        <v/>
      </c>
      <c r="K3133" s="303"/>
      <c r="L3133" s="429"/>
      <c r="M3133" s="83" t="str">
        <f>IF(AJP!B127="","",AJP!B127)</f>
        <v/>
      </c>
      <c r="N3133" s="80"/>
      <c r="O3133" s="436" t="str">
        <f>IF(AJP!C127="","",AJP!C127)</f>
        <v/>
      </c>
      <c r="P3133" s="84" t="str">
        <f>IF(AJP!D127="","",AJP!D127)</f>
        <v/>
      </c>
      <c r="Q3133" s="77" t="str">
        <f>IF(AJP!E127="","",AJP!E127)</f>
        <v/>
      </c>
      <c r="R3133" s="77"/>
      <c r="S3133" s="86"/>
      <c r="T3133" s="83"/>
      <c r="U3133" s="437" t="str">
        <f>IF(AJP!F127="","",AJP!F127)</f>
        <v/>
      </c>
      <c r="V3133" s="437" t="str">
        <f>IF(AJP!G127="","",AJP!G127)</f>
        <v/>
      </c>
      <c r="W3133" s="429"/>
      <c r="X3133" s="429"/>
    </row>
    <row r="3134" spans="1:24" s="329" customFormat="1" ht="18.75" customHeight="1" x14ac:dyDescent="0.25">
      <c r="A3134" s="429"/>
      <c r="B3134" s="303">
        <f>IF(P3134="",0,COUNTIF($P$7:P3134,P3134))</f>
        <v>0</v>
      </c>
      <c r="C3134" s="303" t="str">
        <f t="shared" si="341"/>
        <v>0</v>
      </c>
      <c r="D3134" s="303"/>
      <c r="E3134" s="303"/>
      <c r="F3134" s="303"/>
      <c r="G3134" s="303"/>
      <c r="H3134" s="303"/>
      <c r="I3134" s="303"/>
      <c r="J3134" s="306" t="str">
        <f t="shared" si="342"/>
        <v/>
      </c>
      <c r="K3134" s="303"/>
      <c r="L3134" s="429"/>
      <c r="M3134" s="83" t="str">
        <f>IF(AJP!B128="","",AJP!B128)</f>
        <v/>
      </c>
      <c r="N3134" s="80"/>
      <c r="O3134" s="436" t="str">
        <f>IF(AJP!C128="","",AJP!C128)</f>
        <v/>
      </c>
      <c r="P3134" s="84" t="str">
        <f>IF(AJP!D128="","",AJP!D128)</f>
        <v/>
      </c>
      <c r="Q3134" s="77" t="str">
        <f>IF(AJP!E128="","",AJP!E128)</f>
        <v/>
      </c>
      <c r="R3134" s="77"/>
      <c r="S3134" s="86"/>
      <c r="T3134" s="83"/>
      <c r="U3134" s="437" t="str">
        <f>IF(AJP!F128="","",AJP!F128)</f>
        <v/>
      </c>
      <c r="V3134" s="437" t="str">
        <f>IF(AJP!G128="","",AJP!G128)</f>
        <v/>
      </c>
      <c r="W3134" s="429"/>
      <c r="X3134" s="429"/>
    </row>
    <row r="3135" spans="1:24" s="329" customFormat="1" ht="18.75" customHeight="1" x14ac:dyDescent="0.25">
      <c r="A3135" s="429"/>
      <c r="B3135" s="303">
        <f>IF(P3135="",0,COUNTIF($P$7:P3135,P3135))</f>
        <v>0</v>
      </c>
      <c r="C3135" s="303" t="str">
        <f t="shared" si="341"/>
        <v>0</v>
      </c>
      <c r="D3135" s="303"/>
      <c r="E3135" s="303"/>
      <c r="F3135" s="303"/>
      <c r="G3135" s="303"/>
      <c r="H3135" s="303"/>
      <c r="I3135" s="303"/>
      <c r="J3135" s="306" t="str">
        <f t="shared" si="342"/>
        <v/>
      </c>
      <c r="K3135" s="303"/>
      <c r="L3135" s="429"/>
      <c r="M3135" s="83" t="str">
        <f>IF(AJP!B129="","",AJP!B129)</f>
        <v/>
      </c>
      <c r="N3135" s="80"/>
      <c r="O3135" s="436" t="str">
        <f>IF(AJP!C129="","",AJP!C129)</f>
        <v/>
      </c>
      <c r="P3135" s="84" t="str">
        <f>IF(AJP!D129="","",AJP!D129)</f>
        <v/>
      </c>
      <c r="Q3135" s="77" t="str">
        <f>IF(AJP!E129="","",AJP!E129)</f>
        <v/>
      </c>
      <c r="R3135" s="77"/>
      <c r="S3135" s="86"/>
      <c r="T3135" s="83"/>
      <c r="U3135" s="437" t="str">
        <f>IF(AJP!F129="","",AJP!F129)</f>
        <v/>
      </c>
      <c r="V3135" s="437" t="str">
        <f>IF(AJP!G129="","",AJP!G129)</f>
        <v/>
      </c>
      <c r="W3135" s="429"/>
      <c r="X3135" s="429"/>
    </row>
    <row r="3136" spans="1:24" s="329" customFormat="1" ht="18.75" customHeight="1" x14ac:dyDescent="0.25">
      <c r="A3136" s="429"/>
      <c r="B3136" s="303">
        <f>IF(P3136="",0,COUNTIF($P$7:P3136,P3136))</f>
        <v>0</v>
      </c>
      <c r="C3136" s="303" t="str">
        <f t="shared" si="341"/>
        <v>0</v>
      </c>
      <c r="D3136" s="303"/>
      <c r="E3136" s="303"/>
      <c r="F3136" s="303"/>
      <c r="G3136" s="303"/>
      <c r="H3136" s="303"/>
      <c r="I3136" s="303"/>
      <c r="J3136" s="306" t="str">
        <f t="shared" si="342"/>
        <v/>
      </c>
      <c r="K3136" s="303"/>
      <c r="L3136" s="429"/>
      <c r="M3136" s="83" t="str">
        <f>IF(AJP!B130="","",AJP!B130)</f>
        <v/>
      </c>
      <c r="N3136" s="80"/>
      <c r="O3136" s="436" t="str">
        <f>IF(AJP!C130="","",AJP!C130)</f>
        <v/>
      </c>
      <c r="P3136" s="84" t="str">
        <f>IF(AJP!D130="","",AJP!D130)</f>
        <v/>
      </c>
      <c r="Q3136" s="77" t="str">
        <f>IF(AJP!E130="","",AJP!E130)</f>
        <v/>
      </c>
      <c r="R3136" s="77"/>
      <c r="S3136" s="86"/>
      <c r="T3136" s="83"/>
      <c r="U3136" s="437" t="str">
        <f>IF(AJP!F130="","",AJP!F130)</f>
        <v/>
      </c>
      <c r="V3136" s="437" t="str">
        <f>IF(AJP!G130="","",AJP!G130)</f>
        <v/>
      </c>
      <c r="W3136" s="429"/>
      <c r="X3136" s="429"/>
    </row>
    <row r="3137" spans="1:24" s="329" customFormat="1" ht="18.75" customHeight="1" x14ac:dyDescent="0.25">
      <c r="A3137" s="429"/>
      <c r="B3137" s="303">
        <f>IF(P3137="",0,COUNTIF($P$7:P3137,P3137))</f>
        <v>0</v>
      </c>
      <c r="C3137" s="303" t="str">
        <f t="shared" si="341"/>
        <v>0</v>
      </c>
      <c r="D3137" s="303"/>
      <c r="E3137" s="303"/>
      <c r="F3137" s="303"/>
      <c r="G3137" s="303"/>
      <c r="H3137" s="303"/>
      <c r="I3137" s="303"/>
      <c r="J3137" s="306" t="str">
        <f t="shared" si="342"/>
        <v/>
      </c>
      <c r="K3137" s="303"/>
      <c r="L3137" s="429"/>
      <c r="M3137" s="83" t="str">
        <f>IF(AJP!B131="","",AJP!B131)</f>
        <v/>
      </c>
      <c r="N3137" s="80"/>
      <c r="O3137" s="436" t="str">
        <f>IF(AJP!C131="","",AJP!C131)</f>
        <v/>
      </c>
      <c r="P3137" s="84" t="str">
        <f>IF(AJP!D131="","",AJP!D131)</f>
        <v/>
      </c>
      <c r="Q3137" s="77" t="str">
        <f>IF(AJP!E131="","",AJP!E131)</f>
        <v/>
      </c>
      <c r="R3137" s="77"/>
      <c r="S3137" s="86"/>
      <c r="T3137" s="83"/>
      <c r="U3137" s="437" t="str">
        <f>IF(AJP!F131="","",AJP!F131)</f>
        <v/>
      </c>
      <c r="V3137" s="437" t="str">
        <f>IF(AJP!G131="","",AJP!G131)</f>
        <v/>
      </c>
      <c r="W3137" s="429"/>
      <c r="X3137" s="429"/>
    </row>
    <row r="3138" spans="1:24" s="329" customFormat="1" ht="18.75" customHeight="1" x14ac:dyDescent="0.25">
      <c r="A3138" s="429"/>
      <c r="B3138" s="303">
        <f>IF(P3138="",0,COUNTIF($P$7:P3138,P3138))</f>
        <v>0</v>
      </c>
      <c r="C3138" s="303" t="str">
        <f t="shared" si="341"/>
        <v>0</v>
      </c>
      <c r="D3138" s="303"/>
      <c r="E3138" s="303"/>
      <c r="F3138" s="303"/>
      <c r="G3138" s="303"/>
      <c r="H3138" s="303"/>
      <c r="I3138" s="303"/>
      <c r="J3138" s="306" t="str">
        <f t="shared" si="342"/>
        <v/>
      </c>
      <c r="K3138" s="303"/>
      <c r="L3138" s="429"/>
      <c r="M3138" s="83" t="str">
        <f>IF(AJP!B132="","",AJP!B132)</f>
        <v/>
      </c>
      <c r="N3138" s="80"/>
      <c r="O3138" s="436" t="str">
        <f>IF(AJP!C132="","",AJP!C132)</f>
        <v/>
      </c>
      <c r="P3138" s="84" t="str">
        <f>IF(AJP!D132="","",AJP!D132)</f>
        <v/>
      </c>
      <c r="Q3138" s="77" t="str">
        <f>IF(AJP!E132="","",AJP!E132)</f>
        <v/>
      </c>
      <c r="R3138" s="77"/>
      <c r="S3138" s="86"/>
      <c r="T3138" s="83"/>
      <c r="U3138" s="437" t="str">
        <f>IF(AJP!F132="","",AJP!F132)</f>
        <v/>
      </c>
      <c r="V3138" s="437" t="str">
        <f>IF(AJP!G132="","",AJP!G132)</f>
        <v/>
      </c>
      <c r="W3138" s="429"/>
      <c r="X3138" s="429"/>
    </row>
    <row r="3139" spans="1:24" s="329" customFormat="1" ht="18.75" customHeight="1" x14ac:dyDescent="0.25">
      <c r="A3139" s="429"/>
      <c r="B3139" s="303">
        <f>IF(P3139="",0,COUNTIF($P$7:P3139,P3139))</f>
        <v>0</v>
      </c>
      <c r="C3139" s="303" t="str">
        <f t="shared" si="341"/>
        <v>0</v>
      </c>
      <c r="D3139" s="303"/>
      <c r="E3139" s="303"/>
      <c r="F3139" s="303"/>
      <c r="G3139" s="303"/>
      <c r="H3139" s="303"/>
      <c r="I3139" s="303"/>
      <c r="J3139" s="306" t="str">
        <f t="shared" si="342"/>
        <v/>
      </c>
      <c r="K3139" s="303"/>
      <c r="L3139" s="429"/>
      <c r="M3139" s="83" t="str">
        <f>IF(AJP!B133="","",AJP!B133)</f>
        <v/>
      </c>
      <c r="N3139" s="80"/>
      <c r="O3139" s="436" t="str">
        <f>IF(AJP!C133="","",AJP!C133)</f>
        <v/>
      </c>
      <c r="P3139" s="84" t="str">
        <f>IF(AJP!D133="","",AJP!D133)</f>
        <v/>
      </c>
      <c r="Q3139" s="77" t="str">
        <f>IF(AJP!E133="","",AJP!E133)</f>
        <v/>
      </c>
      <c r="R3139" s="77"/>
      <c r="S3139" s="86"/>
      <c r="T3139" s="83"/>
      <c r="U3139" s="437" t="str">
        <f>IF(AJP!F133="","",AJP!F133)</f>
        <v/>
      </c>
      <c r="V3139" s="437" t="str">
        <f>IF(AJP!G133="","",AJP!G133)</f>
        <v/>
      </c>
      <c r="W3139" s="429"/>
      <c r="X3139" s="429"/>
    </row>
    <row r="3140" spans="1:24" s="329" customFormat="1" ht="18.75" customHeight="1" x14ac:dyDescent="0.25">
      <c r="A3140" s="429"/>
      <c r="B3140" s="303">
        <f>IF(P3140="",0,COUNTIF($P$7:P3140,P3140))</f>
        <v>0</v>
      </c>
      <c r="C3140" s="303" t="str">
        <f t="shared" si="341"/>
        <v>0</v>
      </c>
      <c r="D3140" s="303"/>
      <c r="E3140" s="303"/>
      <c r="F3140" s="303"/>
      <c r="G3140" s="303"/>
      <c r="H3140" s="303"/>
      <c r="I3140" s="303"/>
      <c r="J3140" s="306" t="str">
        <f t="shared" si="342"/>
        <v/>
      </c>
      <c r="K3140" s="303"/>
      <c r="L3140" s="429"/>
      <c r="M3140" s="83" t="str">
        <f>IF(AJP!B134="","",AJP!B134)</f>
        <v/>
      </c>
      <c r="N3140" s="80"/>
      <c r="O3140" s="436" t="str">
        <f>IF(AJP!C134="","",AJP!C134)</f>
        <v/>
      </c>
      <c r="P3140" s="84" t="str">
        <f>IF(AJP!D134="","",AJP!D134)</f>
        <v/>
      </c>
      <c r="Q3140" s="77" t="str">
        <f>IF(AJP!E134="","",AJP!E134)</f>
        <v/>
      </c>
      <c r="R3140" s="77"/>
      <c r="S3140" s="86"/>
      <c r="T3140" s="83"/>
      <c r="U3140" s="437" t="str">
        <f>IF(AJP!F134="","",AJP!F134)</f>
        <v/>
      </c>
      <c r="V3140" s="437" t="str">
        <f>IF(AJP!G134="","",AJP!G134)</f>
        <v/>
      </c>
      <c r="W3140" s="429"/>
      <c r="X3140" s="429"/>
    </row>
    <row r="3141" spans="1:24" s="329" customFormat="1" ht="18.75" customHeight="1" x14ac:dyDescent="0.25">
      <c r="A3141" s="429"/>
      <c r="B3141" s="303">
        <f>IF(P3141="",0,COUNTIF($P$7:P3141,P3141))</f>
        <v>0</v>
      </c>
      <c r="C3141" s="303" t="str">
        <f t="shared" ref="C3141:C3204" si="343">B3141&amp;P3141</f>
        <v>0</v>
      </c>
      <c r="D3141" s="303"/>
      <c r="E3141" s="303"/>
      <c r="F3141" s="303"/>
      <c r="G3141" s="303"/>
      <c r="H3141" s="303"/>
      <c r="I3141" s="303"/>
      <c r="J3141" s="306" t="str">
        <f t="shared" si="342"/>
        <v/>
      </c>
      <c r="K3141" s="303"/>
      <c r="L3141" s="429"/>
      <c r="M3141" s="83" t="str">
        <f>IF(AJP!B135="","",AJP!B135)</f>
        <v/>
      </c>
      <c r="N3141" s="80"/>
      <c r="O3141" s="436" t="str">
        <f>IF(AJP!C135="","",AJP!C135)</f>
        <v/>
      </c>
      <c r="P3141" s="84" t="str">
        <f>IF(AJP!D135="","",AJP!D135)</f>
        <v/>
      </c>
      <c r="Q3141" s="77" t="str">
        <f>IF(AJP!E135="","",AJP!E135)</f>
        <v/>
      </c>
      <c r="R3141" s="77"/>
      <c r="S3141" s="86"/>
      <c r="T3141" s="83"/>
      <c r="U3141" s="437" t="str">
        <f>IF(AJP!F135="","",AJP!F135)</f>
        <v/>
      </c>
      <c r="V3141" s="437" t="str">
        <f>IF(AJP!G135="","",AJP!G135)</f>
        <v/>
      </c>
      <c r="W3141" s="429"/>
      <c r="X3141" s="429"/>
    </row>
    <row r="3142" spans="1:24" s="329" customFormat="1" ht="18.75" customHeight="1" x14ac:dyDescent="0.25">
      <c r="A3142" s="429"/>
      <c r="B3142" s="303">
        <f>IF(P3142="",0,COUNTIF($P$7:P3142,P3142))</f>
        <v>0</v>
      </c>
      <c r="C3142" s="303" t="str">
        <f t="shared" si="343"/>
        <v>0</v>
      </c>
      <c r="D3142" s="303"/>
      <c r="E3142" s="303"/>
      <c r="F3142" s="303"/>
      <c r="G3142" s="303"/>
      <c r="H3142" s="303"/>
      <c r="I3142" s="303"/>
      <c r="J3142" s="306" t="str">
        <f t="shared" ref="J3142:J3205" si="344">IF(M3142&lt;&gt;"",M3142,J3141)</f>
        <v/>
      </c>
      <c r="K3142" s="303"/>
      <c r="L3142" s="429"/>
      <c r="M3142" s="83" t="str">
        <f>IF(AJP!B136="","",AJP!B136)</f>
        <v/>
      </c>
      <c r="N3142" s="80"/>
      <c r="O3142" s="436" t="str">
        <f>IF(AJP!C136="","",AJP!C136)</f>
        <v/>
      </c>
      <c r="P3142" s="84" t="str">
        <f>IF(AJP!D136="","",AJP!D136)</f>
        <v/>
      </c>
      <c r="Q3142" s="77" t="str">
        <f>IF(AJP!E136="","",AJP!E136)</f>
        <v/>
      </c>
      <c r="R3142" s="77"/>
      <c r="S3142" s="86"/>
      <c r="T3142" s="83"/>
      <c r="U3142" s="437" t="str">
        <f>IF(AJP!F136="","",AJP!F136)</f>
        <v/>
      </c>
      <c r="V3142" s="437" t="str">
        <f>IF(AJP!G136="","",AJP!G136)</f>
        <v/>
      </c>
      <c r="W3142" s="429"/>
      <c r="X3142" s="429"/>
    </row>
    <row r="3143" spans="1:24" s="329" customFormat="1" ht="18.75" customHeight="1" x14ac:dyDescent="0.25">
      <c r="A3143" s="429"/>
      <c r="B3143" s="303">
        <f>IF(P3143="",0,COUNTIF($P$7:P3143,P3143))</f>
        <v>0</v>
      </c>
      <c r="C3143" s="303" t="str">
        <f t="shared" si="343"/>
        <v>0</v>
      </c>
      <c r="D3143" s="303"/>
      <c r="E3143" s="303"/>
      <c r="F3143" s="303"/>
      <c r="G3143" s="303"/>
      <c r="H3143" s="303"/>
      <c r="I3143" s="303"/>
      <c r="J3143" s="306" t="str">
        <f t="shared" si="344"/>
        <v/>
      </c>
      <c r="K3143" s="303"/>
      <c r="L3143" s="429"/>
      <c r="M3143" s="83" t="str">
        <f>IF(AJP!B137="","",AJP!B137)</f>
        <v/>
      </c>
      <c r="N3143" s="80"/>
      <c r="O3143" s="436" t="str">
        <f>IF(AJP!C137="","",AJP!C137)</f>
        <v/>
      </c>
      <c r="P3143" s="84" t="str">
        <f>IF(AJP!D137="","",AJP!D137)</f>
        <v/>
      </c>
      <c r="Q3143" s="77" t="str">
        <f>IF(AJP!E137="","",AJP!E137)</f>
        <v/>
      </c>
      <c r="R3143" s="77"/>
      <c r="S3143" s="86"/>
      <c r="T3143" s="83"/>
      <c r="U3143" s="437" t="str">
        <f>IF(AJP!F137="","",AJP!F137)</f>
        <v/>
      </c>
      <c r="V3143" s="437" t="str">
        <f>IF(AJP!G137="","",AJP!G137)</f>
        <v/>
      </c>
      <c r="W3143" s="429"/>
      <c r="X3143" s="429"/>
    </row>
    <row r="3144" spans="1:24" s="329" customFormat="1" ht="18.75" customHeight="1" x14ac:dyDescent="0.25">
      <c r="A3144" s="429"/>
      <c r="B3144" s="303">
        <f>IF(P3144="",0,COUNTIF($P$7:P3144,P3144))</f>
        <v>0</v>
      </c>
      <c r="C3144" s="303" t="str">
        <f t="shared" si="343"/>
        <v>0</v>
      </c>
      <c r="D3144" s="303"/>
      <c r="E3144" s="303"/>
      <c r="F3144" s="303"/>
      <c r="G3144" s="303"/>
      <c r="H3144" s="303"/>
      <c r="I3144" s="303"/>
      <c r="J3144" s="306" t="str">
        <f t="shared" si="344"/>
        <v/>
      </c>
      <c r="K3144" s="303"/>
      <c r="L3144" s="429"/>
      <c r="M3144" s="83" t="str">
        <f>IF(AJP!B138="","",AJP!B138)</f>
        <v/>
      </c>
      <c r="N3144" s="80"/>
      <c r="O3144" s="436" t="str">
        <f>IF(AJP!C138="","",AJP!C138)</f>
        <v/>
      </c>
      <c r="P3144" s="84" t="str">
        <f>IF(AJP!D138="","",AJP!D138)</f>
        <v/>
      </c>
      <c r="Q3144" s="77" t="str">
        <f>IF(AJP!E138="","",AJP!E138)</f>
        <v/>
      </c>
      <c r="R3144" s="77"/>
      <c r="S3144" s="86"/>
      <c r="T3144" s="83"/>
      <c r="U3144" s="437" t="str">
        <f>IF(AJP!F138="","",AJP!F138)</f>
        <v/>
      </c>
      <c r="V3144" s="437" t="str">
        <f>IF(AJP!G138="","",AJP!G138)</f>
        <v/>
      </c>
      <c r="W3144" s="429"/>
      <c r="X3144" s="429"/>
    </row>
    <row r="3145" spans="1:24" s="329" customFormat="1" ht="18.75" customHeight="1" x14ac:dyDescent="0.25">
      <c r="A3145" s="429"/>
      <c r="B3145" s="303">
        <f>IF(P3145="",0,COUNTIF($P$7:P3145,P3145))</f>
        <v>0</v>
      </c>
      <c r="C3145" s="303" t="str">
        <f t="shared" si="343"/>
        <v>0</v>
      </c>
      <c r="D3145" s="303"/>
      <c r="E3145" s="303"/>
      <c r="F3145" s="303"/>
      <c r="G3145" s="303"/>
      <c r="H3145" s="303"/>
      <c r="I3145" s="303"/>
      <c r="J3145" s="306" t="str">
        <f t="shared" si="344"/>
        <v/>
      </c>
      <c r="K3145" s="303"/>
      <c r="L3145" s="429"/>
      <c r="M3145" s="83" t="str">
        <f>IF(AJP!B139="","",AJP!B139)</f>
        <v/>
      </c>
      <c r="N3145" s="80"/>
      <c r="O3145" s="436" t="str">
        <f>IF(AJP!C139="","",AJP!C139)</f>
        <v/>
      </c>
      <c r="P3145" s="84" t="str">
        <f>IF(AJP!D139="","",AJP!D139)</f>
        <v/>
      </c>
      <c r="Q3145" s="77" t="str">
        <f>IF(AJP!E139="","",AJP!E139)</f>
        <v/>
      </c>
      <c r="R3145" s="77"/>
      <c r="S3145" s="86"/>
      <c r="T3145" s="83"/>
      <c r="U3145" s="437" t="str">
        <f>IF(AJP!F139="","",AJP!F139)</f>
        <v/>
      </c>
      <c r="V3145" s="437" t="str">
        <f>IF(AJP!G139="","",AJP!G139)</f>
        <v/>
      </c>
      <c r="W3145" s="429"/>
      <c r="X3145" s="429"/>
    </row>
    <row r="3146" spans="1:24" s="329" customFormat="1" ht="18.75" customHeight="1" x14ac:dyDescent="0.25">
      <c r="A3146" s="429"/>
      <c r="B3146" s="303">
        <f>IF(P3146="",0,COUNTIF($P$7:P3146,P3146))</f>
        <v>0</v>
      </c>
      <c r="C3146" s="303" t="str">
        <f t="shared" si="343"/>
        <v>0</v>
      </c>
      <c r="D3146" s="303"/>
      <c r="E3146" s="303"/>
      <c r="F3146" s="303"/>
      <c r="G3146" s="303"/>
      <c r="H3146" s="303"/>
      <c r="I3146" s="303"/>
      <c r="J3146" s="306" t="str">
        <f t="shared" si="344"/>
        <v/>
      </c>
      <c r="K3146" s="303"/>
      <c r="L3146" s="429"/>
      <c r="M3146" s="83" t="str">
        <f>IF(AJP!B140="","",AJP!B140)</f>
        <v/>
      </c>
      <c r="N3146" s="80"/>
      <c r="O3146" s="436" t="str">
        <f>IF(AJP!C140="","",AJP!C140)</f>
        <v/>
      </c>
      <c r="P3146" s="84" t="str">
        <f>IF(AJP!D140="","",AJP!D140)</f>
        <v/>
      </c>
      <c r="Q3146" s="77" t="str">
        <f>IF(AJP!E140="","",AJP!E140)</f>
        <v/>
      </c>
      <c r="R3146" s="77"/>
      <c r="S3146" s="86"/>
      <c r="T3146" s="83"/>
      <c r="U3146" s="437" t="str">
        <f>IF(AJP!F140="","",AJP!F140)</f>
        <v/>
      </c>
      <c r="V3146" s="437" t="str">
        <f>IF(AJP!G140="","",AJP!G140)</f>
        <v/>
      </c>
      <c r="W3146" s="429"/>
      <c r="X3146" s="429"/>
    </row>
    <row r="3147" spans="1:24" s="329" customFormat="1" ht="18.75" customHeight="1" x14ac:dyDescent="0.25">
      <c r="A3147" s="429"/>
      <c r="B3147" s="303">
        <f>IF(P3147="",0,COUNTIF($P$7:P3147,P3147))</f>
        <v>0</v>
      </c>
      <c r="C3147" s="303" t="str">
        <f t="shared" si="343"/>
        <v>0</v>
      </c>
      <c r="D3147" s="303"/>
      <c r="E3147" s="303"/>
      <c r="F3147" s="303"/>
      <c r="G3147" s="303"/>
      <c r="H3147" s="303"/>
      <c r="I3147" s="303"/>
      <c r="J3147" s="306" t="str">
        <f t="shared" si="344"/>
        <v/>
      </c>
      <c r="K3147" s="303"/>
      <c r="L3147" s="429"/>
      <c r="M3147" s="83" t="str">
        <f>IF(AJP!B141="","",AJP!B141)</f>
        <v/>
      </c>
      <c r="N3147" s="80"/>
      <c r="O3147" s="436" t="str">
        <f>IF(AJP!C141="","",AJP!C141)</f>
        <v/>
      </c>
      <c r="P3147" s="84" t="str">
        <f>IF(AJP!D141="","",AJP!D141)</f>
        <v/>
      </c>
      <c r="Q3147" s="77" t="str">
        <f>IF(AJP!E141="","",AJP!E141)</f>
        <v/>
      </c>
      <c r="R3147" s="77"/>
      <c r="S3147" s="86"/>
      <c r="T3147" s="83"/>
      <c r="U3147" s="437" t="str">
        <f>IF(AJP!F141="","",AJP!F141)</f>
        <v/>
      </c>
      <c r="V3147" s="437" t="str">
        <f>IF(AJP!G141="","",AJP!G141)</f>
        <v/>
      </c>
      <c r="W3147" s="429"/>
      <c r="X3147" s="429"/>
    </row>
    <row r="3148" spans="1:24" s="329" customFormat="1" ht="18.75" customHeight="1" x14ac:dyDescent="0.25">
      <c r="A3148" s="429"/>
      <c r="B3148" s="303">
        <f>IF(P3148="",0,COUNTIF($P$7:P3148,P3148))</f>
        <v>0</v>
      </c>
      <c r="C3148" s="303" t="str">
        <f t="shared" si="343"/>
        <v>0</v>
      </c>
      <c r="D3148" s="303"/>
      <c r="E3148" s="303"/>
      <c r="F3148" s="303"/>
      <c r="G3148" s="303"/>
      <c r="H3148" s="303"/>
      <c r="I3148" s="303"/>
      <c r="J3148" s="306" t="str">
        <f t="shared" si="344"/>
        <v/>
      </c>
      <c r="K3148" s="303"/>
      <c r="L3148" s="429"/>
      <c r="M3148" s="83" t="str">
        <f>IF(AJP!B142="","",AJP!B142)</f>
        <v/>
      </c>
      <c r="N3148" s="80"/>
      <c r="O3148" s="436" t="str">
        <f>IF(AJP!C142="","",AJP!C142)</f>
        <v/>
      </c>
      <c r="P3148" s="84" t="str">
        <f>IF(AJP!D142="","",AJP!D142)</f>
        <v/>
      </c>
      <c r="Q3148" s="77" t="str">
        <f>IF(AJP!E142="","",AJP!E142)</f>
        <v/>
      </c>
      <c r="R3148" s="77"/>
      <c r="S3148" s="86"/>
      <c r="T3148" s="83"/>
      <c r="U3148" s="437" t="str">
        <f>IF(AJP!F142="","",AJP!F142)</f>
        <v/>
      </c>
      <c r="V3148" s="437" t="str">
        <f>IF(AJP!G142="","",AJP!G142)</f>
        <v/>
      </c>
      <c r="W3148" s="429"/>
      <c r="X3148" s="429"/>
    </row>
    <row r="3149" spans="1:24" s="329" customFormat="1" ht="18.75" customHeight="1" x14ac:dyDescent="0.25">
      <c r="A3149" s="429"/>
      <c r="B3149" s="303">
        <f>IF(P3149="",0,COUNTIF($P$7:P3149,P3149))</f>
        <v>0</v>
      </c>
      <c r="C3149" s="303" t="str">
        <f t="shared" si="343"/>
        <v>0</v>
      </c>
      <c r="D3149" s="303"/>
      <c r="E3149" s="303"/>
      <c r="F3149" s="303"/>
      <c r="G3149" s="303"/>
      <c r="H3149" s="303"/>
      <c r="I3149" s="303"/>
      <c r="J3149" s="306" t="str">
        <f t="shared" si="344"/>
        <v/>
      </c>
      <c r="K3149" s="303"/>
      <c r="L3149" s="429"/>
      <c r="M3149" s="83" t="str">
        <f>IF(AJP!B143="","",AJP!B143)</f>
        <v/>
      </c>
      <c r="N3149" s="80"/>
      <c r="O3149" s="436" t="str">
        <f>IF(AJP!C143="","",AJP!C143)</f>
        <v/>
      </c>
      <c r="P3149" s="84" t="str">
        <f>IF(AJP!D143="","",AJP!D143)</f>
        <v/>
      </c>
      <c r="Q3149" s="77" t="str">
        <f>IF(AJP!E143="","",AJP!E143)</f>
        <v/>
      </c>
      <c r="R3149" s="77"/>
      <c r="S3149" s="86"/>
      <c r="T3149" s="83"/>
      <c r="U3149" s="437" t="str">
        <f>IF(AJP!F143="","",AJP!F143)</f>
        <v/>
      </c>
      <c r="V3149" s="437" t="str">
        <f>IF(AJP!G143="","",AJP!G143)</f>
        <v/>
      </c>
      <c r="W3149" s="429"/>
      <c r="X3149" s="429"/>
    </row>
    <row r="3150" spans="1:24" s="329" customFormat="1" ht="18.75" customHeight="1" x14ac:dyDescent="0.25">
      <c r="A3150" s="429"/>
      <c r="B3150" s="303">
        <f>IF(P3150="",0,COUNTIF($P$7:P3150,P3150))</f>
        <v>0</v>
      </c>
      <c r="C3150" s="303" t="str">
        <f t="shared" si="343"/>
        <v>0</v>
      </c>
      <c r="D3150" s="303"/>
      <c r="E3150" s="303"/>
      <c r="F3150" s="303"/>
      <c r="G3150" s="303"/>
      <c r="H3150" s="303"/>
      <c r="I3150" s="303"/>
      <c r="J3150" s="306" t="str">
        <f t="shared" si="344"/>
        <v/>
      </c>
      <c r="K3150" s="303"/>
      <c r="L3150" s="429"/>
      <c r="M3150" s="83" t="str">
        <f>IF(AJP!B144="","",AJP!B144)</f>
        <v/>
      </c>
      <c r="N3150" s="80"/>
      <c r="O3150" s="436" t="str">
        <f>IF(AJP!C144="","",AJP!C144)</f>
        <v/>
      </c>
      <c r="P3150" s="84" t="str">
        <f>IF(AJP!D144="","",AJP!D144)</f>
        <v/>
      </c>
      <c r="Q3150" s="77" t="str">
        <f>IF(AJP!E144="","",AJP!E144)</f>
        <v/>
      </c>
      <c r="R3150" s="77"/>
      <c r="S3150" s="86"/>
      <c r="T3150" s="83"/>
      <c r="U3150" s="437" t="str">
        <f>IF(AJP!F144="","",AJP!F144)</f>
        <v/>
      </c>
      <c r="V3150" s="437" t="str">
        <f>IF(AJP!G144="","",AJP!G144)</f>
        <v/>
      </c>
      <c r="W3150" s="429"/>
      <c r="X3150" s="429"/>
    </row>
    <row r="3151" spans="1:24" s="329" customFormat="1" ht="18.75" customHeight="1" x14ac:dyDescent="0.25">
      <c r="A3151" s="429"/>
      <c r="B3151" s="303">
        <f>IF(P3151="",0,COUNTIF($P$7:P3151,P3151))</f>
        <v>0</v>
      </c>
      <c r="C3151" s="303" t="str">
        <f t="shared" si="343"/>
        <v>0</v>
      </c>
      <c r="D3151" s="303"/>
      <c r="E3151" s="303"/>
      <c r="F3151" s="303"/>
      <c r="G3151" s="303"/>
      <c r="H3151" s="303"/>
      <c r="I3151" s="303"/>
      <c r="J3151" s="306" t="str">
        <f t="shared" si="344"/>
        <v/>
      </c>
      <c r="K3151" s="303"/>
      <c r="L3151" s="429"/>
      <c r="M3151" s="83" t="str">
        <f>IF(AJP!B145="","",AJP!B145)</f>
        <v/>
      </c>
      <c r="N3151" s="80"/>
      <c r="O3151" s="436" t="str">
        <f>IF(AJP!C145="","",AJP!C145)</f>
        <v/>
      </c>
      <c r="P3151" s="84" t="str">
        <f>IF(AJP!D145="","",AJP!D145)</f>
        <v/>
      </c>
      <c r="Q3151" s="77" t="str">
        <f>IF(AJP!E145="","",AJP!E145)</f>
        <v/>
      </c>
      <c r="R3151" s="77"/>
      <c r="S3151" s="86"/>
      <c r="T3151" s="83"/>
      <c r="U3151" s="437" t="str">
        <f>IF(AJP!F145="","",AJP!F145)</f>
        <v/>
      </c>
      <c r="V3151" s="437" t="str">
        <f>IF(AJP!G145="","",AJP!G145)</f>
        <v/>
      </c>
      <c r="W3151" s="429"/>
      <c r="X3151" s="429"/>
    </row>
    <row r="3152" spans="1:24" s="329" customFormat="1" ht="18.75" customHeight="1" x14ac:dyDescent="0.25">
      <c r="A3152" s="429"/>
      <c r="B3152" s="303">
        <f>IF(P3152="",0,COUNTIF($P$7:P3152,P3152))</f>
        <v>0</v>
      </c>
      <c r="C3152" s="303" t="str">
        <f t="shared" si="343"/>
        <v>0</v>
      </c>
      <c r="D3152" s="303"/>
      <c r="E3152" s="303"/>
      <c r="F3152" s="303"/>
      <c r="G3152" s="303"/>
      <c r="H3152" s="303"/>
      <c r="I3152" s="303"/>
      <c r="J3152" s="306" t="str">
        <f t="shared" si="344"/>
        <v/>
      </c>
      <c r="K3152" s="303"/>
      <c r="L3152" s="429"/>
      <c r="M3152" s="83" t="str">
        <f>IF(AJP!B146="","",AJP!B146)</f>
        <v/>
      </c>
      <c r="N3152" s="80"/>
      <c r="O3152" s="436" t="str">
        <f>IF(AJP!C146="","",AJP!C146)</f>
        <v/>
      </c>
      <c r="P3152" s="84" t="str">
        <f>IF(AJP!D146="","",AJP!D146)</f>
        <v/>
      </c>
      <c r="Q3152" s="77" t="str">
        <f>IF(AJP!E146="","",AJP!E146)</f>
        <v/>
      </c>
      <c r="R3152" s="77"/>
      <c r="S3152" s="86"/>
      <c r="T3152" s="83"/>
      <c r="U3152" s="437" t="str">
        <f>IF(AJP!F146="","",AJP!F146)</f>
        <v/>
      </c>
      <c r="V3152" s="437" t="str">
        <f>IF(AJP!G146="","",AJP!G146)</f>
        <v/>
      </c>
      <c r="W3152" s="429"/>
      <c r="X3152" s="429"/>
    </row>
    <row r="3153" spans="1:24" s="329" customFormat="1" ht="18.75" customHeight="1" x14ac:dyDescent="0.25">
      <c r="A3153" s="429"/>
      <c r="B3153" s="303">
        <f>IF(P3153="",0,COUNTIF($P$7:P3153,P3153))</f>
        <v>0</v>
      </c>
      <c r="C3153" s="303" t="str">
        <f t="shared" si="343"/>
        <v>0</v>
      </c>
      <c r="D3153" s="303"/>
      <c r="E3153" s="303"/>
      <c r="F3153" s="303"/>
      <c r="G3153" s="303"/>
      <c r="H3153" s="303"/>
      <c r="I3153" s="303"/>
      <c r="J3153" s="306" t="str">
        <f t="shared" si="344"/>
        <v/>
      </c>
      <c r="K3153" s="303"/>
      <c r="L3153" s="429"/>
      <c r="M3153" s="83" t="str">
        <f>IF(AJP!B147="","",AJP!B147)</f>
        <v/>
      </c>
      <c r="N3153" s="80"/>
      <c r="O3153" s="436" t="str">
        <f>IF(AJP!C147="","",AJP!C147)</f>
        <v/>
      </c>
      <c r="P3153" s="84" t="str">
        <f>IF(AJP!D147="","",AJP!D147)</f>
        <v/>
      </c>
      <c r="Q3153" s="77" t="str">
        <f>IF(AJP!E147="","",AJP!E147)</f>
        <v/>
      </c>
      <c r="R3153" s="77"/>
      <c r="S3153" s="86"/>
      <c r="T3153" s="83"/>
      <c r="U3153" s="437" t="str">
        <f>IF(AJP!F147="","",AJP!F147)</f>
        <v/>
      </c>
      <c r="V3153" s="437" t="str">
        <f>IF(AJP!G147="","",AJP!G147)</f>
        <v/>
      </c>
      <c r="W3153" s="429"/>
      <c r="X3153" s="429"/>
    </row>
    <row r="3154" spans="1:24" s="329" customFormat="1" ht="18.75" customHeight="1" x14ac:dyDescent="0.25">
      <c r="A3154" s="429"/>
      <c r="B3154" s="303">
        <f>IF(P3154="",0,COUNTIF($P$7:P3154,P3154))</f>
        <v>0</v>
      </c>
      <c r="C3154" s="303" t="str">
        <f t="shared" si="343"/>
        <v>0</v>
      </c>
      <c r="D3154" s="303"/>
      <c r="E3154" s="303"/>
      <c r="F3154" s="303"/>
      <c r="G3154" s="303"/>
      <c r="H3154" s="303"/>
      <c r="I3154" s="303"/>
      <c r="J3154" s="306" t="str">
        <f t="shared" si="344"/>
        <v/>
      </c>
      <c r="K3154" s="303"/>
      <c r="L3154" s="429"/>
      <c r="M3154" s="83" t="str">
        <f>IF(AJP!B148="","",AJP!B148)</f>
        <v/>
      </c>
      <c r="N3154" s="80"/>
      <c r="O3154" s="436" t="str">
        <f>IF(AJP!C148="","",AJP!C148)</f>
        <v/>
      </c>
      <c r="P3154" s="84" t="str">
        <f>IF(AJP!D148="","",AJP!D148)</f>
        <v/>
      </c>
      <c r="Q3154" s="77" t="str">
        <f>IF(AJP!E148="","",AJP!E148)</f>
        <v/>
      </c>
      <c r="R3154" s="77"/>
      <c r="S3154" s="86"/>
      <c r="T3154" s="83"/>
      <c r="U3154" s="437" t="str">
        <f>IF(AJP!F148="","",AJP!F148)</f>
        <v/>
      </c>
      <c r="V3154" s="437" t="str">
        <f>IF(AJP!G148="","",AJP!G148)</f>
        <v/>
      </c>
      <c r="W3154" s="429"/>
      <c r="X3154" s="429"/>
    </row>
    <row r="3155" spans="1:24" s="329" customFormat="1" ht="18.75" customHeight="1" x14ac:dyDescent="0.25">
      <c r="A3155" s="429"/>
      <c r="B3155" s="303">
        <f>IF(P3155="",0,COUNTIF($P$7:P3155,P3155))</f>
        <v>0</v>
      </c>
      <c r="C3155" s="303" t="str">
        <f t="shared" si="343"/>
        <v>0</v>
      </c>
      <c r="D3155" s="303"/>
      <c r="E3155" s="303"/>
      <c r="F3155" s="303"/>
      <c r="G3155" s="303"/>
      <c r="H3155" s="303"/>
      <c r="I3155" s="303"/>
      <c r="J3155" s="306" t="str">
        <f t="shared" si="344"/>
        <v/>
      </c>
      <c r="K3155" s="303"/>
      <c r="L3155" s="429"/>
      <c r="M3155" s="83" t="str">
        <f>IF(AJP!B149="","",AJP!B149)</f>
        <v/>
      </c>
      <c r="N3155" s="80"/>
      <c r="O3155" s="436" t="str">
        <f>IF(AJP!C149="","",AJP!C149)</f>
        <v/>
      </c>
      <c r="P3155" s="84" t="str">
        <f>IF(AJP!D149="","",AJP!D149)</f>
        <v/>
      </c>
      <c r="Q3155" s="77" t="str">
        <f>IF(AJP!E149="","",AJP!E149)</f>
        <v/>
      </c>
      <c r="R3155" s="77"/>
      <c r="S3155" s="86"/>
      <c r="T3155" s="83"/>
      <c r="U3155" s="437" t="str">
        <f>IF(AJP!F149="","",AJP!F149)</f>
        <v/>
      </c>
      <c r="V3155" s="437" t="str">
        <f>IF(AJP!G149="","",AJP!G149)</f>
        <v/>
      </c>
      <c r="W3155" s="429"/>
      <c r="X3155" s="429"/>
    </row>
    <row r="3156" spans="1:24" s="329" customFormat="1" ht="18.75" customHeight="1" x14ac:dyDescent="0.25">
      <c r="A3156" s="429"/>
      <c r="B3156" s="303">
        <f>IF(P3156="",0,COUNTIF($P$7:P3156,P3156))</f>
        <v>0</v>
      </c>
      <c r="C3156" s="303" t="str">
        <f t="shared" si="343"/>
        <v>0</v>
      </c>
      <c r="D3156" s="303"/>
      <c r="E3156" s="303"/>
      <c r="F3156" s="303"/>
      <c r="G3156" s="303"/>
      <c r="H3156" s="303"/>
      <c r="I3156" s="303"/>
      <c r="J3156" s="306" t="str">
        <f t="shared" si="344"/>
        <v/>
      </c>
      <c r="K3156" s="303"/>
      <c r="L3156" s="429"/>
      <c r="M3156" s="83" t="str">
        <f>IF(AJP!B150="","",AJP!B150)</f>
        <v/>
      </c>
      <c r="N3156" s="80"/>
      <c r="O3156" s="436" t="str">
        <f>IF(AJP!C150="","",AJP!C150)</f>
        <v/>
      </c>
      <c r="P3156" s="84" t="str">
        <f>IF(AJP!D150="","",AJP!D150)</f>
        <v/>
      </c>
      <c r="Q3156" s="77" t="str">
        <f>IF(AJP!E150="","",AJP!E150)</f>
        <v/>
      </c>
      <c r="R3156" s="77"/>
      <c r="S3156" s="86"/>
      <c r="T3156" s="83"/>
      <c r="U3156" s="437" t="str">
        <f>IF(AJP!F150="","",AJP!F150)</f>
        <v/>
      </c>
      <c r="V3156" s="437" t="str">
        <f>IF(AJP!G150="","",AJP!G150)</f>
        <v/>
      </c>
      <c r="W3156" s="429"/>
      <c r="X3156" s="429"/>
    </row>
    <row r="3157" spans="1:24" s="329" customFormat="1" ht="18.75" customHeight="1" x14ac:dyDescent="0.25">
      <c r="A3157" s="429"/>
      <c r="B3157" s="303">
        <f>IF(P3157="",0,COUNTIF($P$7:P3157,P3157))</f>
        <v>0</v>
      </c>
      <c r="C3157" s="303" t="str">
        <f t="shared" si="343"/>
        <v>0</v>
      </c>
      <c r="D3157" s="303"/>
      <c r="E3157" s="303"/>
      <c r="F3157" s="303"/>
      <c r="G3157" s="303"/>
      <c r="H3157" s="303"/>
      <c r="I3157" s="303"/>
      <c r="J3157" s="306" t="str">
        <f t="shared" si="344"/>
        <v/>
      </c>
      <c r="K3157" s="303"/>
      <c r="L3157" s="429"/>
      <c r="M3157" s="83" t="str">
        <f>IF(AJP!B151="","",AJP!B151)</f>
        <v/>
      </c>
      <c r="N3157" s="80"/>
      <c r="O3157" s="436" t="str">
        <f>IF(AJP!C151="","",AJP!C151)</f>
        <v/>
      </c>
      <c r="P3157" s="84" t="str">
        <f>IF(AJP!D151="","",AJP!D151)</f>
        <v/>
      </c>
      <c r="Q3157" s="77" t="str">
        <f>IF(AJP!E151="","",AJP!E151)</f>
        <v/>
      </c>
      <c r="R3157" s="77"/>
      <c r="S3157" s="86"/>
      <c r="T3157" s="83"/>
      <c r="U3157" s="437" t="str">
        <f>IF(AJP!F151="","",AJP!F151)</f>
        <v/>
      </c>
      <c r="V3157" s="437" t="str">
        <f>IF(AJP!G151="","",AJP!G151)</f>
        <v/>
      </c>
      <c r="W3157" s="429"/>
      <c r="X3157" s="429"/>
    </row>
    <row r="3158" spans="1:24" s="329" customFormat="1" ht="18.75" customHeight="1" x14ac:dyDescent="0.25">
      <c r="A3158" s="429"/>
      <c r="B3158" s="303">
        <f>IF(P3158="",0,COUNTIF($P$7:P3158,P3158))</f>
        <v>0</v>
      </c>
      <c r="C3158" s="303" t="str">
        <f t="shared" si="343"/>
        <v>0</v>
      </c>
      <c r="D3158" s="303"/>
      <c r="E3158" s="303"/>
      <c r="F3158" s="303"/>
      <c r="G3158" s="303"/>
      <c r="H3158" s="303"/>
      <c r="I3158" s="303"/>
      <c r="J3158" s="306" t="str">
        <f t="shared" si="344"/>
        <v/>
      </c>
      <c r="K3158" s="303"/>
      <c r="L3158" s="429"/>
      <c r="M3158" s="83" t="str">
        <f>IF(AJP!B152="","",AJP!B152)</f>
        <v/>
      </c>
      <c r="N3158" s="80"/>
      <c r="O3158" s="436" t="str">
        <f>IF(AJP!C152="","",AJP!C152)</f>
        <v/>
      </c>
      <c r="P3158" s="84" t="str">
        <f>IF(AJP!D152="","",AJP!D152)</f>
        <v/>
      </c>
      <c r="Q3158" s="77" t="str">
        <f>IF(AJP!E152="","",AJP!E152)</f>
        <v/>
      </c>
      <c r="R3158" s="77"/>
      <c r="S3158" s="86"/>
      <c r="T3158" s="83"/>
      <c r="U3158" s="437" t="str">
        <f>IF(AJP!F152="","",AJP!F152)</f>
        <v/>
      </c>
      <c r="V3158" s="437" t="str">
        <f>IF(AJP!G152="","",AJP!G152)</f>
        <v/>
      </c>
      <c r="W3158" s="429"/>
      <c r="X3158" s="429"/>
    </row>
    <row r="3159" spans="1:24" s="329" customFormat="1" ht="18.75" customHeight="1" x14ac:dyDescent="0.25">
      <c r="A3159" s="429"/>
      <c r="B3159" s="303">
        <f>IF(P3159="",0,COUNTIF($P$7:P3159,P3159))</f>
        <v>0</v>
      </c>
      <c r="C3159" s="303" t="str">
        <f t="shared" si="343"/>
        <v>0</v>
      </c>
      <c r="D3159" s="303"/>
      <c r="E3159" s="303"/>
      <c r="F3159" s="303"/>
      <c r="G3159" s="303"/>
      <c r="H3159" s="303"/>
      <c r="I3159" s="303"/>
      <c r="J3159" s="306" t="str">
        <f t="shared" si="344"/>
        <v/>
      </c>
      <c r="K3159" s="303"/>
      <c r="L3159" s="429"/>
      <c r="M3159" s="83" t="str">
        <f>IF(AJP!B153="","",AJP!B153)</f>
        <v/>
      </c>
      <c r="N3159" s="80"/>
      <c r="O3159" s="436" t="str">
        <f>IF(AJP!C153="","",AJP!C153)</f>
        <v/>
      </c>
      <c r="P3159" s="84" t="str">
        <f>IF(AJP!D153="","",AJP!D153)</f>
        <v/>
      </c>
      <c r="Q3159" s="77" t="str">
        <f>IF(AJP!E153="","",AJP!E153)</f>
        <v/>
      </c>
      <c r="R3159" s="77"/>
      <c r="S3159" s="86"/>
      <c r="T3159" s="83"/>
      <c r="U3159" s="437" t="str">
        <f>IF(AJP!F153="","",AJP!F153)</f>
        <v/>
      </c>
      <c r="V3159" s="437" t="str">
        <f>IF(AJP!G153="","",AJP!G153)</f>
        <v/>
      </c>
      <c r="W3159" s="429"/>
      <c r="X3159" s="429"/>
    </row>
    <row r="3160" spans="1:24" s="329" customFormat="1" ht="18.75" customHeight="1" x14ac:dyDescent="0.25">
      <c r="A3160" s="429"/>
      <c r="B3160" s="303">
        <f>IF(P3160="",0,COUNTIF($P$7:P3160,P3160))</f>
        <v>0</v>
      </c>
      <c r="C3160" s="303" t="str">
        <f t="shared" si="343"/>
        <v>0</v>
      </c>
      <c r="D3160" s="303"/>
      <c r="E3160" s="303"/>
      <c r="F3160" s="303"/>
      <c r="G3160" s="303"/>
      <c r="H3160" s="303"/>
      <c r="I3160" s="303"/>
      <c r="J3160" s="306" t="str">
        <f t="shared" si="344"/>
        <v/>
      </c>
      <c r="K3160" s="303"/>
      <c r="L3160" s="429"/>
      <c r="M3160" s="83" t="str">
        <f>IF(AJP!B154="","",AJP!B154)</f>
        <v/>
      </c>
      <c r="N3160" s="80"/>
      <c r="O3160" s="436" t="str">
        <f>IF(AJP!C154="","",AJP!C154)</f>
        <v/>
      </c>
      <c r="P3160" s="84" t="str">
        <f>IF(AJP!D154="","",AJP!D154)</f>
        <v/>
      </c>
      <c r="Q3160" s="77" t="str">
        <f>IF(AJP!E154="","",AJP!E154)</f>
        <v/>
      </c>
      <c r="R3160" s="77"/>
      <c r="S3160" s="86"/>
      <c r="T3160" s="83"/>
      <c r="U3160" s="437" t="str">
        <f>IF(AJP!F154="","",AJP!F154)</f>
        <v/>
      </c>
      <c r="V3160" s="437" t="str">
        <f>IF(AJP!G154="","",AJP!G154)</f>
        <v/>
      </c>
      <c r="W3160" s="429"/>
      <c r="X3160" s="429"/>
    </row>
    <row r="3161" spans="1:24" s="329" customFormat="1" ht="18.75" customHeight="1" x14ac:dyDescent="0.25">
      <c r="A3161" s="429"/>
      <c r="B3161" s="303">
        <f>IF(P3161="",0,COUNTIF($P$7:P3161,P3161))</f>
        <v>0</v>
      </c>
      <c r="C3161" s="303" t="str">
        <f t="shared" si="343"/>
        <v>0</v>
      </c>
      <c r="D3161" s="303"/>
      <c r="E3161" s="303"/>
      <c r="F3161" s="303"/>
      <c r="G3161" s="303"/>
      <c r="H3161" s="303"/>
      <c r="I3161" s="303"/>
      <c r="J3161" s="306" t="str">
        <f t="shared" si="344"/>
        <v/>
      </c>
      <c r="K3161" s="303"/>
      <c r="L3161" s="429"/>
      <c r="M3161" s="83" t="str">
        <f>IF(AJP!B155="","",AJP!B155)</f>
        <v/>
      </c>
      <c r="N3161" s="80"/>
      <c r="O3161" s="436" t="str">
        <f>IF(AJP!C155="","",AJP!C155)</f>
        <v/>
      </c>
      <c r="P3161" s="84" t="str">
        <f>IF(AJP!D155="","",AJP!D155)</f>
        <v/>
      </c>
      <c r="Q3161" s="77" t="str">
        <f>IF(AJP!E155="","",AJP!E155)</f>
        <v/>
      </c>
      <c r="R3161" s="77"/>
      <c r="S3161" s="86"/>
      <c r="T3161" s="83"/>
      <c r="U3161" s="437" t="str">
        <f>IF(AJP!F155="","",AJP!F155)</f>
        <v/>
      </c>
      <c r="V3161" s="437" t="str">
        <f>IF(AJP!G155="","",AJP!G155)</f>
        <v/>
      </c>
      <c r="W3161" s="429"/>
      <c r="X3161" s="429"/>
    </row>
    <row r="3162" spans="1:24" s="329" customFormat="1" ht="18.75" customHeight="1" x14ac:dyDescent="0.25">
      <c r="A3162" s="429"/>
      <c r="B3162" s="303">
        <f>IF(P3162="",0,COUNTIF($P$7:P3162,P3162))</f>
        <v>0</v>
      </c>
      <c r="C3162" s="303" t="str">
        <f t="shared" si="343"/>
        <v>0</v>
      </c>
      <c r="D3162" s="303"/>
      <c r="E3162" s="303"/>
      <c r="F3162" s="303"/>
      <c r="G3162" s="303"/>
      <c r="H3162" s="303"/>
      <c r="I3162" s="303"/>
      <c r="J3162" s="306" t="str">
        <f t="shared" si="344"/>
        <v/>
      </c>
      <c r="K3162" s="303"/>
      <c r="L3162" s="429"/>
      <c r="M3162" s="83" t="str">
        <f>IF(AJP!B156="","",AJP!B156)</f>
        <v/>
      </c>
      <c r="N3162" s="80"/>
      <c r="O3162" s="436" t="str">
        <f>IF(AJP!C156="","",AJP!C156)</f>
        <v/>
      </c>
      <c r="P3162" s="84" t="str">
        <f>IF(AJP!D156="","",AJP!D156)</f>
        <v/>
      </c>
      <c r="Q3162" s="77" t="str">
        <f>IF(AJP!E156="","",AJP!E156)</f>
        <v/>
      </c>
      <c r="R3162" s="77"/>
      <c r="S3162" s="86"/>
      <c r="T3162" s="83"/>
      <c r="U3162" s="437" t="str">
        <f>IF(AJP!F156="","",AJP!F156)</f>
        <v/>
      </c>
      <c r="V3162" s="437" t="str">
        <f>IF(AJP!G156="","",AJP!G156)</f>
        <v/>
      </c>
      <c r="W3162" s="429"/>
      <c r="X3162" s="429"/>
    </row>
    <row r="3163" spans="1:24" s="329" customFormat="1" ht="18.75" customHeight="1" x14ac:dyDescent="0.25">
      <c r="A3163" s="429"/>
      <c r="B3163" s="303">
        <f>IF(P3163="",0,COUNTIF($P$7:P3163,P3163))</f>
        <v>0</v>
      </c>
      <c r="C3163" s="303" t="str">
        <f t="shared" si="343"/>
        <v>0</v>
      </c>
      <c r="D3163" s="303"/>
      <c r="E3163" s="303"/>
      <c r="F3163" s="303"/>
      <c r="G3163" s="303"/>
      <c r="H3163" s="303"/>
      <c r="I3163" s="303"/>
      <c r="J3163" s="306" t="str">
        <f t="shared" si="344"/>
        <v/>
      </c>
      <c r="K3163" s="303"/>
      <c r="L3163" s="429"/>
      <c r="M3163" s="83" t="str">
        <f>IF(AJP!B157="","",AJP!B157)</f>
        <v/>
      </c>
      <c r="N3163" s="80"/>
      <c r="O3163" s="436" t="str">
        <f>IF(AJP!C157="","",AJP!C157)</f>
        <v/>
      </c>
      <c r="P3163" s="84" t="str">
        <f>IF(AJP!D157="","",AJP!D157)</f>
        <v/>
      </c>
      <c r="Q3163" s="77" t="str">
        <f>IF(AJP!E157="","",AJP!E157)</f>
        <v/>
      </c>
      <c r="R3163" s="77"/>
      <c r="S3163" s="86"/>
      <c r="T3163" s="83"/>
      <c r="U3163" s="437" t="str">
        <f>IF(AJP!F157="","",AJP!F157)</f>
        <v/>
      </c>
      <c r="V3163" s="437" t="str">
        <f>IF(AJP!G157="","",AJP!G157)</f>
        <v/>
      </c>
      <c r="W3163" s="429"/>
      <c r="X3163" s="429"/>
    </row>
    <row r="3164" spans="1:24" s="329" customFormat="1" ht="18.75" customHeight="1" x14ac:dyDescent="0.25">
      <c r="A3164" s="429"/>
      <c r="B3164" s="303">
        <f>IF(P3164="",0,COUNTIF($P$7:P3164,P3164))</f>
        <v>0</v>
      </c>
      <c r="C3164" s="303" t="str">
        <f t="shared" si="343"/>
        <v>0</v>
      </c>
      <c r="D3164" s="303"/>
      <c r="E3164" s="303"/>
      <c r="F3164" s="303"/>
      <c r="G3164" s="303"/>
      <c r="H3164" s="303"/>
      <c r="I3164" s="303"/>
      <c r="J3164" s="306" t="str">
        <f t="shared" si="344"/>
        <v/>
      </c>
      <c r="K3164" s="303"/>
      <c r="L3164" s="429"/>
      <c r="M3164" s="83" t="str">
        <f>IF(AJP!B158="","",AJP!B158)</f>
        <v/>
      </c>
      <c r="N3164" s="80"/>
      <c r="O3164" s="436" t="str">
        <f>IF(AJP!C158="","",AJP!C158)</f>
        <v/>
      </c>
      <c r="P3164" s="84" t="str">
        <f>IF(AJP!D158="","",AJP!D158)</f>
        <v/>
      </c>
      <c r="Q3164" s="77" t="str">
        <f>IF(AJP!E158="","",AJP!E158)</f>
        <v/>
      </c>
      <c r="R3164" s="77"/>
      <c r="S3164" s="86"/>
      <c r="T3164" s="83"/>
      <c r="U3164" s="437" t="str">
        <f>IF(AJP!F158="","",AJP!F158)</f>
        <v/>
      </c>
      <c r="V3164" s="437" t="str">
        <f>IF(AJP!G158="","",AJP!G158)</f>
        <v/>
      </c>
      <c r="W3164" s="429"/>
      <c r="X3164" s="429"/>
    </row>
    <row r="3165" spans="1:24" s="329" customFormat="1" ht="18.75" customHeight="1" x14ac:dyDescent="0.25">
      <c r="A3165" s="429"/>
      <c r="B3165" s="303">
        <f>IF(P3165="",0,COUNTIF($P$7:P3165,P3165))</f>
        <v>0</v>
      </c>
      <c r="C3165" s="303" t="str">
        <f t="shared" si="343"/>
        <v>0</v>
      </c>
      <c r="D3165" s="303"/>
      <c r="E3165" s="303"/>
      <c r="F3165" s="303"/>
      <c r="G3165" s="303"/>
      <c r="H3165" s="303"/>
      <c r="I3165" s="303"/>
      <c r="J3165" s="306" t="str">
        <f t="shared" si="344"/>
        <v/>
      </c>
      <c r="K3165" s="303"/>
      <c r="L3165" s="429"/>
      <c r="M3165" s="83" t="str">
        <f>IF(AJP!B159="","",AJP!B159)</f>
        <v/>
      </c>
      <c r="N3165" s="80"/>
      <c r="O3165" s="436" t="str">
        <f>IF(AJP!C159="","",AJP!C159)</f>
        <v/>
      </c>
      <c r="P3165" s="84" t="str">
        <f>IF(AJP!D159="","",AJP!D159)</f>
        <v/>
      </c>
      <c r="Q3165" s="77" t="str">
        <f>IF(AJP!E159="","",AJP!E159)</f>
        <v/>
      </c>
      <c r="R3165" s="77"/>
      <c r="S3165" s="86"/>
      <c r="T3165" s="83"/>
      <c r="U3165" s="437" t="str">
        <f>IF(AJP!F159="","",AJP!F159)</f>
        <v/>
      </c>
      <c r="V3165" s="437" t="str">
        <f>IF(AJP!G159="","",AJP!G159)</f>
        <v/>
      </c>
      <c r="W3165" s="429"/>
      <c r="X3165" s="429"/>
    </row>
    <row r="3166" spans="1:24" s="329" customFormat="1" ht="18.75" customHeight="1" x14ac:dyDescent="0.25">
      <c r="A3166" s="429"/>
      <c r="B3166" s="303">
        <f>IF(P3166="",0,COUNTIF($P$7:P3166,P3166))</f>
        <v>0</v>
      </c>
      <c r="C3166" s="303" t="str">
        <f t="shared" si="343"/>
        <v>0</v>
      </c>
      <c r="D3166" s="303"/>
      <c r="E3166" s="303"/>
      <c r="F3166" s="303"/>
      <c r="G3166" s="303"/>
      <c r="H3166" s="303"/>
      <c r="I3166" s="303"/>
      <c r="J3166" s="306" t="str">
        <f t="shared" si="344"/>
        <v/>
      </c>
      <c r="K3166" s="303"/>
      <c r="L3166" s="429"/>
      <c r="M3166" s="83" t="str">
        <f>IF(AJP!B160="","",AJP!B160)</f>
        <v/>
      </c>
      <c r="N3166" s="80"/>
      <c r="O3166" s="436" t="str">
        <f>IF(AJP!C160="","",AJP!C160)</f>
        <v/>
      </c>
      <c r="P3166" s="84" t="str">
        <f>IF(AJP!D160="","",AJP!D160)</f>
        <v/>
      </c>
      <c r="Q3166" s="77" t="str">
        <f>IF(AJP!E160="","",AJP!E160)</f>
        <v/>
      </c>
      <c r="R3166" s="77"/>
      <c r="S3166" s="86"/>
      <c r="T3166" s="83"/>
      <c r="U3166" s="437" t="str">
        <f>IF(AJP!F160="","",AJP!F160)</f>
        <v/>
      </c>
      <c r="V3166" s="437" t="str">
        <f>IF(AJP!G160="","",AJP!G160)</f>
        <v/>
      </c>
      <c r="W3166" s="429"/>
      <c r="X3166" s="429"/>
    </row>
    <row r="3167" spans="1:24" s="329" customFormat="1" ht="18.75" customHeight="1" x14ac:dyDescent="0.25">
      <c r="A3167" s="429"/>
      <c r="B3167" s="303">
        <f>IF(P3167="",0,COUNTIF($P$7:P3167,P3167))</f>
        <v>0</v>
      </c>
      <c r="C3167" s="303" t="str">
        <f t="shared" si="343"/>
        <v>0</v>
      </c>
      <c r="D3167" s="303"/>
      <c r="E3167" s="303"/>
      <c r="F3167" s="303"/>
      <c r="G3167" s="303"/>
      <c r="H3167" s="303"/>
      <c r="I3167" s="303"/>
      <c r="J3167" s="306" t="str">
        <f t="shared" si="344"/>
        <v/>
      </c>
      <c r="K3167" s="303"/>
      <c r="L3167" s="429"/>
      <c r="M3167" s="83" t="str">
        <f>IF(AJP!B161="","",AJP!B161)</f>
        <v/>
      </c>
      <c r="N3167" s="80"/>
      <c r="O3167" s="436" t="str">
        <f>IF(AJP!C161="","",AJP!C161)</f>
        <v/>
      </c>
      <c r="P3167" s="84" t="str">
        <f>IF(AJP!D161="","",AJP!D161)</f>
        <v/>
      </c>
      <c r="Q3167" s="77" t="str">
        <f>IF(AJP!E161="","",AJP!E161)</f>
        <v/>
      </c>
      <c r="R3167" s="77"/>
      <c r="S3167" s="86"/>
      <c r="T3167" s="83"/>
      <c r="U3167" s="437" t="str">
        <f>IF(AJP!F161="","",AJP!F161)</f>
        <v/>
      </c>
      <c r="V3167" s="437" t="str">
        <f>IF(AJP!G161="","",AJP!G161)</f>
        <v/>
      </c>
      <c r="W3167" s="429"/>
      <c r="X3167" s="429"/>
    </row>
    <row r="3168" spans="1:24" s="329" customFormat="1" ht="18.75" customHeight="1" x14ac:dyDescent="0.25">
      <c r="A3168" s="429"/>
      <c r="B3168" s="303">
        <f>IF(P3168="",0,COUNTIF($P$7:P3168,P3168))</f>
        <v>0</v>
      </c>
      <c r="C3168" s="303" t="str">
        <f t="shared" si="343"/>
        <v>0</v>
      </c>
      <c r="D3168" s="303"/>
      <c r="E3168" s="303"/>
      <c r="F3168" s="303"/>
      <c r="G3168" s="303"/>
      <c r="H3168" s="303"/>
      <c r="I3168" s="303"/>
      <c r="J3168" s="306" t="str">
        <f t="shared" si="344"/>
        <v/>
      </c>
      <c r="K3168" s="303"/>
      <c r="L3168" s="429"/>
      <c r="M3168" s="83" t="str">
        <f>IF(AJP!B162="","",AJP!B162)</f>
        <v/>
      </c>
      <c r="N3168" s="80"/>
      <c r="O3168" s="436" t="str">
        <f>IF(AJP!C162="","",AJP!C162)</f>
        <v/>
      </c>
      <c r="P3168" s="84" t="str">
        <f>IF(AJP!D162="","",AJP!D162)</f>
        <v/>
      </c>
      <c r="Q3168" s="77" t="str">
        <f>IF(AJP!E162="","",AJP!E162)</f>
        <v/>
      </c>
      <c r="R3168" s="77"/>
      <c r="S3168" s="86"/>
      <c r="T3168" s="83"/>
      <c r="U3168" s="437" t="str">
        <f>IF(AJP!F162="","",AJP!F162)</f>
        <v/>
      </c>
      <c r="V3168" s="437" t="str">
        <f>IF(AJP!G162="","",AJP!G162)</f>
        <v/>
      </c>
      <c r="W3168" s="429"/>
      <c r="X3168" s="429"/>
    </row>
    <row r="3169" spans="1:24" s="329" customFormat="1" ht="18.75" customHeight="1" x14ac:dyDescent="0.25">
      <c r="A3169" s="429"/>
      <c r="B3169" s="303">
        <f>IF(P3169="",0,COUNTIF($P$7:P3169,P3169))</f>
        <v>0</v>
      </c>
      <c r="C3169" s="303" t="str">
        <f t="shared" si="343"/>
        <v>0</v>
      </c>
      <c r="D3169" s="303"/>
      <c r="E3169" s="303"/>
      <c r="F3169" s="303"/>
      <c r="G3169" s="303"/>
      <c r="H3169" s="303"/>
      <c r="I3169" s="303"/>
      <c r="J3169" s="306" t="str">
        <f t="shared" si="344"/>
        <v/>
      </c>
      <c r="K3169" s="303"/>
      <c r="L3169" s="429"/>
      <c r="M3169" s="83" t="str">
        <f>IF(AJP!B163="","",AJP!B163)</f>
        <v/>
      </c>
      <c r="N3169" s="80"/>
      <c r="O3169" s="436" t="str">
        <f>IF(AJP!C163="","",AJP!C163)</f>
        <v/>
      </c>
      <c r="P3169" s="84" t="str">
        <f>IF(AJP!D163="","",AJP!D163)</f>
        <v/>
      </c>
      <c r="Q3169" s="77" t="str">
        <f>IF(AJP!E163="","",AJP!E163)</f>
        <v/>
      </c>
      <c r="R3169" s="77"/>
      <c r="S3169" s="86"/>
      <c r="T3169" s="83"/>
      <c r="U3169" s="437" t="str">
        <f>IF(AJP!F163="","",AJP!F163)</f>
        <v/>
      </c>
      <c r="V3169" s="437" t="str">
        <f>IF(AJP!G163="","",AJP!G163)</f>
        <v/>
      </c>
      <c r="W3169" s="429"/>
      <c r="X3169" s="429"/>
    </row>
    <row r="3170" spans="1:24" s="329" customFormat="1" ht="18.75" customHeight="1" x14ac:dyDescent="0.25">
      <c r="A3170" s="429"/>
      <c r="B3170" s="303">
        <f>IF(P3170="",0,COUNTIF($P$7:P3170,P3170))</f>
        <v>0</v>
      </c>
      <c r="C3170" s="303" t="str">
        <f t="shared" si="343"/>
        <v>0</v>
      </c>
      <c r="D3170" s="303"/>
      <c r="E3170" s="303"/>
      <c r="F3170" s="303"/>
      <c r="G3170" s="303"/>
      <c r="H3170" s="303"/>
      <c r="I3170" s="303"/>
      <c r="J3170" s="306" t="str">
        <f t="shared" si="344"/>
        <v/>
      </c>
      <c r="K3170" s="303"/>
      <c r="L3170" s="429"/>
      <c r="M3170" s="83" t="str">
        <f>IF(AJP!B164="","",AJP!B164)</f>
        <v/>
      </c>
      <c r="N3170" s="80"/>
      <c r="O3170" s="436" t="str">
        <f>IF(AJP!C164="","",AJP!C164)</f>
        <v/>
      </c>
      <c r="P3170" s="84" t="str">
        <f>IF(AJP!D164="","",AJP!D164)</f>
        <v/>
      </c>
      <c r="Q3170" s="77" t="str">
        <f>IF(AJP!E164="","",AJP!E164)</f>
        <v/>
      </c>
      <c r="R3170" s="77"/>
      <c r="S3170" s="86"/>
      <c r="T3170" s="83"/>
      <c r="U3170" s="437" t="str">
        <f>IF(AJP!F164="","",AJP!F164)</f>
        <v/>
      </c>
      <c r="V3170" s="437" t="str">
        <f>IF(AJP!G164="","",AJP!G164)</f>
        <v/>
      </c>
      <c r="W3170" s="429"/>
      <c r="X3170" s="429"/>
    </row>
    <row r="3171" spans="1:24" s="329" customFormat="1" ht="18.75" customHeight="1" x14ac:dyDescent="0.25">
      <c r="A3171" s="429"/>
      <c r="B3171" s="303">
        <f>IF(P3171="",0,COUNTIF($P$7:P3171,P3171))</f>
        <v>0</v>
      </c>
      <c r="C3171" s="303" t="str">
        <f t="shared" si="343"/>
        <v>0</v>
      </c>
      <c r="D3171" s="303"/>
      <c r="E3171" s="303"/>
      <c r="F3171" s="303"/>
      <c r="G3171" s="303"/>
      <c r="H3171" s="303"/>
      <c r="I3171" s="303"/>
      <c r="J3171" s="306" t="str">
        <f t="shared" si="344"/>
        <v/>
      </c>
      <c r="K3171" s="303"/>
      <c r="L3171" s="429"/>
      <c r="M3171" s="83" t="str">
        <f>IF(AJP!B165="","",AJP!B165)</f>
        <v/>
      </c>
      <c r="N3171" s="80"/>
      <c r="O3171" s="436" t="str">
        <f>IF(AJP!C165="","",AJP!C165)</f>
        <v/>
      </c>
      <c r="P3171" s="84" t="str">
        <f>IF(AJP!D165="","",AJP!D165)</f>
        <v/>
      </c>
      <c r="Q3171" s="77" t="str">
        <f>IF(AJP!E165="","",AJP!E165)</f>
        <v/>
      </c>
      <c r="R3171" s="77"/>
      <c r="S3171" s="86"/>
      <c r="T3171" s="83"/>
      <c r="U3171" s="437" t="str">
        <f>IF(AJP!F165="","",AJP!F165)</f>
        <v/>
      </c>
      <c r="V3171" s="437" t="str">
        <f>IF(AJP!G165="","",AJP!G165)</f>
        <v/>
      </c>
      <c r="W3171" s="429"/>
      <c r="X3171" s="429"/>
    </row>
    <row r="3172" spans="1:24" s="329" customFormat="1" ht="18.75" customHeight="1" x14ac:dyDescent="0.25">
      <c r="A3172" s="429"/>
      <c r="B3172" s="303">
        <f>IF(P3172="",0,COUNTIF($P$7:P3172,P3172))</f>
        <v>0</v>
      </c>
      <c r="C3172" s="303" t="str">
        <f t="shared" si="343"/>
        <v>0</v>
      </c>
      <c r="D3172" s="303"/>
      <c r="E3172" s="303"/>
      <c r="F3172" s="303"/>
      <c r="G3172" s="303"/>
      <c r="H3172" s="303"/>
      <c r="I3172" s="303"/>
      <c r="J3172" s="306" t="str">
        <f t="shared" si="344"/>
        <v/>
      </c>
      <c r="K3172" s="303"/>
      <c r="L3172" s="429"/>
      <c r="M3172" s="83" t="str">
        <f>IF(AJP!B166="","",AJP!B166)</f>
        <v/>
      </c>
      <c r="N3172" s="80"/>
      <c r="O3172" s="436" t="str">
        <f>IF(AJP!C166="","",AJP!C166)</f>
        <v/>
      </c>
      <c r="P3172" s="84" t="str">
        <f>IF(AJP!D166="","",AJP!D166)</f>
        <v/>
      </c>
      <c r="Q3172" s="77" t="str">
        <f>IF(AJP!E166="","",AJP!E166)</f>
        <v/>
      </c>
      <c r="R3172" s="77"/>
      <c r="S3172" s="86"/>
      <c r="T3172" s="83"/>
      <c r="U3172" s="437" t="str">
        <f>IF(AJP!F166="","",AJP!F166)</f>
        <v/>
      </c>
      <c r="V3172" s="437" t="str">
        <f>IF(AJP!G166="","",AJP!G166)</f>
        <v/>
      </c>
      <c r="W3172" s="429"/>
      <c r="X3172" s="429"/>
    </row>
    <row r="3173" spans="1:24" s="329" customFormat="1" ht="18.75" customHeight="1" x14ac:dyDescent="0.25">
      <c r="A3173" s="429"/>
      <c r="B3173" s="303">
        <f>IF(P3173="",0,COUNTIF($P$7:P3173,P3173))</f>
        <v>0</v>
      </c>
      <c r="C3173" s="303" t="str">
        <f t="shared" si="343"/>
        <v>0</v>
      </c>
      <c r="D3173" s="303"/>
      <c r="E3173" s="303"/>
      <c r="F3173" s="303"/>
      <c r="G3173" s="303"/>
      <c r="H3173" s="303"/>
      <c r="I3173" s="303"/>
      <c r="J3173" s="306" t="str">
        <f t="shared" si="344"/>
        <v/>
      </c>
      <c r="K3173" s="303"/>
      <c r="L3173" s="429"/>
      <c r="M3173" s="83" t="str">
        <f>IF(AJP!B167="","",AJP!B167)</f>
        <v/>
      </c>
      <c r="N3173" s="80"/>
      <c r="O3173" s="436" t="str">
        <f>IF(AJP!C167="","",AJP!C167)</f>
        <v/>
      </c>
      <c r="P3173" s="84" t="str">
        <f>IF(AJP!D167="","",AJP!D167)</f>
        <v/>
      </c>
      <c r="Q3173" s="77" t="str">
        <f>IF(AJP!E167="","",AJP!E167)</f>
        <v/>
      </c>
      <c r="R3173" s="77"/>
      <c r="S3173" s="86"/>
      <c r="T3173" s="83"/>
      <c r="U3173" s="437" t="str">
        <f>IF(AJP!F167="","",AJP!F167)</f>
        <v/>
      </c>
      <c r="V3173" s="437" t="str">
        <f>IF(AJP!G167="","",AJP!G167)</f>
        <v/>
      </c>
      <c r="W3173" s="429"/>
      <c r="X3173" s="429"/>
    </row>
    <row r="3174" spans="1:24" s="329" customFormat="1" ht="18.75" customHeight="1" x14ac:dyDescent="0.25">
      <c r="A3174" s="429"/>
      <c r="B3174" s="303">
        <f>IF(P3174="",0,COUNTIF($P$7:P3174,P3174))</f>
        <v>0</v>
      </c>
      <c r="C3174" s="303" t="str">
        <f t="shared" si="343"/>
        <v>0</v>
      </c>
      <c r="D3174" s="303"/>
      <c r="E3174" s="303"/>
      <c r="F3174" s="303"/>
      <c r="G3174" s="303"/>
      <c r="H3174" s="303"/>
      <c r="I3174" s="303"/>
      <c r="J3174" s="306" t="str">
        <f t="shared" si="344"/>
        <v/>
      </c>
      <c r="K3174" s="303"/>
      <c r="L3174" s="429"/>
      <c r="M3174" s="83" t="str">
        <f>IF(AJP!B168="","",AJP!B168)</f>
        <v/>
      </c>
      <c r="N3174" s="80"/>
      <c r="O3174" s="436" t="str">
        <f>IF(AJP!C168="","",AJP!C168)</f>
        <v/>
      </c>
      <c r="P3174" s="84" t="str">
        <f>IF(AJP!D168="","",AJP!D168)</f>
        <v/>
      </c>
      <c r="Q3174" s="77" t="str">
        <f>IF(AJP!E168="","",AJP!E168)</f>
        <v/>
      </c>
      <c r="R3174" s="77"/>
      <c r="S3174" s="86"/>
      <c r="T3174" s="83"/>
      <c r="U3174" s="437" t="str">
        <f>IF(AJP!F168="","",AJP!F168)</f>
        <v/>
      </c>
      <c r="V3174" s="437" t="str">
        <f>IF(AJP!G168="","",AJP!G168)</f>
        <v/>
      </c>
      <c r="W3174" s="429"/>
      <c r="X3174" s="429"/>
    </row>
    <row r="3175" spans="1:24" s="329" customFormat="1" ht="18.75" customHeight="1" x14ac:dyDescent="0.25">
      <c r="A3175" s="429"/>
      <c r="B3175" s="303">
        <f>IF(P3175="",0,COUNTIF($P$7:P3175,P3175))</f>
        <v>0</v>
      </c>
      <c r="C3175" s="303" t="str">
        <f t="shared" si="343"/>
        <v>0</v>
      </c>
      <c r="D3175" s="303"/>
      <c r="E3175" s="303"/>
      <c r="F3175" s="303"/>
      <c r="G3175" s="303"/>
      <c r="H3175" s="303"/>
      <c r="I3175" s="303"/>
      <c r="J3175" s="306" t="str">
        <f t="shared" si="344"/>
        <v/>
      </c>
      <c r="K3175" s="303"/>
      <c r="L3175" s="429"/>
      <c r="M3175" s="83" t="str">
        <f>IF(AJP!B169="","",AJP!B169)</f>
        <v/>
      </c>
      <c r="N3175" s="80"/>
      <c r="O3175" s="436" t="str">
        <f>IF(AJP!C169="","",AJP!C169)</f>
        <v/>
      </c>
      <c r="P3175" s="84" t="str">
        <f>IF(AJP!D169="","",AJP!D169)</f>
        <v/>
      </c>
      <c r="Q3175" s="77" t="str">
        <f>IF(AJP!E169="","",AJP!E169)</f>
        <v/>
      </c>
      <c r="R3175" s="77"/>
      <c r="S3175" s="86"/>
      <c r="T3175" s="83"/>
      <c r="U3175" s="437" t="str">
        <f>IF(AJP!F169="","",AJP!F169)</f>
        <v/>
      </c>
      <c r="V3175" s="437" t="str">
        <f>IF(AJP!G169="","",AJP!G169)</f>
        <v/>
      </c>
      <c r="W3175" s="429"/>
      <c r="X3175" s="429"/>
    </row>
    <row r="3176" spans="1:24" s="329" customFormat="1" ht="18.75" customHeight="1" x14ac:dyDescent="0.25">
      <c r="A3176" s="429"/>
      <c r="B3176" s="303">
        <f>IF(P3176="",0,COUNTIF($P$7:P3176,P3176))</f>
        <v>0</v>
      </c>
      <c r="C3176" s="303" t="str">
        <f t="shared" si="343"/>
        <v>0</v>
      </c>
      <c r="D3176" s="303"/>
      <c r="E3176" s="303"/>
      <c r="F3176" s="303"/>
      <c r="G3176" s="303"/>
      <c r="H3176" s="303"/>
      <c r="I3176" s="303"/>
      <c r="J3176" s="306" t="str">
        <f t="shared" si="344"/>
        <v/>
      </c>
      <c r="K3176" s="303"/>
      <c r="L3176" s="429"/>
      <c r="M3176" s="83" t="str">
        <f>IF(AJP!B170="","",AJP!B170)</f>
        <v/>
      </c>
      <c r="N3176" s="80"/>
      <c r="O3176" s="436" t="str">
        <f>IF(AJP!C170="","",AJP!C170)</f>
        <v/>
      </c>
      <c r="P3176" s="84" t="str">
        <f>IF(AJP!D170="","",AJP!D170)</f>
        <v/>
      </c>
      <c r="Q3176" s="77" t="str">
        <f>IF(AJP!E170="","",AJP!E170)</f>
        <v/>
      </c>
      <c r="R3176" s="77"/>
      <c r="S3176" s="86"/>
      <c r="T3176" s="83"/>
      <c r="U3176" s="437" t="str">
        <f>IF(AJP!F170="","",AJP!F170)</f>
        <v/>
      </c>
      <c r="V3176" s="437" t="str">
        <f>IF(AJP!G170="","",AJP!G170)</f>
        <v/>
      </c>
      <c r="W3176" s="429"/>
      <c r="X3176" s="429"/>
    </row>
    <row r="3177" spans="1:24" s="329" customFormat="1" ht="18.75" customHeight="1" x14ac:dyDescent="0.25">
      <c r="A3177" s="429"/>
      <c r="B3177" s="303">
        <f>IF(P3177="",0,COUNTIF($P$7:P3177,P3177))</f>
        <v>0</v>
      </c>
      <c r="C3177" s="303" t="str">
        <f t="shared" si="343"/>
        <v>0</v>
      </c>
      <c r="D3177" s="303"/>
      <c r="E3177" s="303"/>
      <c r="F3177" s="303"/>
      <c r="G3177" s="303"/>
      <c r="H3177" s="303"/>
      <c r="I3177" s="303"/>
      <c r="J3177" s="306" t="str">
        <f t="shared" si="344"/>
        <v/>
      </c>
      <c r="K3177" s="303"/>
      <c r="L3177" s="429"/>
      <c r="M3177" s="83" t="str">
        <f>IF(AJP!B171="","",AJP!B171)</f>
        <v/>
      </c>
      <c r="N3177" s="80"/>
      <c r="O3177" s="436" t="str">
        <f>IF(AJP!C171="","",AJP!C171)</f>
        <v/>
      </c>
      <c r="P3177" s="84" t="str">
        <f>IF(AJP!D171="","",AJP!D171)</f>
        <v/>
      </c>
      <c r="Q3177" s="77" t="str">
        <f>IF(AJP!E171="","",AJP!E171)</f>
        <v/>
      </c>
      <c r="R3177" s="77"/>
      <c r="S3177" s="86"/>
      <c r="T3177" s="83"/>
      <c r="U3177" s="437" t="str">
        <f>IF(AJP!F171="","",AJP!F171)</f>
        <v/>
      </c>
      <c r="V3177" s="437" t="str">
        <f>IF(AJP!G171="","",AJP!G171)</f>
        <v/>
      </c>
      <c r="W3177" s="429"/>
      <c r="X3177" s="429"/>
    </row>
    <row r="3178" spans="1:24" s="329" customFormat="1" ht="18.75" customHeight="1" x14ac:dyDescent="0.25">
      <c r="A3178" s="429"/>
      <c r="B3178" s="303">
        <f>IF(P3178="",0,COUNTIF($P$7:P3178,P3178))</f>
        <v>0</v>
      </c>
      <c r="C3178" s="303" t="str">
        <f t="shared" si="343"/>
        <v>0</v>
      </c>
      <c r="D3178" s="303"/>
      <c r="E3178" s="303"/>
      <c r="F3178" s="303"/>
      <c r="G3178" s="303"/>
      <c r="H3178" s="303"/>
      <c r="I3178" s="303"/>
      <c r="J3178" s="306" t="str">
        <f t="shared" si="344"/>
        <v/>
      </c>
      <c r="K3178" s="303"/>
      <c r="L3178" s="429"/>
      <c r="M3178" s="83" t="str">
        <f>IF(AJP!B172="","",AJP!B172)</f>
        <v/>
      </c>
      <c r="N3178" s="80"/>
      <c r="O3178" s="436" t="str">
        <f>IF(AJP!C172="","",AJP!C172)</f>
        <v/>
      </c>
      <c r="P3178" s="84" t="str">
        <f>IF(AJP!D172="","",AJP!D172)</f>
        <v/>
      </c>
      <c r="Q3178" s="77" t="str">
        <f>IF(AJP!E172="","",AJP!E172)</f>
        <v/>
      </c>
      <c r="R3178" s="77"/>
      <c r="S3178" s="86"/>
      <c r="T3178" s="83"/>
      <c r="U3178" s="437" t="str">
        <f>IF(AJP!F172="","",AJP!F172)</f>
        <v/>
      </c>
      <c r="V3178" s="437" t="str">
        <f>IF(AJP!G172="","",AJP!G172)</f>
        <v/>
      </c>
      <c r="W3178" s="429"/>
      <c r="X3178" s="429"/>
    </row>
    <row r="3179" spans="1:24" s="329" customFormat="1" ht="18.75" customHeight="1" x14ac:dyDescent="0.25">
      <c r="A3179" s="429"/>
      <c r="B3179" s="303">
        <f>IF(P3179="",0,COUNTIF($P$7:P3179,P3179))</f>
        <v>0</v>
      </c>
      <c r="C3179" s="303" t="str">
        <f t="shared" si="343"/>
        <v>0</v>
      </c>
      <c r="D3179" s="303"/>
      <c r="E3179" s="303"/>
      <c r="F3179" s="303"/>
      <c r="G3179" s="303"/>
      <c r="H3179" s="303"/>
      <c r="I3179" s="303"/>
      <c r="J3179" s="306" t="str">
        <f t="shared" si="344"/>
        <v/>
      </c>
      <c r="K3179" s="303"/>
      <c r="L3179" s="429"/>
      <c r="M3179" s="83" t="str">
        <f>IF(AJP!B173="","",AJP!B173)</f>
        <v/>
      </c>
      <c r="N3179" s="80"/>
      <c r="O3179" s="436" t="str">
        <f>IF(AJP!C173="","",AJP!C173)</f>
        <v/>
      </c>
      <c r="P3179" s="84" t="str">
        <f>IF(AJP!D173="","",AJP!D173)</f>
        <v/>
      </c>
      <c r="Q3179" s="77" t="str">
        <f>IF(AJP!E173="","",AJP!E173)</f>
        <v/>
      </c>
      <c r="R3179" s="77"/>
      <c r="S3179" s="86"/>
      <c r="T3179" s="83"/>
      <c r="U3179" s="437" t="str">
        <f>IF(AJP!F173="","",AJP!F173)</f>
        <v/>
      </c>
      <c r="V3179" s="437" t="str">
        <f>IF(AJP!G173="","",AJP!G173)</f>
        <v/>
      </c>
      <c r="W3179" s="429"/>
      <c r="X3179" s="429"/>
    </row>
    <row r="3180" spans="1:24" s="329" customFormat="1" ht="18.75" customHeight="1" x14ac:dyDescent="0.25">
      <c r="A3180" s="429"/>
      <c r="B3180" s="303">
        <f>IF(P3180="",0,COUNTIF($P$7:P3180,P3180))</f>
        <v>0</v>
      </c>
      <c r="C3180" s="303" t="str">
        <f t="shared" si="343"/>
        <v>0</v>
      </c>
      <c r="D3180" s="303"/>
      <c r="E3180" s="303"/>
      <c r="F3180" s="303"/>
      <c r="G3180" s="303"/>
      <c r="H3180" s="303"/>
      <c r="I3180" s="303"/>
      <c r="J3180" s="306" t="str">
        <f t="shared" si="344"/>
        <v/>
      </c>
      <c r="K3180" s="303"/>
      <c r="L3180" s="429"/>
      <c r="M3180" s="83" t="str">
        <f>IF(AJP!B174="","",AJP!B174)</f>
        <v/>
      </c>
      <c r="N3180" s="80"/>
      <c r="O3180" s="436" t="str">
        <f>IF(AJP!C174="","",AJP!C174)</f>
        <v/>
      </c>
      <c r="P3180" s="84" t="str">
        <f>IF(AJP!D174="","",AJP!D174)</f>
        <v/>
      </c>
      <c r="Q3180" s="77" t="str">
        <f>IF(AJP!E174="","",AJP!E174)</f>
        <v/>
      </c>
      <c r="R3180" s="77"/>
      <c r="S3180" s="86"/>
      <c r="T3180" s="83"/>
      <c r="U3180" s="437" t="str">
        <f>IF(AJP!F174="","",AJP!F174)</f>
        <v/>
      </c>
      <c r="V3180" s="437" t="str">
        <f>IF(AJP!G174="","",AJP!G174)</f>
        <v/>
      </c>
      <c r="W3180" s="429"/>
      <c r="X3180" s="429"/>
    </row>
    <row r="3181" spans="1:24" s="329" customFormat="1" ht="18.75" customHeight="1" x14ac:dyDescent="0.25">
      <c r="A3181" s="429"/>
      <c r="B3181" s="303">
        <f>IF(P3181="",0,COUNTIF($P$7:P3181,P3181))</f>
        <v>0</v>
      </c>
      <c r="C3181" s="303" t="str">
        <f t="shared" si="343"/>
        <v>0</v>
      </c>
      <c r="D3181" s="303"/>
      <c r="E3181" s="303"/>
      <c r="F3181" s="303"/>
      <c r="G3181" s="303"/>
      <c r="H3181" s="303"/>
      <c r="I3181" s="303"/>
      <c r="J3181" s="306" t="str">
        <f t="shared" si="344"/>
        <v/>
      </c>
      <c r="K3181" s="303"/>
      <c r="L3181" s="429"/>
      <c r="M3181" s="83" t="str">
        <f>IF(AJP!B175="","",AJP!B175)</f>
        <v/>
      </c>
      <c r="N3181" s="80"/>
      <c r="O3181" s="436" t="str">
        <f>IF(AJP!C175="","",AJP!C175)</f>
        <v/>
      </c>
      <c r="P3181" s="84" t="str">
        <f>IF(AJP!D175="","",AJP!D175)</f>
        <v/>
      </c>
      <c r="Q3181" s="77" t="str">
        <f>IF(AJP!E175="","",AJP!E175)</f>
        <v/>
      </c>
      <c r="R3181" s="77"/>
      <c r="S3181" s="86"/>
      <c r="T3181" s="83"/>
      <c r="U3181" s="437" t="str">
        <f>IF(AJP!F175="","",AJP!F175)</f>
        <v/>
      </c>
      <c r="V3181" s="437" t="str">
        <f>IF(AJP!G175="","",AJP!G175)</f>
        <v/>
      </c>
      <c r="W3181" s="429"/>
      <c r="X3181" s="429"/>
    </row>
    <row r="3182" spans="1:24" s="329" customFormat="1" ht="18.75" customHeight="1" x14ac:dyDescent="0.25">
      <c r="A3182" s="429"/>
      <c r="B3182" s="303">
        <f>IF(P3182="",0,COUNTIF($P$7:P3182,P3182))</f>
        <v>0</v>
      </c>
      <c r="C3182" s="303" t="str">
        <f t="shared" si="343"/>
        <v>0</v>
      </c>
      <c r="D3182" s="303"/>
      <c r="E3182" s="303"/>
      <c r="F3182" s="303"/>
      <c r="G3182" s="303"/>
      <c r="H3182" s="303"/>
      <c r="I3182" s="303"/>
      <c r="J3182" s="306" t="str">
        <f t="shared" si="344"/>
        <v/>
      </c>
      <c r="K3182" s="303"/>
      <c r="L3182" s="429"/>
      <c r="M3182" s="83" t="str">
        <f>IF(AJP!B176="","",AJP!B176)</f>
        <v/>
      </c>
      <c r="N3182" s="80"/>
      <c r="O3182" s="436" t="str">
        <f>IF(AJP!C176="","",AJP!C176)</f>
        <v/>
      </c>
      <c r="P3182" s="84" t="str">
        <f>IF(AJP!D176="","",AJP!D176)</f>
        <v/>
      </c>
      <c r="Q3182" s="77" t="str">
        <f>IF(AJP!E176="","",AJP!E176)</f>
        <v/>
      </c>
      <c r="R3182" s="77"/>
      <c r="S3182" s="86"/>
      <c r="T3182" s="83"/>
      <c r="U3182" s="437" t="str">
        <f>IF(AJP!F176="","",AJP!F176)</f>
        <v/>
      </c>
      <c r="V3182" s="437" t="str">
        <f>IF(AJP!G176="","",AJP!G176)</f>
        <v/>
      </c>
      <c r="W3182" s="429"/>
      <c r="X3182" s="429"/>
    </row>
    <row r="3183" spans="1:24" s="329" customFormat="1" ht="18.75" customHeight="1" x14ac:dyDescent="0.25">
      <c r="A3183" s="429"/>
      <c r="B3183" s="303">
        <f>IF(P3183="",0,COUNTIF($P$7:P3183,P3183))</f>
        <v>0</v>
      </c>
      <c r="C3183" s="303" t="str">
        <f t="shared" si="343"/>
        <v>0</v>
      </c>
      <c r="D3183" s="303"/>
      <c r="E3183" s="303"/>
      <c r="F3183" s="303"/>
      <c r="G3183" s="303"/>
      <c r="H3183" s="303"/>
      <c r="I3183" s="303"/>
      <c r="J3183" s="306" t="str">
        <f t="shared" si="344"/>
        <v/>
      </c>
      <c r="K3183" s="303"/>
      <c r="L3183" s="429"/>
      <c r="M3183" s="83" t="str">
        <f>IF(AJP!B177="","",AJP!B177)</f>
        <v/>
      </c>
      <c r="N3183" s="80"/>
      <c r="O3183" s="436" t="str">
        <f>IF(AJP!C177="","",AJP!C177)</f>
        <v/>
      </c>
      <c r="P3183" s="84" t="str">
        <f>IF(AJP!D177="","",AJP!D177)</f>
        <v/>
      </c>
      <c r="Q3183" s="77" t="str">
        <f>IF(AJP!E177="","",AJP!E177)</f>
        <v/>
      </c>
      <c r="R3183" s="77"/>
      <c r="S3183" s="86"/>
      <c r="T3183" s="83"/>
      <c r="U3183" s="437" t="str">
        <f>IF(AJP!F177="","",AJP!F177)</f>
        <v/>
      </c>
      <c r="V3183" s="437" t="str">
        <f>IF(AJP!G177="","",AJP!G177)</f>
        <v/>
      </c>
      <c r="W3183" s="429"/>
      <c r="X3183" s="429"/>
    </row>
    <row r="3184" spans="1:24" s="329" customFormat="1" ht="18.75" customHeight="1" x14ac:dyDescent="0.25">
      <c r="A3184" s="429"/>
      <c r="B3184" s="303">
        <f>IF(P3184="",0,COUNTIF($P$7:P3184,P3184))</f>
        <v>0</v>
      </c>
      <c r="C3184" s="303" t="str">
        <f t="shared" si="343"/>
        <v>0</v>
      </c>
      <c r="D3184" s="303"/>
      <c r="E3184" s="303"/>
      <c r="F3184" s="303"/>
      <c r="G3184" s="303"/>
      <c r="H3184" s="303"/>
      <c r="I3184" s="303"/>
      <c r="J3184" s="306" t="str">
        <f t="shared" si="344"/>
        <v/>
      </c>
      <c r="K3184" s="303"/>
      <c r="L3184" s="429"/>
      <c r="M3184" s="83" t="str">
        <f>IF(AJP!B178="","",AJP!B178)</f>
        <v/>
      </c>
      <c r="N3184" s="80"/>
      <c r="O3184" s="436" t="str">
        <f>IF(AJP!C178="","",AJP!C178)</f>
        <v/>
      </c>
      <c r="P3184" s="84" t="str">
        <f>IF(AJP!D178="","",AJP!D178)</f>
        <v/>
      </c>
      <c r="Q3184" s="77" t="str">
        <f>IF(AJP!E178="","",AJP!E178)</f>
        <v/>
      </c>
      <c r="R3184" s="77"/>
      <c r="S3184" s="86"/>
      <c r="T3184" s="83"/>
      <c r="U3184" s="437" t="str">
        <f>IF(AJP!F178="","",AJP!F178)</f>
        <v/>
      </c>
      <c r="V3184" s="437" t="str">
        <f>IF(AJP!G178="","",AJP!G178)</f>
        <v/>
      </c>
      <c r="W3184" s="429"/>
      <c r="X3184" s="429"/>
    </row>
    <row r="3185" spans="1:24" s="329" customFormat="1" ht="18.75" customHeight="1" x14ac:dyDescent="0.25">
      <c r="A3185" s="429"/>
      <c r="B3185" s="303">
        <f>IF(P3185="",0,COUNTIF($P$7:P3185,P3185))</f>
        <v>0</v>
      </c>
      <c r="C3185" s="303" t="str">
        <f t="shared" si="343"/>
        <v>0</v>
      </c>
      <c r="D3185" s="303"/>
      <c r="E3185" s="303"/>
      <c r="F3185" s="303"/>
      <c r="G3185" s="303"/>
      <c r="H3185" s="303"/>
      <c r="I3185" s="303"/>
      <c r="J3185" s="306" t="str">
        <f t="shared" si="344"/>
        <v/>
      </c>
      <c r="K3185" s="303"/>
      <c r="L3185" s="429"/>
      <c r="M3185" s="83" t="str">
        <f>IF(AJP!B179="","",AJP!B179)</f>
        <v/>
      </c>
      <c r="N3185" s="80"/>
      <c r="O3185" s="436" t="str">
        <f>IF(AJP!C179="","",AJP!C179)</f>
        <v/>
      </c>
      <c r="P3185" s="84" t="str">
        <f>IF(AJP!D179="","",AJP!D179)</f>
        <v/>
      </c>
      <c r="Q3185" s="77" t="str">
        <f>IF(AJP!E179="","",AJP!E179)</f>
        <v/>
      </c>
      <c r="R3185" s="77"/>
      <c r="S3185" s="86"/>
      <c r="T3185" s="83"/>
      <c r="U3185" s="437" t="str">
        <f>IF(AJP!F179="","",AJP!F179)</f>
        <v/>
      </c>
      <c r="V3185" s="437" t="str">
        <f>IF(AJP!G179="","",AJP!G179)</f>
        <v/>
      </c>
      <c r="W3185" s="429"/>
      <c r="X3185" s="429"/>
    </row>
    <row r="3186" spans="1:24" s="329" customFormat="1" ht="18.75" customHeight="1" x14ac:dyDescent="0.25">
      <c r="A3186" s="429"/>
      <c r="B3186" s="303">
        <f>IF(P3186="",0,COUNTIF($P$7:P3186,P3186))</f>
        <v>0</v>
      </c>
      <c r="C3186" s="303" t="str">
        <f t="shared" si="343"/>
        <v>0</v>
      </c>
      <c r="D3186" s="303"/>
      <c r="E3186" s="303"/>
      <c r="F3186" s="303"/>
      <c r="G3186" s="303"/>
      <c r="H3186" s="303"/>
      <c r="I3186" s="303"/>
      <c r="J3186" s="306" t="str">
        <f t="shared" si="344"/>
        <v/>
      </c>
      <c r="K3186" s="303"/>
      <c r="L3186" s="429"/>
      <c r="M3186" s="83" t="str">
        <f>IF(AJP!B180="","",AJP!B180)</f>
        <v/>
      </c>
      <c r="N3186" s="80"/>
      <c r="O3186" s="436" t="str">
        <f>IF(AJP!C180="","",AJP!C180)</f>
        <v/>
      </c>
      <c r="P3186" s="84" t="str">
        <f>IF(AJP!D180="","",AJP!D180)</f>
        <v/>
      </c>
      <c r="Q3186" s="77" t="str">
        <f>IF(AJP!E180="","",AJP!E180)</f>
        <v/>
      </c>
      <c r="R3186" s="77"/>
      <c r="S3186" s="86"/>
      <c r="T3186" s="83"/>
      <c r="U3186" s="437" t="str">
        <f>IF(AJP!F180="","",AJP!F180)</f>
        <v/>
      </c>
      <c r="V3186" s="437" t="str">
        <f>IF(AJP!G180="","",AJP!G180)</f>
        <v/>
      </c>
      <c r="W3186" s="429"/>
      <c r="X3186" s="429"/>
    </row>
    <row r="3187" spans="1:24" s="329" customFormat="1" ht="18.75" customHeight="1" x14ac:dyDescent="0.25">
      <c r="A3187" s="429"/>
      <c r="B3187" s="303">
        <f>IF(P3187="",0,COUNTIF($P$7:P3187,P3187))</f>
        <v>0</v>
      </c>
      <c r="C3187" s="303" t="str">
        <f t="shared" si="343"/>
        <v>0</v>
      </c>
      <c r="D3187" s="303"/>
      <c r="E3187" s="303"/>
      <c r="F3187" s="303"/>
      <c r="G3187" s="303"/>
      <c r="H3187" s="303"/>
      <c r="I3187" s="303"/>
      <c r="J3187" s="306" t="str">
        <f t="shared" si="344"/>
        <v/>
      </c>
      <c r="K3187" s="303"/>
      <c r="L3187" s="429"/>
      <c r="M3187" s="83" t="str">
        <f>IF(AJP!B181="","",AJP!B181)</f>
        <v/>
      </c>
      <c r="N3187" s="80"/>
      <c r="O3187" s="436" t="str">
        <f>IF(AJP!C181="","",AJP!C181)</f>
        <v/>
      </c>
      <c r="P3187" s="84" t="str">
        <f>IF(AJP!D181="","",AJP!D181)</f>
        <v/>
      </c>
      <c r="Q3187" s="77" t="str">
        <f>IF(AJP!E181="","",AJP!E181)</f>
        <v/>
      </c>
      <c r="R3187" s="77"/>
      <c r="S3187" s="86"/>
      <c r="T3187" s="83"/>
      <c r="U3187" s="437" t="str">
        <f>IF(AJP!F181="","",AJP!F181)</f>
        <v/>
      </c>
      <c r="V3187" s="437" t="str">
        <f>IF(AJP!G181="","",AJP!G181)</f>
        <v/>
      </c>
      <c r="W3187" s="429"/>
      <c r="X3187" s="429"/>
    </row>
    <row r="3188" spans="1:24" s="329" customFormat="1" ht="18.75" customHeight="1" x14ac:dyDescent="0.25">
      <c r="A3188" s="429"/>
      <c r="B3188" s="303">
        <f>IF(P3188="",0,COUNTIF($P$7:P3188,P3188))</f>
        <v>0</v>
      </c>
      <c r="C3188" s="303" t="str">
        <f t="shared" si="343"/>
        <v>0</v>
      </c>
      <c r="D3188" s="303"/>
      <c r="E3188" s="303"/>
      <c r="F3188" s="303"/>
      <c r="G3188" s="303"/>
      <c r="H3188" s="303"/>
      <c r="I3188" s="303"/>
      <c r="J3188" s="306" t="str">
        <f t="shared" si="344"/>
        <v/>
      </c>
      <c r="K3188" s="303"/>
      <c r="L3188" s="429"/>
      <c r="M3188" s="83" t="str">
        <f>IF(AJP!B182="","",AJP!B182)</f>
        <v/>
      </c>
      <c r="N3188" s="80"/>
      <c r="O3188" s="436" t="str">
        <f>IF(AJP!C182="","",AJP!C182)</f>
        <v/>
      </c>
      <c r="P3188" s="84" t="str">
        <f>IF(AJP!D182="","",AJP!D182)</f>
        <v/>
      </c>
      <c r="Q3188" s="77" t="str">
        <f>IF(AJP!E182="","",AJP!E182)</f>
        <v/>
      </c>
      <c r="R3188" s="77"/>
      <c r="S3188" s="86"/>
      <c r="T3188" s="83"/>
      <c r="U3188" s="437" t="str">
        <f>IF(AJP!F182="","",AJP!F182)</f>
        <v/>
      </c>
      <c r="V3188" s="437" t="str">
        <f>IF(AJP!G182="","",AJP!G182)</f>
        <v/>
      </c>
      <c r="W3188" s="429"/>
      <c r="X3188" s="429"/>
    </row>
    <row r="3189" spans="1:24" s="329" customFormat="1" ht="18.75" customHeight="1" x14ac:dyDescent="0.25">
      <c r="A3189" s="429"/>
      <c r="B3189" s="303">
        <f>IF(P3189="",0,COUNTIF($P$7:P3189,P3189))</f>
        <v>0</v>
      </c>
      <c r="C3189" s="303" t="str">
        <f t="shared" si="343"/>
        <v>0</v>
      </c>
      <c r="D3189" s="303"/>
      <c r="E3189" s="303"/>
      <c r="F3189" s="303"/>
      <c r="G3189" s="303"/>
      <c r="H3189" s="303"/>
      <c r="I3189" s="303"/>
      <c r="J3189" s="306" t="str">
        <f t="shared" si="344"/>
        <v/>
      </c>
      <c r="K3189" s="303"/>
      <c r="L3189" s="429"/>
      <c r="M3189" s="83" t="str">
        <f>IF(AJP!B183="","",AJP!B183)</f>
        <v/>
      </c>
      <c r="N3189" s="80"/>
      <c r="O3189" s="436" t="str">
        <f>IF(AJP!C183="","",AJP!C183)</f>
        <v/>
      </c>
      <c r="P3189" s="84" t="str">
        <f>IF(AJP!D183="","",AJP!D183)</f>
        <v/>
      </c>
      <c r="Q3189" s="77" t="str">
        <f>IF(AJP!E183="","",AJP!E183)</f>
        <v/>
      </c>
      <c r="R3189" s="77"/>
      <c r="S3189" s="86"/>
      <c r="T3189" s="83"/>
      <c r="U3189" s="437" t="str">
        <f>IF(AJP!F183="","",AJP!F183)</f>
        <v/>
      </c>
      <c r="V3189" s="437" t="str">
        <f>IF(AJP!G183="","",AJP!G183)</f>
        <v/>
      </c>
      <c r="W3189" s="429"/>
      <c r="X3189" s="429"/>
    </row>
    <row r="3190" spans="1:24" s="329" customFormat="1" ht="18.75" customHeight="1" x14ac:dyDescent="0.25">
      <c r="A3190" s="429"/>
      <c r="B3190" s="303">
        <f>IF(P3190="",0,COUNTIF($P$7:P3190,P3190))</f>
        <v>0</v>
      </c>
      <c r="C3190" s="303" t="str">
        <f t="shared" si="343"/>
        <v>0</v>
      </c>
      <c r="D3190" s="303"/>
      <c r="E3190" s="303"/>
      <c r="F3190" s="303"/>
      <c r="G3190" s="303"/>
      <c r="H3190" s="303"/>
      <c r="I3190" s="303"/>
      <c r="J3190" s="306" t="str">
        <f t="shared" si="344"/>
        <v/>
      </c>
      <c r="K3190" s="303"/>
      <c r="L3190" s="429"/>
      <c r="M3190" s="83" t="str">
        <f>IF(AJP!B184="","",AJP!B184)</f>
        <v/>
      </c>
      <c r="N3190" s="80"/>
      <c r="O3190" s="436" t="str">
        <f>IF(AJP!C184="","",AJP!C184)</f>
        <v/>
      </c>
      <c r="P3190" s="84" t="str">
        <f>IF(AJP!D184="","",AJP!D184)</f>
        <v/>
      </c>
      <c r="Q3190" s="77" t="str">
        <f>IF(AJP!E184="","",AJP!E184)</f>
        <v/>
      </c>
      <c r="R3190" s="77"/>
      <c r="S3190" s="86"/>
      <c r="T3190" s="83"/>
      <c r="U3190" s="437" t="str">
        <f>IF(AJP!F184="","",AJP!F184)</f>
        <v/>
      </c>
      <c r="V3190" s="437" t="str">
        <f>IF(AJP!G184="","",AJP!G184)</f>
        <v/>
      </c>
      <c r="W3190" s="429"/>
      <c r="X3190" s="429"/>
    </row>
    <row r="3191" spans="1:24" s="329" customFormat="1" ht="18.75" customHeight="1" x14ac:dyDescent="0.25">
      <c r="A3191" s="429"/>
      <c r="B3191" s="303">
        <f>IF(P3191="",0,COUNTIF($P$7:P3191,P3191))</f>
        <v>0</v>
      </c>
      <c r="C3191" s="303" t="str">
        <f t="shared" si="343"/>
        <v>0</v>
      </c>
      <c r="D3191" s="303"/>
      <c r="E3191" s="303"/>
      <c r="F3191" s="303"/>
      <c r="G3191" s="303"/>
      <c r="H3191" s="303"/>
      <c r="I3191" s="303"/>
      <c r="J3191" s="306" t="str">
        <f t="shared" si="344"/>
        <v/>
      </c>
      <c r="K3191" s="303"/>
      <c r="L3191" s="429"/>
      <c r="M3191" s="83" t="str">
        <f>IF(AJP!B185="","",AJP!B185)</f>
        <v/>
      </c>
      <c r="N3191" s="80"/>
      <c r="O3191" s="436" t="str">
        <f>IF(AJP!C185="","",AJP!C185)</f>
        <v/>
      </c>
      <c r="P3191" s="84" t="str">
        <f>IF(AJP!D185="","",AJP!D185)</f>
        <v/>
      </c>
      <c r="Q3191" s="77" t="str">
        <f>IF(AJP!E185="","",AJP!E185)</f>
        <v/>
      </c>
      <c r="R3191" s="77"/>
      <c r="S3191" s="86"/>
      <c r="T3191" s="83"/>
      <c r="U3191" s="437" t="str">
        <f>IF(AJP!F185="","",AJP!F185)</f>
        <v/>
      </c>
      <c r="V3191" s="437" t="str">
        <f>IF(AJP!G185="","",AJP!G185)</f>
        <v/>
      </c>
      <c r="W3191" s="429"/>
      <c r="X3191" s="429"/>
    </row>
    <row r="3192" spans="1:24" s="329" customFormat="1" ht="18.75" customHeight="1" x14ac:dyDescent="0.25">
      <c r="A3192" s="429"/>
      <c r="B3192" s="303">
        <f>IF(P3192="",0,COUNTIF($P$7:P3192,P3192))</f>
        <v>0</v>
      </c>
      <c r="C3192" s="303" t="str">
        <f t="shared" si="343"/>
        <v>0</v>
      </c>
      <c r="D3192" s="303"/>
      <c r="E3192" s="303"/>
      <c r="F3192" s="303"/>
      <c r="G3192" s="303"/>
      <c r="H3192" s="303"/>
      <c r="I3192" s="303"/>
      <c r="J3192" s="306" t="str">
        <f t="shared" si="344"/>
        <v/>
      </c>
      <c r="K3192" s="303"/>
      <c r="L3192" s="429"/>
      <c r="M3192" s="83" t="str">
        <f>IF(AJP!B186="","",AJP!B186)</f>
        <v/>
      </c>
      <c r="N3192" s="80"/>
      <c r="O3192" s="436" t="str">
        <f>IF(AJP!C186="","",AJP!C186)</f>
        <v/>
      </c>
      <c r="P3192" s="84" t="str">
        <f>IF(AJP!D186="","",AJP!D186)</f>
        <v/>
      </c>
      <c r="Q3192" s="77" t="str">
        <f>IF(AJP!E186="","",AJP!E186)</f>
        <v/>
      </c>
      <c r="R3192" s="77"/>
      <c r="S3192" s="86"/>
      <c r="T3192" s="83"/>
      <c r="U3192" s="437" t="str">
        <f>IF(AJP!F186="","",AJP!F186)</f>
        <v/>
      </c>
      <c r="V3192" s="437" t="str">
        <f>IF(AJP!G186="","",AJP!G186)</f>
        <v/>
      </c>
      <c r="W3192" s="429"/>
      <c r="X3192" s="429"/>
    </row>
    <row r="3193" spans="1:24" s="329" customFormat="1" ht="18.75" customHeight="1" x14ac:dyDescent="0.25">
      <c r="A3193" s="429"/>
      <c r="B3193" s="303">
        <f>IF(P3193="",0,COUNTIF($P$7:P3193,P3193))</f>
        <v>0</v>
      </c>
      <c r="C3193" s="303" t="str">
        <f t="shared" si="343"/>
        <v>0</v>
      </c>
      <c r="D3193" s="303"/>
      <c r="E3193" s="303"/>
      <c r="F3193" s="303"/>
      <c r="G3193" s="303"/>
      <c r="H3193" s="303"/>
      <c r="I3193" s="303"/>
      <c r="J3193" s="306" t="str">
        <f t="shared" si="344"/>
        <v/>
      </c>
      <c r="K3193" s="303"/>
      <c r="L3193" s="429"/>
      <c r="M3193" s="83" t="str">
        <f>IF(AJP!B187="","",AJP!B187)</f>
        <v/>
      </c>
      <c r="N3193" s="80"/>
      <c r="O3193" s="436" t="str">
        <f>IF(AJP!C187="","",AJP!C187)</f>
        <v/>
      </c>
      <c r="P3193" s="84" t="str">
        <f>IF(AJP!D187="","",AJP!D187)</f>
        <v/>
      </c>
      <c r="Q3193" s="77" t="str">
        <f>IF(AJP!E187="","",AJP!E187)</f>
        <v/>
      </c>
      <c r="R3193" s="77"/>
      <c r="S3193" s="86"/>
      <c r="T3193" s="83"/>
      <c r="U3193" s="437" t="str">
        <f>IF(AJP!F187="","",AJP!F187)</f>
        <v/>
      </c>
      <c r="V3193" s="437" t="str">
        <f>IF(AJP!G187="","",AJP!G187)</f>
        <v/>
      </c>
      <c r="W3193" s="429"/>
      <c r="X3193" s="429"/>
    </row>
    <row r="3194" spans="1:24" s="329" customFormat="1" ht="18.75" customHeight="1" x14ac:dyDescent="0.25">
      <c r="A3194" s="429"/>
      <c r="B3194" s="303">
        <f>IF(P3194="",0,COUNTIF($P$7:P3194,P3194))</f>
        <v>0</v>
      </c>
      <c r="C3194" s="303" t="str">
        <f t="shared" si="343"/>
        <v>0</v>
      </c>
      <c r="D3194" s="303"/>
      <c r="E3194" s="303"/>
      <c r="F3194" s="303"/>
      <c r="G3194" s="303"/>
      <c r="H3194" s="303"/>
      <c r="I3194" s="303"/>
      <c r="J3194" s="306" t="str">
        <f t="shared" si="344"/>
        <v/>
      </c>
      <c r="K3194" s="303"/>
      <c r="L3194" s="429"/>
      <c r="M3194" s="83" t="str">
        <f>IF(AJP!B188="","",AJP!B188)</f>
        <v/>
      </c>
      <c r="N3194" s="80"/>
      <c r="O3194" s="436" t="str">
        <f>IF(AJP!C188="","",AJP!C188)</f>
        <v/>
      </c>
      <c r="P3194" s="84" t="str">
        <f>IF(AJP!D188="","",AJP!D188)</f>
        <v/>
      </c>
      <c r="Q3194" s="77" t="str">
        <f>IF(AJP!E188="","",AJP!E188)</f>
        <v/>
      </c>
      <c r="R3194" s="77"/>
      <c r="S3194" s="86"/>
      <c r="T3194" s="83"/>
      <c r="U3194" s="437" t="str">
        <f>IF(AJP!F188="","",AJP!F188)</f>
        <v/>
      </c>
      <c r="V3194" s="437" t="str">
        <f>IF(AJP!G188="","",AJP!G188)</f>
        <v/>
      </c>
      <c r="W3194" s="429"/>
      <c r="X3194" s="429"/>
    </row>
    <row r="3195" spans="1:24" s="329" customFormat="1" ht="18.75" customHeight="1" x14ac:dyDescent="0.25">
      <c r="A3195" s="429"/>
      <c r="B3195" s="303">
        <f>IF(P3195="",0,COUNTIF($P$7:P3195,P3195))</f>
        <v>0</v>
      </c>
      <c r="C3195" s="303" t="str">
        <f t="shared" si="343"/>
        <v>0</v>
      </c>
      <c r="D3195" s="303"/>
      <c r="E3195" s="303"/>
      <c r="F3195" s="303"/>
      <c r="G3195" s="303"/>
      <c r="H3195" s="303"/>
      <c r="I3195" s="303"/>
      <c r="J3195" s="306" t="str">
        <f t="shared" si="344"/>
        <v/>
      </c>
      <c r="K3195" s="303"/>
      <c r="L3195" s="429"/>
      <c r="M3195" s="83" t="str">
        <f>IF(AJP!B189="","",AJP!B189)</f>
        <v/>
      </c>
      <c r="N3195" s="80"/>
      <c r="O3195" s="436" t="str">
        <f>IF(AJP!C189="","",AJP!C189)</f>
        <v/>
      </c>
      <c r="P3195" s="84" t="str">
        <f>IF(AJP!D189="","",AJP!D189)</f>
        <v/>
      </c>
      <c r="Q3195" s="77" t="str">
        <f>IF(AJP!E189="","",AJP!E189)</f>
        <v/>
      </c>
      <c r="R3195" s="77"/>
      <c r="S3195" s="86"/>
      <c r="T3195" s="83"/>
      <c r="U3195" s="437" t="str">
        <f>IF(AJP!F189="","",AJP!F189)</f>
        <v/>
      </c>
      <c r="V3195" s="437" t="str">
        <f>IF(AJP!G189="","",AJP!G189)</f>
        <v/>
      </c>
      <c r="W3195" s="429"/>
      <c r="X3195" s="429"/>
    </row>
    <row r="3196" spans="1:24" s="329" customFormat="1" ht="18.75" customHeight="1" x14ac:dyDescent="0.25">
      <c r="A3196" s="429"/>
      <c r="B3196" s="303">
        <f>IF(P3196="",0,COUNTIF($P$7:P3196,P3196))</f>
        <v>0</v>
      </c>
      <c r="C3196" s="303" t="str">
        <f t="shared" si="343"/>
        <v>0</v>
      </c>
      <c r="D3196" s="303"/>
      <c r="E3196" s="303"/>
      <c r="F3196" s="303"/>
      <c r="G3196" s="303"/>
      <c r="H3196" s="303"/>
      <c r="I3196" s="303"/>
      <c r="J3196" s="306" t="str">
        <f t="shared" si="344"/>
        <v/>
      </c>
      <c r="K3196" s="303"/>
      <c r="L3196" s="429"/>
      <c r="M3196" s="83" t="str">
        <f>IF(AJP!B190="","",AJP!B190)</f>
        <v/>
      </c>
      <c r="N3196" s="80"/>
      <c r="O3196" s="436" t="str">
        <f>IF(AJP!C190="","",AJP!C190)</f>
        <v/>
      </c>
      <c r="P3196" s="84" t="str">
        <f>IF(AJP!D190="","",AJP!D190)</f>
        <v/>
      </c>
      <c r="Q3196" s="77" t="str">
        <f>IF(AJP!E190="","",AJP!E190)</f>
        <v/>
      </c>
      <c r="R3196" s="77"/>
      <c r="S3196" s="86"/>
      <c r="T3196" s="83"/>
      <c r="U3196" s="437" t="str">
        <f>IF(AJP!F190="","",AJP!F190)</f>
        <v/>
      </c>
      <c r="V3196" s="437" t="str">
        <f>IF(AJP!G190="","",AJP!G190)</f>
        <v/>
      </c>
      <c r="W3196" s="429"/>
      <c r="X3196" s="429"/>
    </row>
    <row r="3197" spans="1:24" s="329" customFormat="1" ht="18.75" customHeight="1" x14ac:dyDescent="0.25">
      <c r="A3197" s="429"/>
      <c r="B3197" s="303">
        <f>IF(P3197="",0,COUNTIF($P$7:P3197,P3197))</f>
        <v>0</v>
      </c>
      <c r="C3197" s="303" t="str">
        <f t="shared" si="343"/>
        <v>0</v>
      </c>
      <c r="D3197" s="303"/>
      <c r="E3197" s="303"/>
      <c r="F3197" s="303"/>
      <c r="G3197" s="303"/>
      <c r="H3197" s="303"/>
      <c r="I3197" s="303"/>
      <c r="J3197" s="306" t="str">
        <f t="shared" si="344"/>
        <v/>
      </c>
      <c r="K3197" s="303"/>
      <c r="L3197" s="429"/>
      <c r="M3197" s="83" t="str">
        <f>IF(AJP!B191="","",AJP!B191)</f>
        <v/>
      </c>
      <c r="N3197" s="80"/>
      <c r="O3197" s="436" t="str">
        <f>IF(AJP!C191="","",AJP!C191)</f>
        <v/>
      </c>
      <c r="P3197" s="84" t="str">
        <f>IF(AJP!D191="","",AJP!D191)</f>
        <v/>
      </c>
      <c r="Q3197" s="77" t="str">
        <f>IF(AJP!E191="","",AJP!E191)</f>
        <v/>
      </c>
      <c r="R3197" s="77"/>
      <c r="S3197" s="86"/>
      <c r="T3197" s="83"/>
      <c r="U3197" s="437" t="str">
        <f>IF(AJP!F191="","",AJP!F191)</f>
        <v/>
      </c>
      <c r="V3197" s="437" t="str">
        <f>IF(AJP!G191="","",AJP!G191)</f>
        <v/>
      </c>
      <c r="W3197" s="429"/>
      <c r="X3197" s="429"/>
    </row>
    <row r="3198" spans="1:24" s="329" customFormat="1" ht="18.75" customHeight="1" x14ac:dyDescent="0.25">
      <c r="A3198" s="429"/>
      <c r="B3198" s="303">
        <f>IF(P3198="",0,COUNTIF($P$7:P3198,P3198))</f>
        <v>0</v>
      </c>
      <c r="C3198" s="303" t="str">
        <f t="shared" si="343"/>
        <v>0</v>
      </c>
      <c r="D3198" s="303"/>
      <c r="E3198" s="303"/>
      <c r="F3198" s="303"/>
      <c r="G3198" s="303"/>
      <c r="H3198" s="303"/>
      <c r="I3198" s="303"/>
      <c r="J3198" s="306" t="str">
        <f t="shared" si="344"/>
        <v/>
      </c>
      <c r="K3198" s="303"/>
      <c r="L3198" s="429"/>
      <c r="M3198" s="83" t="str">
        <f>IF(AJP!B192="","",AJP!B192)</f>
        <v/>
      </c>
      <c r="N3198" s="80"/>
      <c r="O3198" s="436" t="str">
        <f>IF(AJP!C192="","",AJP!C192)</f>
        <v/>
      </c>
      <c r="P3198" s="84" t="str">
        <f>IF(AJP!D192="","",AJP!D192)</f>
        <v/>
      </c>
      <c r="Q3198" s="77" t="str">
        <f>IF(AJP!E192="","",AJP!E192)</f>
        <v/>
      </c>
      <c r="R3198" s="77"/>
      <c r="S3198" s="86"/>
      <c r="T3198" s="83"/>
      <c r="U3198" s="437" t="str">
        <f>IF(AJP!F192="","",AJP!F192)</f>
        <v/>
      </c>
      <c r="V3198" s="437" t="str">
        <f>IF(AJP!G192="","",AJP!G192)</f>
        <v/>
      </c>
      <c r="W3198" s="429"/>
      <c r="X3198" s="429"/>
    </row>
    <row r="3199" spans="1:24" s="329" customFormat="1" ht="18.75" customHeight="1" x14ac:dyDescent="0.25">
      <c r="A3199" s="429"/>
      <c r="B3199" s="303">
        <f>IF(P3199="",0,COUNTIF($P$7:P3199,P3199))</f>
        <v>0</v>
      </c>
      <c r="C3199" s="303" t="str">
        <f t="shared" si="343"/>
        <v>0</v>
      </c>
      <c r="D3199" s="303"/>
      <c r="E3199" s="303"/>
      <c r="F3199" s="303"/>
      <c r="G3199" s="303"/>
      <c r="H3199" s="303"/>
      <c r="I3199" s="303"/>
      <c r="J3199" s="306" t="str">
        <f t="shared" si="344"/>
        <v/>
      </c>
      <c r="K3199" s="303"/>
      <c r="L3199" s="429"/>
      <c r="M3199" s="83" t="str">
        <f>IF(AJP!B193="","",AJP!B193)</f>
        <v/>
      </c>
      <c r="N3199" s="80"/>
      <c r="O3199" s="436" t="str">
        <f>IF(AJP!C193="","",AJP!C193)</f>
        <v/>
      </c>
      <c r="P3199" s="84" t="str">
        <f>IF(AJP!D193="","",AJP!D193)</f>
        <v/>
      </c>
      <c r="Q3199" s="77" t="str">
        <f>IF(AJP!E193="","",AJP!E193)</f>
        <v/>
      </c>
      <c r="R3199" s="77"/>
      <c r="S3199" s="86"/>
      <c r="T3199" s="83"/>
      <c r="U3199" s="437" t="str">
        <f>IF(AJP!F193="","",AJP!F193)</f>
        <v/>
      </c>
      <c r="V3199" s="437" t="str">
        <f>IF(AJP!G193="","",AJP!G193)</f>
        <v/>
      </c>
      <c r="W3199" s="429"/>
      <c r="X3199" s="429"/>
    </row>
    <row r="3200" spans="1:24" s="329" customFormat="1" ht="18.75" customHeight="1" x14ac:dyDescent="0.25">
      <c r="A3200" s="429"/>
      <c r="B3200" s="303">
        <f>IF(P3200="",0,COUNTIF($P$7:P3200,P3200))</f>
        <v>0</v>
      </c>
      <c r="C3200" s="303" t="str">
        <f t="shared" si="343"/>
        <v>0</v>
      </c>
      <c r="D3200" s="303"/>
      <c r="E3200" s="303"/>
      <c r="F3200" s="303"/>
      <c r="G3200" s="303"/>
      <c r="H3200" s="303"/>
      <c r="I3200" s="303"/>
      <c r="J3200" s="306" t="str">
        <f t="shared" si="344"/>
        <v/>
      </c>
      <c r="K3200" s="303"/>
      <c r="L3200" s="429"/>
      <c r="M3200" s="83" t="str">
        <f>IF(AJP!B194="","",AJP!B194)</f>
        <v/>
      </c>
      <c r="N3200" s="80"/>
      <c r="O3200" s="436" t="str">
        <f>IF(AJP!C194="","",AJP!C194)</f>
        <v/>
      </c>
      <c r="P3200" s="84" t="str">
        <f>IF(AJP!D194="","",AJP!D194)</f>
        <v/>
      </c>
      <c r="Q3200" s="77" t="str">
        <f>IF(AJP!E194="","",AJP!E194)</f>
        <v/>
      </c>
      <c r="R3200" s="77"/>
      <c r="S3200" s="86"/>
      <c r="T3200" s="83"/>
      <c r="U3200" s="437" t="str">
        <f>IF(AJP!F194="","",AJP!F194)</f>
        <v/>
      </c>
      <c r="V3200" s="437" t="str">
        <f>IF(AJP!G194="","",AJP!G194)</f>
        <v/>
      </c>
      <c r="W3200" s="429"/>
      <c r="X3200" s="429"/>
    </row>
    <row r="3201" spans="1:24" s="329" customFormat="1" ht="18.75" customHeight="1" x14ac:dyDescent="0.25">
      <c r="A3201" s="429"/>
      <c r="B3201" s="303">
        <f>IF(P3201="",0,COUNTIF($P$7:P3201,P3201))</f>
        <v>0</v>
      </c>
      <c r="C3201" s="303" t="str">
        <f t="shared" si="343"/>
        <v>0</v>
      </c>
      <c r="D3201" s="303"/>
      <c r="E3201" s="303"/>
      <c r="F3201" s="303"/>
      <c r="G3201" s="303"/>
      <c r="H3201" s="303"/>
      <c r="I3201" s="303"/>
      <c r="J3201" s="306" t="str">
        <f t="shared" si="344"/>
        <v/>
      </c>
      <c r="K3201" s="303"/>
      <c r="L3201" s="429"/>
      <c r="M3201" s="83" t="str">
        <f>IF(AJP!B195="","",AJP!B195)</f>
        <v/>
      </c>
      <c r="N3201" s="80"/>
      <c r="O3201" s="436" t="str">
        <f>IF(AJP!C195="","",AJP!C195)</f>
        <v/>
      </c>
      <c r="P3201" s="84" t="str">
        <f>IF(AJP!D195="","",AJP!D195)</f>
        <v/>
      </c>
      <c r="Q3201" s="77" t="str">
        <f>IF(AJP!E195="","",AJP!E195)</f>
        <v/>
      </c>
      <c r="R3201" s="77"/>
      <c r="S3201" s="86"/>
      <c r="T3201" s="83"/>
      <c r="U3201" s="437" t="str">
        <f>IF(AJP!F195="","",AJP!F195)</f>
        <v/>
      </c>
      <c r="V3201" s="437" t="str">
        <f>IF(AJP!G195="","",AJP!G195)</f>
        <v/>
      </c>
      <c r="W3201" s="429"/>
      <c r="X3201" s="429"/>
    </row>
    <row r="3202" spans="1:24" s="329" customFormat="1" ht="18.75" customHeight="1" x14ac:dyDescent="0.25">
      <c r="A3202" s="429"/>
      <c r="B3202" s="303">
        <f>IF(P3202="",0,COUNTIF($P$7:P3202,P3202))</f>
        <v>0</v>
      </c>
      <c r="C3202" s="303" t="str">
        <f t="shared" si="343"/>
        <v>0</v>
      </c>
      <c r="D3202" s="303"/>
      <c r="E3202" s="303"/>
      <c r="F3202" s="303"/>
      <c r="G3202" s="303"/>
      <c r="H3202" s="303"/>
      <c r="I3202" s="303"/>
      <c r="J3202" s="306" t="str">
        <f t="shared" si="344"/>
        <v/>
      </c>
      <c r="K3202" s="303"/>
      <c r="L3202" s="429"/>
      <c r="M3202" s="83" t="str">
        <f>IF(AJP!B196="","",AJP!B196)</f>
        <v/>
      </c>
      <c r="N3202" s="80"/>
      <c r="O3202" s="436" t="str">
        <f>IF(AJP!C196="","",AJP!C196)</f>
        <v/>
      </c>
      <c r="P3202" s="84" t="str">
        <f>IF(AJP!D196="","",AJP!D196)</f>
        <v/>
      </c>
      <c r="Q3202" s="77" t="str">
        <f>IF(AJP!E196="","",AJP!E196)</f>
        <v/>
      </c>
      <c r="R3202" s="77"/>
      <c r="S3202" s="86"/>
      <c r="T3202" s="83"/>
      <c r="U3202" s="437" t="str">
        <f>IF(AJP!F196="","",AJP!F196)</f>
        <v/>
      </c>
      <c r="V3202" s="437" t="str">
        <f>IF(AJP!G196="","",AJP!G196)</f>
        <v/>
      </c>
      <c r="W3202" s="429"/>
      <c r="X3202" s="429"/>
    </row>
    <row r="3203" spans="1:24" s="329" customFormat="1" ht="18.75" customHeight="1" x14ac:dyDescent="0.25">
      <c r="A3203" s="429"/>
      <c r="B3203" s="303">
        <f>IF(P3203="",0,COUNTIF($P$7:P3203,P3203))</f>
        <v>0</v>
      </c>
      <c r="C3203" s="303" t="str">
        <f t="shared" si="343"/>
        <v>0</v>
      </c>
      <c r="D3203" s="303"/>
      <c r="E3203" s="303"/>
      <c r="F3203" s="303"/>
      <c r="G3203" s="303"/>
      <c r="H3203" s="303"/>
      <c r="I3203" s="303"/>
      <c r="J3203" s="306" t="str">
        <f t="shared" si="344"/>
        <v/>
      </c>
      <c r="K3203" s="303"/>
      <c r="L3203" s="429"/>
      <c r="M3203" s="83" t="str">
        <f>IF(AJP!B197="","",AJP!B197)</f>
        <v/>
      </c>
      <c r="N3203" s="80"/>
      <c r="O3203" s="436" t="str">
        <f>IF(AJP!C197="","",AJP!C197)</f>
        <v/>
      </c>
      <c r="P3203" s="84" t="str">
        <f>IF(AJP!D197="","",AJP!D197)</f>
        <v/>
      </c>
      <c r="Q3203" s="77" t="str">
        <f>IF(AJP!E197="","",AJP!E197)</f>
        <v/>
      </c>
      <c r="R3203" s="77"/>
      <c r="S3203" s="86"/>
      <c r="T3203" s="83"/>
      <c r="U3203" s="437" t="str">
        <f>IF(AJP!F197="","",AJP!F197)</f>
        <v/>
      </c>
      <c r="V3203" s="437" t="str">
        <f>IF(AJP!G197="","",AJP!G197)</f>
        <v/>
      </c>
      <c r="W3203" s="429"/>
      <c r="X3203" s="429"/>
    </row>
    <row r="3204" spans="1:24" s="329" customFormat="1" ht="18.75" customHeight="1" x14ac:dyDescent="0.25">
      <c r="A3204" s="429"/>
      <c r="B3204" s="303">
        <f>IF(P3204="",0,COUNTIF($P$7:P3204,P3204))</f>
        <v>0</v>
      </c>
      <c r="C3204" s="303" t="str">
        <f t="shared" si="343"/>
        <v>0</v>
      </c>
      <c r="D3204" s="303"/>
      <c r="E3204" s="303"/>
      <c r="F3204" s="303"/>
      <c r="G3204" s="303"/>
      <c r="H3204" s="303"/>
      <c r="I3204" s="303"/>
      <c r="J3204" s="306" t="str">
        <f t="shared" si="344"/>
        <v/>
      </c>
      <c r="K3204" s="303"/>
      <c r="L3204" s="429"/>
      <c r="M3204" s="83" t="str">
        <f>IF(AJP!B198="","",AJP!B198)</f>
        <v/>
      </c>
      <c r="N3204" s="80"/>
      <c r="O3204" s="436" t="str">
        <f>IF(AJP!C198="","",AJP!C198)</f>
        <v/>
      </c>
      <c r="P3204" s="84" t="str">
        <f>IF(AJP!D198="","",AJP!D198)</f>
        <v/>
      </c>
      <c r="Q3204" s="77" t="str">
        <f>IF(AJP!E198="","",AJP!E198)</f>
        <v/>
      </c>
      <c r="R3204" s="77"/>
      <c r="S3204" s="86"/>
      <c r="T3204" s="83"/>
      <c r="U3204" s="437" t="str">
        <f>IF(AJP!F198="","",AJP!F198)</f>
        <v/>
      </c>
      <c r="V3204" s="437" t="str">
        <f>IF(AJP!G198="","",AJP!G198)</f>
        <v/>
      </c>
      <c r="W3204" s="429"/>
      <c r="X3204" s="429"/>
    </row>
    <row r="3205" spans="1:24" s="329" customFormat="1" ht="18.75" customHeight="1" x14ac:dyDescent="0.25">
      <c r="A3205" s="429"/>
      <c r="B3205" s="303">
        <f>IF(P3205="",0,COUNTIF($P$7:P3205,P3205))</f>
        <v>0</v>
      </c>
      <c r="C3205" s="303" t="str">
        <f t="shared" ref="C3205:C3212" si="345">B3205&amp;P3205</f>
        <v>0</v>
      </c>
      <c r="D3205" s="303"/>
      <c r="E3205" s="303"/>
      <c r="F3205" s="303"/>
      <c r="G3205" s="303"/>
      <c r="H3205" s="303"/>
      <c r="I3205" s="303"/>
      <c r="J3205" s="306" t="str">
        <f t="shared" si="344"/>
        <v/>
      </c>
      <c r="K3205" s="303"/>
      <c r="L3205" s="429"/>
      <c r="M3205" s="83" t="str">
        <f>IF(AJP!B199="","",AJP!B199)</f>
        <v/>
      </c>
      <c r="N3205" s="80"/>
      <c r="O3205" s="436" t="str">
        <f>IF(AJP!C199="","",AJP!C199)</f>
        <v/>
      </c>
      <c r="P3205" s="84" t="str">
        <f>IF(AJP!D199="","",AJP!D199)</f>
        <v/>
      </c>
      <c r="Q3205" s="77" t="str">
        <f>IF(AJP!E199="","",AJP!E199)</f>
        <v/>
      </c>
      <c r="R3205" s="77"/>
      <c r="S3205" s="86"/>
      <c r="T3205" s="83"/>
      <c r="U3205" s="437" t="str">
        <f>IF(AJP!F199="","",AJP!F199)</f>
        <v/>
      </c>
      <c r="V3205" s="437" t="str">
        <f>IF(AJP!G199="","",AJP!G199)</f>
        <v/>
      </c>
      <c r="W3205" s="429"/>
      <c r="X3205" s="429"/>
    </row>
    <row r="3206" spans="1:24" s="329" customFormat="1" ht="18.75" customHeight="1" x14ac:dyDescent="0.25">
      <c r="A3206" s="429"/>
      <c r="B3206" s="303">
        <f>IF(P3206="",0,COUNTIF($P$7:P3206,P3206))</f>
        <v>0</v>
      </c>
      <c r="C3206" s="303" t="str">
        <f t="shared" si="345"/>
        <v>0</v>
      </c>
      <c r="D3206" s="303"/>
      <c r="E3206" s="303"/>
      <c r="F3206" s="303"/>
      <c r="G3206" s="303"/>
      <c r="H3206" s="303"/>
      <c r="I3206" s="303"/>
      <c r="J3206" s="306" t="str">
        <f t="shared" ref="J3206:J3212" si="346">IF(M3206&lt;&gt;"",M3206,J3205)</f>
        <v/>
      </c>
      <c r="K3206" s="303"/>
      <c r="L3206" s="429"/>
      <c r="M3206" s="83" t="str">
        <f>IF(AJP!B200="","",AJP!B200)</f>
        <v/>
      </c>
      <c r="N3206" s="80"/>
      <c r="O3206" s="436" t="str">
        <f>IF(AJP!C200="","",AJP!C200)</f>
        <v/>
      </c>
      <c r="P3206" s="84" t="str">
        <f>IF(AJP!D200="","",AJP!D200)</f>
        <v/>
      </c>
      <c r="Q3206" s="77" t="str">
        <f>IF(AJP!E200="","",AJP!E200)</f>
        <v/>
      </c>
      <c r="R3206" s="77"/>
      <c r="S3206" s="86"/>
      <c r="T3206" s="83"/>
      <c r="U3206" s="437" t="str">
        <f>IF(AJP!F200="","",AJP!F200)</f>
        <v/>
      </c>
      <c r="V3206" s="437" t="str">
        <f>IF(AJP!G200="","",AJP!G200)</f>
        <v/>
      </c>
      <c r="W3206" s="429"/>
      <c r="X3206" s="429"/>
    </row>
    <row r="3207" spans="1:24" s="329" customFormat="1" ht="18.75" customHeight="1" x14ac:dyDescent="0.25">
      <c r="A3207" s="429"/>
      <c r="B3207" s="303">
        <f>IF(P3207="",0,COUNTIF($P$7:P3207,P3207))</f>
        <v>0</v>
      </c>
      <c r="C3207" s="303" t="str">
        <f t="shared" si="345"/>
        <v>0</v>
      </c>
      <c r="D3207" s="303"/>
      <c r="E3207" s="303"/>
      <c r="F3207" s="303"/>
      <c r="G3207" s="303"/>
      <c r="H3207" s="303"/>
      <c r="I3207" s="303"/>
      <c r="J3207" s="306" t="str">
        <f t="shared" si="346"/>
        <v/>
      </c>
      <c r="K3207" s="303"/>
      <c r="L3207" s="429"/>
      <c r="M3207" s="83" t="str">
        <f>IF(AJP!B201="","",AJP!B201)</f>
        <v/>
      </c>
      <c r="N3207" s="80"/>
      <c r="O3207" s="436" t="str">
        <f>IF(AJP!C201="","",AJP!C201)</f>
        <v/>
      </c>
      <c r="P3207" s="84" t="str">
        <f>IF(AJP!D201="","",AJP!D201)</f>
        <v/>
      </c>
      <c r="Q3207" s="77" t="str">
        <f>IF(AJP!E201="","",AJP!E201)</f>
        <v/>
      </c>
      <c r="R3207" s="77"/>
      <c r="S3207" s="86"/>
      <c r="T3207" s="83"/>
      <c r="U3207" s="437" t="str">
        <f>IF(AJP!F201="","",AJP!F201)</f>
        <v/>
      </c>
      <c r="V3207" s="437" t="str">
        <f>IF(AJP!G201="","",AJP!G201)</f>
        <v/>
      </c>
      <c r="W3207" s="429"/>
      <c r="X3207" s="429"/>
    </row>
    <row r="3208" spans="1:24" s="329" customFormat="1" ht="18.75" customHeight="1" x14ac:dyDescent="0.25">
      <c r="A3208" s="429"/>
      <c r="B3208" s="303">
        <f>IF(P3208="",0,COUNTIF($P$7:P3208,P3208))</f>
        <v>0</v>
      </c>
      <c r="C3208" s="303" t="str">
        <f t="shared" si="345"/>
        <v>0</v>
      </c>
      <c r="D3208" s="303"/>
      <c r="E3208" s="303"/>
      <c r="F3208" s="303"/>
      <c r="G3208" s="303"/>
      <c r="H3208" s="303"/>
      <c r="I3208" s="303"/>
      <c r="J3208" s="306" t="str">
        <f t="shared" si="346"/>
        <v/>
      </c>
      <c r="K3208" s="303"/>
      <c r="L3208" s="429"/>
      <c r="M3208" s="83" t="str">
        <f>IF(AJP!B202="","",AJP!B202)</f>
        <v/>
      </c>
      <c r="N3208" s="80"/>
      <c r="O3208" s="436" t="str">
        <f>IF(AJP!C202="","",AJP!C202)</f>
        <v/>
      </c>
      <c r="P3208" s="84" t="str">
        <f>IF(AJP!D202="","",AJP!D202)</f>
        <v/>
      </c>
      <c r="Q3208" s="77" t="str">
        <f>IF(AJP!E202="","",AJP!E202)</f>
        <v/>
      </c>
      <c r="R3208" s="77"/>
      <c r="S3208" s="86"/>
      <c r="T3208" s="83"/>
      <c r="U3208" s="437" t="str">
        <f>IF(AJP!F202="","",AJP!F202)</f>
        <v/>
      </c>
      <c r="V3208" s="437" t="str">
        <f>IF(AJP!G202="","",AJP!G202)</f>
        <v/>
      </c>
      <c r="W3208" s="429"/>
      <c r="X3208" s="429"/>
    </row>
    <row r="3209" spans="1:24" s="329" customFormat="1" ht="18.75" customHeight="1" x14ac:dyDescent="0.25">
      <c r="A3209" s="429"/>
      <c r="B3209" s="303">
        <f>IF(P3209="",0,COUNTIF($P$7:P3209,P3209))</f>
        <v>0</v>
      </c>
      <c r="C3209" s="303" t="str">
        <f t="shared" si="345"/>
        <v>0</v>
      </c>
      <c r="D3209" s="303"/>
      <c r="E3209" s="303"/>
      <c r="F3209" s="303"/>
      <c r="G3209" s="303"/>
      <c r="H3209" s="303"/>
      <c r="I3209" s="303"/>
      <c r="J3209" s="306" t="str">
        <f t="shared" si="346"/>
        <v/>
      </c>
      <c r="K3209" s="303"/>
      <c r="L3209" s="429"/>
      <c r="M3209" s="83" t="str">
        <f>IF(AJP!B203="","",AJP!B203)</f>
        <v/>
      </c>
      <c r="N3209" s="80"/>
      <c r="O3209" s="436" t="str">
        <f>IF(AJP!C203="","",AJP!C203)</f>
        <v/>
      </c>
      <c r="P3209" s="84" t="str">
        <f>IF(AJP!D203="","",AJP!D203)</f>
        <v/>
      </c>
      <c r="Q3209" s="77" t="str">
        <f>IF(AJP!E203="","",AJP!E203)</f>
        <v/>
      </c>
      <c r="R3209" s="77"/>
      <c r="S3209" s="86"/>
      <c r="T3209" s="83"/>
      <c r="U3209" s="437" t="str">
        <f>IF(AJP!F203="","",AJP!F203)</f>
        <v/>
      </c>
      <c r="V3209" s="437" t="str">
        <f>IF(AJP!G203="","",AJP!G203)</f>
        <v/>
      </c>
      <c r="W3209" s="429"/>
      <c r="X3209" s="429"/>
    </row>
    <row r="3210" spans="1:24" s="329" customFormat="1" ht="18.75" customHeight="1" x14ac:dyDescent="0.25">
      <c r="A3210" s="429"/>
      <c r="B3210" s="303">
        <f>IF(P3210="",0,COUNTIF($P$7:P3210,P3210))</f>
        <v>0</v>
      </c>
      <c r="C3210" s="303" t="str">
        <f t="shared" si="345"/>
        <v>0</v>
      </c>
      <c r="D3210" s="303"/>
      <c r="E3210" s="303"/>
      <c r="F3210" s="303"/>
      <c r="G3210" s="303"/>
      <c r="H3210" s="303"/>
      <c r="I3210" s="303"/>
      <c r="J3210" s="306" t="str">
        <f t="shared" si="346"/>
        <v/>
      </c>
      <c r="K3210" s="303"/>
      <c r="L3210" s="429"/>
      <c r="M3210" s="83" t="str">
        <f>IF(AJP!B204="","",AJP!B204)</f>
        <v/>
      </c>
      <c r="N3210" s="80"/>
      <c r="O3210" s="436" t="str">
        <f>IF(AJP!C204="","",AJP!C204)</f>
        <v/>
      </c>
      <c r="P3210" s="84" t="str">
        <f>IF(AJP!D204="","",AJP!D204)</f>
        <v/>
      </c>
      <c r="Q3210" s="77" t="str">
        <f>IF(AJP!E204="","",AJP!E204)</f>
        <v/>
      </c>
      <c r="R3210" s="77"/>
      <c r="S3210" s="86"/>
      <c r="T3210" s="83"/>
      <c r="U3210" s="437" t="str">
        <f>IF(AJP!F204="","",AJP!F204)</f>
        <v/>
      </c>
      <c r="V3210" s="437" t="str">
        <f>IF(AJP!G204="","",AJP!G204)</f>
        <v/>
      </c>
      <c r="W3210" s="429"/>
      <c r="X3210" s="429"/>
    </row>
    <row r="3211" spans="1:24" s="329" customFormat="1" ht="18.75" customHeight="1" x14ac:dyDescent="0.25">
      <c r="A3211" s="429"/>
      <c r="B3211" s="303">
        <f>IF(P3211="",0,COUNTIF($P$7:P3211,P3211))</f>
        <v>0</v>
      </c>
      <c r="C3211" s="303" t="str">
        <f t="shared" si="345"/>
        <v>0</v>
      </c>
      <c r="D3211" s="303"/>
      <c r="E3211" s="303"/>
      <c r="F3211" s="303"/>
      <c r="G3211" s="303"/>
      <c r="H3211" s="303"/>
      <c r="I3211" s="303"/>
      <c r="J3211" s="306" t="str">
        <f t="shared" si="346"/>
        <v/>
      </c>
      <c r="K3211" s="303"/>
      <c r="L3211" s="429"/>
      <c r="M3211" s="83" t="str">
        <f>IF(AJP!B205="","",AJP!B205)</f>
        <v/>
      </c>
      <c r="N3211" s="80"/>
      <c r="O3211" s="436" t="str">
        <f>IF(AJP!C205="","",AJP!C205)</f>
        <v/>
      </c>
      <c r="P3211" s="84" t="str">
        <f>IF(AJP!D205="","",AJP!D205)</f>
        <v/>
      </c>
      <c r="Q3211" s="77" t="str">
        <f>IF(AJP!E205="","",AJP!E205)</f>
        <v/>
      </c>
      <c r="R3211" s="77"/>
      <c r="S3211" s="86"/>
      <c r="T3211" s="83"/>
      <c r="U3211" s="437" t="str">
        <f>IF(AJP!F205="","",AJP!F205)</f>
        <v/>
      </c>
      <c r="V3211" s="437" t="str">
        <f>IF(AJP!G205="","",AJP!G205)</f>
        <v/>
      </c>
      <c r="W3211" s="429"/>
      <c r="X3211" s="429"/>
    </row>
    <row r="3212" spans="1:24" s="329" customFormat="1" ht="18.75" customHeight="1" x14ac:dyDescent="0.25">
      <c r="A3212" s="429"/>
      <c r="B3212" s="303">
        <f>IF(P3212="",0,COUNTIF($P$7:P3212,P3212))</f>
        <v>0</v>
      </c>
      <c r="C3212" s="303" t="str">
        <f t="shared" si="345"/>
        <v>0</v>
      </c>
      <c r="D3212" s="303"/>
      <c r="E3212" s="303"/>
      <c r="F3212" s="303"/>
      <c r="G3212" s="303"/>
      <c r="H3212" s="303"/>
      <c r="I3212" s="303"/>
      <c r="J3212" s="306" t="str">
        <f t="shared" si="346"/>
        <v/>
      </c>
      <c r="K3212" s="303"/>
      <c r="L3212" s="429"/>
      <c r="M3212" s="83" t="str">
        <f>IF(AJP!B206="","",AJP!B206)</f>
        <v/>
      </c>
      <c r="N3212" s="80"/>
      <c r="O3212" s="436" t="str">
        <f>IF(AJP!C206="","",AJP!C206)</f>
        <v/>
      </c>
      <c r="P3212" s="84" t="str">
        <f>IF(AJP!D206="","",AJP!D206)</f>
        <v/>
      </c>
      <c r="Q3212" s="77" t="str">
        <f>IF(AJP!E206="","",AJP!E206)</f>
        <v/>
      </c>
      <c r="R3212" s="77"/>
      <c r="S3212" s="86"/>
      <c r="T3212" s="83"/>
      <c r="U3212" s="437" t="str">
        <f>IF(AJP!F206="","",AJP!F206)</f>
        <v/>
      </c>
      <c r="V3212" s="437" t="str">
        <f>IF(AJP!G206="","",AJP!G206)</f>
        <v/>
      </c>
      <c r="W3212" s="429"/>
      <c r="X3212" s="429"/>
    </row>
    <row r="3213" spans="1:24" x14ac:dyDescent="0.25">
      <c r="A3213" s="61"/>
      <c r="B3213" s="299"/>
      <c r="C3213" s="299"/>
      <c r="D3213" s="299"/>
      <c r="E3213" s="299"/>
      <c r="F3213" s="299"/>
      <c r="G3213" s="299"/>
      <c r="H3213" s="299"/>
      <c r="I3213" s="299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</row>
    <row r="3214" spans="1:24" x14ac:dyDescent="0.25">
      <c r="A3214" s="61"/>
      <c r="B3214" s="299"/>
      <c r="C3214" s="299"/>
      <c r="D3214" s="299"/>
      <c r="E3214" s="299"/>
      <c r="F3214" s="299"/>
      <c r="G3214" s="299"/>
      <c r="H3214" s="299"/>
      <c r="I3214" s="299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</row>
    <row r="3215" spans="1:24" s="329" customFormat="1" ht="18.75" customHeight="1" x14ac:dyDescent="0.35">
      <c r="A3215" s="429"/>
      <c r="B3215" s="430"/>
      <c r="C3215" s="430"/>
      <c r="D3215" s="430"/>
      <c r="E3215" s="430"/>
      <c r="F3215" s="430"/>
      <c r="G3215" s="430"/>
      <c r="H3215" s="430"/>
      <c r="I3215" s="430"/>
      <c r="J3215" s="430"/>
      <c r="K3215" s="430"/>
      <c r="L3215" s="429"/>
      <c r="M3215" s="560" t="str">
        <f>'Jurnal Peny. Aktiva'!B3</f>
        <v>JURNAL PENYUSUTAN AKTIVA TETAP</v>
      </c>
      <c r="N3215" s="560"/>
      <c r="O3215" s="560"/>
      <c r="P3215" s="560"/>
      <c r="Q3215" s="560"/>
      <c r="R3215" s="560"/>
      <c r="S3215" s="560"/>
      <c r="T3215" s="560"/>
      <c r="U3215" s="560"/>
      <c r="V3215" s="560"/>
      <c r="W3215" s="429"/>
      <c r="X3215" s="429"/>
    </row>
    <row r="3216" spans="1:24" s="329" customFormat="1" ht="18.75" customHeight="1" x14ac:dyDescent="0.25">
      <c r="A3216" s="429"/>
      <c r="B3216" s="430"/>
      <c r="C3216" s="430"/>
      <c r="D3216" s="430"/>
      <c r="E3216" s="430"/>
      <c r="F3216" s="430"/>
      <c r="G3216" s="430"/>
      <c r="H3216" s="430"/>
      <c r="I3216" s="430"/>
      <c r="J3216" s="430"/>
      <c r="K3216" s="430"/>
      <c r="L3216" s="429"/>
      <c r="M3216" s="553" t="str">
        <f>'Jurnal Peny. Aktiva'!B4</f>
        <v>31 Desember 2022</v>
      </c>
      <c r="N3216" s="553"/>
      <c r="O3216" s="553"/>
      <c r="P3216" s="553"/>
      <c r="Q3216" s="553"/>
      <c r="R3216" s="553"/>
      <c r="S3216" s="553"/>
      <c r="T3216" s="553"/>
      <c r="U3216" s="553"/>
      <c r="V3216" s="553"/>
      <c r="W3216" s="429"/>
      <c r="X3216" s="429"/>
    </row>
    <row r="3217" spans="1:24" s="329" customFormat="1" ht="18.75" customHeight="1" x14ac:dyDescent="0.25">
      <c r="A3217" s="429"/>
      <c r="B3217" s="301"/>
      <c r="C3217" s="301"/>
      <c r="D3217" s="301" t="s">
        <v>40</v>
      </c>
      <c r="E3217" s="301"/>
      <c r="F3217" s="301"/>
      <c r="G3217" s="301"/>
      <c r="H3217" s="301"/>
      <c r="I3217" s="301"/>
      <c r="J3217" s="301"/>
      <c r="K3217" s="301"/>
      <c r="L3217" s="431"/>
      <c r="M3217" s="558"/>
      <c r="N3217" s="561"/>
      <c r="O3217" s="563"/>
      <c r="P3217" s="565" t="s">
        <v>17</v>
      </c>
      <c r="Q3217" s="566"/>
      <c r="R3217" s="561"/>
      <c r="S3217" s="561"/>
      <c r="T3217" s="432"/>
      <c r="U3217" s="554" t="s">
        <v>6</v>
      </c>
      <c r="V3217" s="555"/>
      <c r="W3217" s="429"/>
      <c r="X3217" s="429"/>
    </row>
    <row r="3218" spans="1:24" s="329" customFormat="1" ht="18.75" customHeight="1" x14ac:dyDescent="0.25">
      <c r="A3218" s="429"/>
      <c r="B3218" s="302" t="s">
        <v>14</v>
      </c>
      <c r="C3218" s="302" t="s">
        <v>15</v>
      </c>
      <c r="D3218" s="302"/>
      <c r="E3218" s="302"/>
      <c r="F3218" s="302"/>
      <c r="G3218" s="302"/>
      <c r="H3218" s="302"/>
      <c r="I3218" s="302"/>
      <c r="J3218" s="302"/>
      <c r="K3218" s="302"/>
      <c r="L3218" s="431"/>
      <c r="M3218" s="559"/>
      <c r="N3218" s="562"/>
      <c r="O3218" s="564"/>
      <c r="P3218" s="433" t="s">
        <v>7</v>
      </c>
      <c r="Q3218" s="433" t="s">
        <v>0</v>
      </c>
      <c r="R3218" s="562"/>
      <c r="S3218" s="562"/>
      <c r="T3218" s="434"/>
      <c r="U3218" s="433" t="s">
        <v>2</v>
      </c>
      <c r="V3218" s="435" t="s">
        <v>3</v>
      </c>
      <c r="W3218" s="429"/>
      <c r="X3218" s="429"/>
    </row>
    <row r="3219" spans="1:24" s="329" customFormat="1" ht="18.75" customHeight="1" x14ac:dyDescent="0.25">
      <c r="A3219" s="429"/>
      <c r="B3219" s="303">
        <f>IF(P3219="",0,COUNTIF($P$7:P3219,P3219))</f>
        <v>0</v>
      </c>
      <c r="C3219" s="303" t="str">
        <f t="shared" ref="C3219:C3282" si="347">B3219&amp;P3219</f>
        <v>0</v>
      </c>
      <c r="D3219" s="303"/>
      <c r="E3219" s="303"/>
      <c r="F3219" s="303"/>
      <c r="G3219" s="303"/>
      <c r="H3219" s="303"/>
      <c r="I3219" s="303"/>
      <c r="J3219" s="304"/>
      <c r="K3219" s="305"/>
      <c r="L3219" s="431"/>
      <c r="M3219" s="83" t="str">
        <f>IF(AJP!B213="","",AJP!B213)</f>
        <v/>
      </c>
      <c r="N3219" s="80"/>
      <c r="O3219" s="436" t="str">
        <f>IF(AJP!C213="","",AJP!C213)</f>
        <v/>
      </c>
      <c r="P3219" s="84" t="str">
        <f>IF('Jurnal Peny. Aktiva'!B7="","",'Jurnal Peny. Aktiva'!B7)</f>
        <v/>
      </c>
      <c r="Q3219" s="438" t="str">
        <f>IF('Jurnal Peny. Aktiva'!C7="","",'Jurnal Peny. Aktiva'!C7)</f>
        <v/>
      </c>
      <c r="R3219" s="86"/>
      <c r="S3219" s="83"/>
      <c r="T3219" s="437"/>
      <c r="U3219" s="437" t="str">
        <f>IF('Jurnal Peny. Aktiva'!E7="","",'Jurnal Peny. Aktiva'!E7)</f>
        <v/>
      </c>
      <c r="V3219" s="437" t="str">
        <f>IF('Jurnal Peny. Aktiva'!F7="","",'Jurnal Peny. Aktiva'!F7)</f>
        <v/>
      </c>
      <c r="W3219" s="429"/>
      <c r="X3219" s="429"/>
    </row>
    <row r="3220" spans="1:24" s="329" customFormat="1" ht="18.75" customHeight="1" x14ac:dyDescent="0.25">
      <c r="A3220" s="429"/>
      <c r="B3220" s="303">
        <f>IF(P3220="",0,COUNTIF($P$7:P3220,P3220))</f>
        <v>1</v>
      </c>
      <c r="C3220" s="303" t="str">
        <f t="shared" si="347"/>
        <v>1750</v>
      </c>
      <c r="D3220" s="303"/>
      <c r="E3220" s="303"/>
      <c r="F3220" s="303"/>
      <c r="G3220" s="303"/>
      <c r="H3220" s="303"/>
      <c r="I3220" s="303"/>
      <c r="J3220" s="306"/>
      <c r="K3220" s="303"/>
      <c r="L3220" s="429"/>
      <c r="M3220" s="83" t="str">
        <f>IF(AJP!B214="","",AJP!B214)</f>
        <v/>
      </c>
      <c r="N3220" s="80"/>
      <c r="O3220" s="436" t="str">
        <f>IF(AJP!C214="","",AJP!C214)</f>
        <v/>
      </c>
      <c r="P3220" s="84">
        <f>IF('Jurnal Peny. Aktiva'!B8="","",'Jurnal Peny. Aktiva'!B8)</f>
        <v>750</v>
      </c>
      <c r="Q3220" s="438" t="str">
        <f>IF('Jurnal Peny. Aktiva'!C8="","",'Jurnal Peny. Aktiva'!C8)</f>
        <v>Biaya Penyusutan Aktiva Tetap</v>
      </c>
      <c r="R3220" s="86"/>
      <c r="S3220" s="83"/>
      <c r="T3220" s="437"/>
      <c r="U3220" s="437">
        <f ca="1">IF('Jurnal Peny. Aktiva'!E8="","",'Jurnal Peny. Aktiva'!E8)</f>
        <v>4336118.055555556</v>
      </c>
      <c r="V3220" s="437" t="str">
        <f>IF('Jurnal Peny. Aktiva'!F8="","",'Jurnal Peny. Aktiva'!F8)</f>
        <v/>
      </c>
      <c r="W3220" s="429"/>
      <c r="X3220" s="429"/>
    </row>
    <row r="3221" spans="1:24" s="329" customFormat="1" ht="18.75" customHeight="1" x14ac:dyDescent="0.25">
      <c r="A3221" s="429"/>
      <c r="B3221" s="303">
        <f>IF(P3221="",0,COUNTIF($P$7:P3221,P3221))</f>
        <v>1</v>
      </c>
      <c r="C3221" s="303" t="str">
        <f t="shared" si="347"/>
        <v>1171</v>
      </c>
      <c r="D3221" s="303"/>
      <c r="E3221" s="303"/>
      <c r="F3221" s="303"/>
      <c r="G3221" s="303"/>
      <c r="H3221" s="303"/>
      <c r="I3221" s="303"/>
      <c r="J3221" s="306"/>
      <c r="K3221" s="303"/>
      <c r="L3221" s="429"/>
      <c r="M3221" s="83" t="str">
        <f>IF(AJP!B215="","",AJP!B215)</f>
        <v/>
      </c>
      <c r="N3221" s="80"/>
      <c r="O3221" s="436" t="str">
        <f>IF(AJP!C215="","",AJP!C215)</f>
        <v/>
      </c>
      <c r="P3221" s="84">
        <f>IF('Jurnal Peny. Aktiva'!B9="","",'Jurnal Peny. Aktiva'!B9)</f>
        <v>171</v>
      </c>
      <c r="Q3221" s="438" t="str">
        <f>IF('Jurnal Peny. Aktiva'!C9="","",'Jurnal Peny. Aktiva'!C9)</f>
        <v>Akumulasi Penyusutan Kendaraan</v>
      </c>
      <c r="R3221" s="86"/>
      <c r="S3221" s="83"/>
      <c r="T3221" s="437"/>
      <c r="U3221" s="437" t="str">
        <f>IF('Jurnal Peny. Aktiva'!E9="","",'Jurnal Peny. Aktiva'!E9)</f>
        <v/>
      </c>
      <c r="V3221" s="437">
        <f ca="1">IF('Jurnal Peny. Aktiva'!F9="","",'Jurnal Peny. Aktiva'!F9)</f>
        <v>2537500</v>
      </c>
      <c r="W3221" s="429"/>
      <c r="X3221" s="429"/>
    </row>
    <row r="3222" spans="1:24" s="329" customFormat="1" ht="18.75" customHeight="1" x14ac:dyDescent="0.25">
      <c r="A3222" s="429"/>
      <c r="B3222" s="303">
        <f>IF(P3222="",0,COUNTIF($P$7:P3222,P3222))</f>
        <v>1</v>
      </c>
      <c r="C3222" s="303" t="str">
        <f t="shared" si="347"/>
        <v>1172</v>
      </c>
      <c r="D3222" s="303"/>
      <c r="E3222" s="303"/>
      <c r="F3222" s="303"/>
      <c r="G3222" s="303"/>
      <c r="H3222" s="303"/>
      <c r="I3222" s="303"/>
      <c r="J3222" s="306"/>
      <c r="K3222" s="303"/>
      <c r="L3222" s="429"/>
      <c r="M3222" s="83" t="str">
        <f>IF(AJP!B216="","",AJP!B216)</f>
        <v/>
      </c>
      <c r="N3222" s="80"/>
      <c r="O3222" s="436" t="str">
        <f>IF(AJP!C216="","",AJP!C216)</f>
        <v/>
      </c>
      <c r="P3222" s="84">
        <f>IF('Jurnal Peny. Aktiva'!B10="","",'Jurnal Peny. Aktiva'!B10)</f>
        <v>172</v>
      </c>
      <c r="Q3222" s="438" t="str">
        <f>IF('Jurnal Peny. Aktiva'!C10="","",'Jurnal Peny. Aktiva'!C10)</f>
        <v>Akumulasi Penyusutan Peralatan Kantor</v>
      </c>
      <c r="R3222" s="86"/>
      <c r="S3222" s="83"/>
      <c r="T3222" s="437"/>
      <c r="U3222" s="437" t="str">
        <f>IF('Jurnal Peny. Aktiva'!E10="","",'Jurnal Peny. Aktiva'!E10)</f>
        <v/>
      </c>
      <c r="V3222" s="437">
        <f ca="1">IF('Jurnal Peny. Aktiva'!F10="","",'Jurnal Peny. Aktiva'!F10)</f>
        <v>1008340.2777777798</v>
      </c>
      <c r="W3222" s="429"/>
      <c r="X3222" s="429"/>
    </row>
    <row r="3223" spans="1:24" s="329" customFormat="1" ht="18.75" customHeight="1" x14ac:dyDescent="0.25">
      <c r="A3223" s="429"/>
      <c r="B3223" s="303">
        <f>IF(P3223="",0,COUNTIF($P$7:P3223,P3223))</f>
        <v>1</v>
      </c>
      <c r="C3223" s="303" t="str">
        <f t="shared" si="347"/>
        <v>1173</v>
      </c>
      <c r="D3223" s="303"/>
      <c r="E3223" s="303"/>
      <c r="F3223" s="303"/>
      <c r="G3223" s="303"/>
      <c r="H3223" s="303"/>
      <c r="I3223" s="303"/>
      <c r="J3223" s="306"/>
      <c r="K3223" s="303"/>
      <c r="L3223" s="429"/>
      <c r="M3223" s="83" t="str">
        <f>IF(AJP!B217="","",AJP!B217)</f>
        <v/>
      </c>
      <c r="N3223" s="80"/>
      <c r="O3223" s="436" t="str">
        <f>IF(AJP!C217="","",AJP!C217)</f>
        <v/>
      </c>
      <c r="P3223" s="84">
        <f>IF('Jurnal Peny. Aktiva'!B11="","",'Jurnal Peny. Aktiva'!B11)</f>
        <v>173</v>
      </c>
      <c r="Q3223" s="438" t="str">
        <f>IF('Jurnal Peny. Aktiva'!C11="","",'Jurnal Peny. Aktiva'!C11)</f>
        <v>Akumulasi Penyusutan Peralatan Perkakas</v>
      </c>
      <c r="R3223" s="86"/>
      <c r="S3223" s="83"/>
      <c r="T3223" s="437"/>
      <c r="U3223" s="437" t="str">
        <f>IF('Jurnal Peny. Aktiva'!E11="","",'Jurnal Peny. Aktiva'!E11)</f>
        <v/>
      </c>
      <c r="V3223" s="437">
        <f ca="1">IF('Jurnal Peny. Aktiva'!F11="","",'Jurnal Peny. Aktiva'!F11)</f>
        <v>790277.77777777612</v>
      </c>
      <c r="W3223" s="429"/>
      <c r="X3223" s="429"/>
    </row>
    <row r="3224" spans="1:24" s="329" customFormat="1" ht="18.75" customHeight="1" x14ac:dyDescent="0.25">
      <c r="A3224" s="429"/>
      <c r="B3224" s="303">
        <f>IF(P3224="",0,COUNTIF($P$7:P3224,P3224))</f>
        <v>0</v>
      </c>
      <c r="C3224" s="303" t="str">
        <f t="shared" si="347"/>
        <v>0</v>
      </c>
      <c r="D3224" s="303"/>
      <c r="E3224" s="303"/>
      <c r="F3224" s="303"/>
      <c r="G3224" s="303"/>
      <c r="H3224" s="303"/>
      <c r="I3224" s="303"/>
      <c r="J3224" s="306"/>
      <c r="K3224" s="303"/>
      <c r="L3224" s="429"/>
      <c r="M3224" s="83" t="str">
        <f>IF(AJP!B218="","",AJP!B218)</f>
        <v/>
      </c>
      <c r="N3224" s="80"/>
      <c r="O3224" s="436" t="str">
        <f>IF(AJP!C218="","",AJP!C218)</f>
        <v/>
      </c>
      <c r="P3224" s="84" t="str">
        <f>IF('Jurnal Peny. Aktiva'!B12="","",'Jurnal Peny. Aktiva'!B12)</f>
        <v/>
      </c>
      <c r="Q3224" s="438" t="str">
        <f>IF('Jurnal Peny. Aktiva'!C12="","",'Jurnal Peny. Aktiva'!C12)</f>
        <v/>
      </c>
      <c r="R3224" s="86"/>
      <c r="S3224" s="83"/>
      <c r="T3224" s="437"/>
      <c r="U3224" s="437" t="str">
        <f>IF('Jurnal Peny. Aktiva'!E12="","",'Jurnal Peny. Aktiva'!E12)</f>
        <v/>
      </c>
      <c r="V3224" s="437" t="str">
        <f>IF('Jurnal Peny. Aktiva'!F12="","",'Jurnal Peny. Aktiva'!F12)</f>
        <v/>
      </c>
      <c r="W3224" s="429"/>
      <c r="X3224" s="429"/>
    </row>
    <row r="3225" spans="1:24" s="329" customFormat="1" ht="18.75" customHeight="1" x14ac:dyDescent="0.25">
      <c r="A3225" s="429"/>
      <c r="B3225" s="303">
        <f>IF(P3225="",0,COUNTIF($P$7:P3225,P3225))</f>
        <v>0</v>
      </c>
      <c r="C3225" s="303" t="str">
        <f t="shared" si="347"/>
        <v>0</v>
      </c>
      <c r="D3225" s="303"/>
      <c r="E3225" s="303"/>
      <c r="F3225" s="303"/>
      <c r="G3225" s="303"/>
      <c r="H3225" s="303"/>
      <c r="I3225" s="303"/>
      <c r="J3225" s="306"/>
      <c r="K3225" s="303"/>
      <c r="L3225" s="429"/>
      <c r="M3225" s="83" t="str">
        <f>IF(AJP!B219="","",AJP!B219)</f>
        <v/>
      </c>
      <c r="N3225" s="80"/>
      <c r="O3225" s="436" t="str">
        <f>IF(AJP!C219="","",AJP!C219)</f>
        <v/>
      </c>
      <c r="P3225" s="84" t="str">
        <f>IF('Jurnal Peny. Aktiva'!B13="","",'Jurnal Peny. Aktiva'!B13)</f>
        <v/>
      </c>
      <c r="Q3225" s="438" t="str">
        <f>IF('Jurnal Peny. Aktiva'!C13="","",'Jurnal Peny. Aktiva'!C13)</f>
        <v/>
      </c>
      <c r="R3225" s="86"/>
      <c r="S3225" s="83"/>
      <c r="T3225" s="437"/>
      <c r="U3225" s="437" t="str">
        <f>IF('Jurnal Peny. Aktiva'!E13="","",'Jurnal Peny. Aktiva'!E13)</f>
        <v/>
      </c>
      <c r="V3225" s="437" t="str">
        <f>IF('Jurnal Peny. Aktiva'!F13="","",'Jurnal Peny. Aktiva'!F13)</f>
        <v/>
      </c>
      <c r="W3225" s="429"/>
      <c r="X3225" s="429"/>
    </row>
    <row r="3226" spans="1:24" s="329" customFormat="1" ht="18.75" customHeight="1" x14ac:dyDescent="0.25">
      <c r="A3226" s="429"/>
      <c r="B3226" s="303">
        <f>IF(P3226="",0,COUNTIF($P$7:P3226,P3226))</f>
        <v>0</v>
      </c>
      <c r="C3226" s="303" t="str">
        <f t="shared" si="347"/>
        <v>0</v>
      </c>
      <c r="D3226" s="303"/>
      <c r="E3226" s="303"/>
      <c r="F3226" s="303"/>
      <c r="G3226" s="303"/>
      <c r="H3226" s="303"/>
      <c r="I3226" s="303"/>
      <c r="J3226" s="306"/>
      <c r="K3226" s="303"/>
      <c r="L3226" s="429"/>
      <c r="M3226" s="83" t="str">
        <f>IF(AJP!B220="","",AJP!B220)</f>
        <v/>
      </c>
      <c r="N3226" s="80"/>
      <c r="O3226" s="436" t="str">
        <f>IF(AJP!C220="","",AJP!C220)</f>
        <v/>
      </c>
      <c r="P3226" s="84" t="str">
        <f>IF('Jurnal Peny. Aktiva'!B14="","",'Jurnal Peny. Aktiva'!B14)</f>
        <v/>
      </c>
      <c r="Q3226" s="438" t="str">
        <f>IF('Jurnal Peny. Aktiva'!C14="","",'Jurnal Peny. Aktiva'!C14)</f>
        <v/>
      </c>
      <c r="R3226" s="86"/>
      <c r="S3226" s="83"/>
      <c r="T3226" s="437"/>
      <c r="U3226" s="437" t="str">
        <f>IF('Jurnal Peny. Aktiva'!E14="","",'Jurnal Peny. Aktiva'!E14)</f>
        <v/>
      </c>
      <c r="V3226" s="437" t="str">
        <f>IF('Jurnal Peny. Aktiva'!F14="","",'Jurnal Peny. Aktiva'!F14)</f>
        <v/>
      </c>
      <c r="W3226" s="429"/>
      <c r="X3226" s="429"/>
    </row>
    <row r="3227" spans="1:24" s="329" customFormat="1" ht="18.75" customHeight="1" x14ac:dyDescent="0.25">
      <c r="A3227" s="429"/>
      <c r="B3227" s="303">
        <f>IF(P3227="",0,COUNTIF($P$7:P3227,P3227))</f>
        <v>0</v>
      </c>
      <c r="C3227" s="303" t="str">
        <f t="shared" si="347"/>
        <v>0</v>
      </c>
      <c r="D3227" s="303"/>
      <c r="E3227" s="303"/>
      <c r="F3227" s="303"/>
      <c r="G3227" s="303"/>
      <c r="H3227" s="303"/>
      <c r="I3227" s="303"/>
      <c r="J3227" s="306"/>
      <c r="K3227" s="303"/>
      <c r="L3227" s="429"/>
      <c r="M3227" s="83" t="str">
        <f>IF(AJP!B221="","",AJP!B221)</f>
        <v/>
      </c>
      <c r="N3227" s="80"/>
      <c r="O3227" s="436" t="str">
        <f>IF(AJP!C221="","",AJP!C221)</f>
        <v/>
      </c>
      <c r="P3227" s="84" t="str">
        <f>IF('Jurnal Peny. Aktiva'!B15="","",'Jurnal Peny. Aktiva'!B15)</f>
        <v/>
      </c>
      <c r="Q3227" s="438" t="str">
        <f>IF('Jurnal Peny. Aktiva'!C15="","",'Jurnal Peny. Aktiva'!C15)</f>
        <v/>
      </c>
      <c r="R3227" s="86"/>
      <c r="S3227" s="83"/>
      <c r="T3227" s="437"/>
      <c r="U3227" s="437" t="str">
        <f>IF('Jurnal Peny. Aktiva'!E15="","",'Jurnal Peny. Aktiva'!E15)</f>
        <v/>
      </c>
      <c r="V3227" s="437" t="str">
        <f>IF('Jurnal Peny. Aktiva'!F15="","",'Jurnal Peny. Aktiva'!F15)</f>
        <v/>
      </c>
      <c r="W3227" s="429"/>
      <c r="X3227" s="429"/>
    </row>
    <row r="3228" spans="1:24" s="329" customFormat="1" ht="18.75" customHeight="1" x14ac:dyDescent="0.25">
      <c r="A3228" s="429"/>
      <c r="B3228" s="303">
        <f>IF(P3228="",0,COUNTIF($P$7:P3228,P3228))</f>
        <v>0</v>
      </c>
      <c r="C3228" s="303" t="str">
        <f t="shared" si="347"/>
        <v>0</v>
      </c>
      <c r="D3228" s="303"/>
      <c r="E3228" s="303"/>
      <c r="F3228" s="303"/>
      <c r="G3228" s="303"/>
      <c r="H3228" s="303"/>
      <c r="I3228" s="303"/>
      <c r="J3228" s="306"/>
      <c r="K3228" s="303"/>
      <c r="L3228" s="429"/>
      <c r="M3228" s="83" t="str">
        <f>IF(AJP!B222="","",AJP!B222)</f>
        <v/>
      </c>
      <c r="N3228" s="80"/>
      <c r="O3228" s="436" t="str">
        <f>IF(AJP!C222="","",AJP!C222)</f>
        <v/>
      </c>
      <c r="P3228" s="84" t="str">
        <f>IF('Jurnal Peny. Aktiva'!B16="","",'Jurnal Peny. Aktiva'!B16)</f>
        <v/>
      </c>
      <c r="Q3228" s="438" t="str">
        <f>IF('Jurnal Peny. Aktiva'!C16="","",'Jurnal Peny. Aktiva'!C16)</f>
        <v/>
      </c>
      <c r="R3228" s="86"/>
      <c r="S3228" s="83"/>
      <c r="T3228" s="437"/>
      <c r="U3228" s="437" t="str">
        <f>IF('Jurnal Peny. Aktiva'!E16="","",'Jurnal Peny. Aktiva'!E16)</f>
        <v/>
      </c>
      <c r="V3228" s="437" t="str">
        <f>IF('Jurnal Peny. Aktiva'!F16="","",'Jurnal Peny. Aktiva'!F16)</f>
        <v/>
      </c>
      <c r="W3228" s="429"/>
      <c r="X3228" s="429"/>
    </row>
    <row r="3229" spans="1:24" s="329" customFormat="1" ht="18.75" customHeight="1" x14ac:dyDescent="0.25">
      <c r="A3229" s="429"/>
      <c r="B3229" s="303">
        <f>IF(P3229="",0,COUNTIF($P$7:P3229,P3229))</f>
        <v>0</v>
      </c>
      <c r="C3229" s="303" t="str">
        <f t="shared" si="347"/>
        <v>0</v>
      </c>
      <c r="D3229" s="303"/>
      <c r="E3229" s="303"/>
      <c r="F3229" s="303"/>
      <c r="G3229" s="303"/>
      <c r="H3229" s="303"/>
      <c r="I3229" s="303"/>
      <c r="J3229" s="306"/>
      <c r="K3229" s="303"/>
      <c r="L3229" s="429"/>
      <c r="M3229" s="83" t="str">
        <f>IF(AJP!B223="","",AJP!B223)</f>
        <v/>
      </c>
      <c r="N3229" s="80"/>
      <c r="O3229" s="436" t="str">
        <f>IF(AJP!C223="","",AJP!C223)</f>
        <v/>
      </c>
      <c r="P3229" s="84" t="str">
        <f>IF('Jurnal Peny. Aktiva'!B17="","",'Jurnal Peny. Aktiva'!B17)</f>
        <v/>
      </c>
      <c r="Q3229" s="438" t="str">
        <f>IF('Jurnal Peny. Aktiva'!C17="","",'Jurnal Peny. Aktiva'!C17)</f>
        <v/>
      </c>
      <c r="R3229" s="86"/>
      <c r="S3229" s="83"/>
      <c r="T3229" s="437"/>
      <c r="U3229" s="437" t="str">
        <f>IF('Jurnal Peny. Aktiva'!E17="","",'Jurnal Peny. Aktiva'!E17)</f>
        <v/>
      </c>
      <c r="V3229" s="437" t="str">
        <f>IF('Jurnal Peny. Aktiva'!F17="","",'Jurnal Peny. Aktiva'!F17)</f>
        <v/>
      </c>
      <c r="W3229" s="429"/>
      <c r="X3229" s="429"/>
    </row>
    <row r="3230" spans="1:24" s="329" customFormat="1" ht="18.75" customHeight="1" x14ac:dyDescent="0.25">
      <c r="A3230" s="429"/>
      <c r="B3230" s="303">
        <f>IF(P3230="",0,COUNTIF($P$7:P3230,P3230))</f>
        <v>0</v>
      </c>
      <c r="C3230" s="303" t="str">
        <f t="shared" si="347"/>
        <v>0</v>
      </c>
      <c r="D3230" s="303"/>
      <c r="E3230" s="303"/>
      <c r="F3230" s="303"/>
      <c r="G3230" s="303"/>
      <c r="H3230" s="303"/>
      <c r="I3230" s="303"/>
      <c r="J3230" s="306"/>
      <c r="K3230" s="303"/>
      <c r="L3230" s="429"/>
      <c r="M3230" s="83" t="str">
        <f>IF(AJP!B224="","",AJP!B224)</f>
        <v/>
      </c>
      <c r="N3230" s="80"/>
      <c r="O3230" s="436" t="str">
        <f>IF(AJP!C224="","",AJP!C224)</f>
        <v/>
      </c>
      <c r="P3230" s="84" t="str">
        <f>IF('Jurnal Peny. Aktiva'!B18="","",'Jurnal Peny. Aktiva'!B18)</f>
        <v/>
      </c>
      <c r="Q3230" s="438" t="str">
        <f>IF('Jurnal Peny. Aktiva'!C18="","",'Jurnal Peny. Aktiva'!C18)</f>
        <v/>
      </c>
      <c r="R3230" s="86"/>
      <c r="S3230" s="83"/>
      <c r="T3230" s="437"/>
      <c r="U3230" s="437" t="str">
        <f>IF('Jurnal Peny. Aktiva'!E18="","",'Jurnal Peny. Aktiva'!E18)</f>
        <v/>
      </c>
      <c r="V3230" s="437" t="str">
        <f>IF('Jurnal Peny. Aktiva'!F18="","",'Jurnal Peny. Aktiva'!F18)</f>
        <v/>
      </c>
      <c r="W3230" s="429"/>
      <c r="X3230" s="429"/>
    </row>
    <row r="3231" spans="1:24" s="329" customFormat="1" ht="18.75" customHeight="1" x14ac:dyDescent="0.25">
      <c r="A3231" s="429"/>
      <c r="B3231" s="303">
        <f>IF(P3231="",0,COUNTIF($P$7:P3231,P3231))</f>
        <v>0</v>
      </c>
      <c r="C3231" s="303" t="str">
        <f t="shared" si="347"/>
        <v>0</v>
      </c>
      <c r="D3231" s="303"/>
      <c r="E3231" s="303"/>
      <c r="F3231" s="303"/>
      <c r="G3231" s="303"/>
      <c r="H3231" s="303"/>
      <c r="I3231" s="303"/>
      <c r="J3231" s="306"/>
      <c r="K3231" s="303"/>
      <c r="L3231" s="429"/>
      <c r="M3231" s="83" t="str">
        <f>IF(AJP!B225="","",AJP!B225)</f>
        <v/>
      </c>
      <c r="N3231" s="80"/>
      <c r="O3231" s="436" t="str">
        <f>IF(AJP!C225="","",AJP!C225)</f>
        <v/>
      </c>
      <c r="P3231" s="84" t="str">
        <f>IF('Jurnal Peny. Aktiva'!B19="","",'Jurnal Peny. Aktiva'!B19)</f>
        <v/>
      </c>
      <c r="Q3231" s="438" t="str">
        <f>IF('Jurnal Peny. Aktiva'!C19="","",'Jurnal Peny. Aktiva'!C19)</f>
        <v/>
      </c>
      <c r="R3231" s="86"/>
      <c r="S3231" s="83"/>
      <c r="T3231" s="437"/>
      <c r="U3231" s="437" t="str">
        <f>IF('Jurnal Peny. Aktiva'!E19="","",'Jurnal Peny. Aktiva'!E19)</f>
        <v/>
      </c>
      <c r="V3231" s="437" t="str">
        <f>IF('Jurnal Peny. Aktiva'!F19="","",'Jurnal Peny. Aktiva'!F19)</f>
        <v/>
      </c>
      <c r="W3231" s="429"/>
      <c r="X3231" s="429"/>
    </row>
    <row r="3232" spans="1:24" s="329" customFormat="1" ht="18.75" customHeight="1" x14ac:dyDescent="0.25">
      <c r="A3232" s="429"/>
      <c r="B3232" s="303">
        <f>IF(P3232="",0,COUNTIF($P$7:P3232,P3232))</f>
        <v>0</v>
      </c>
      <c r="C3232" s="303" t="str">
        <f t="shared" si="347"/>
        <v>0</v>
      </c>
      <c r="D3232" s="303"/>
      <c r="E3232" s="303"/>
      <c r="F3232" s="303"/>
      <c r="G3232" s="303"/>
      <c r="H3232" s="303"/>
      <c r="I3232" s="303"/>
      <c r="J3232" s="306"/>
      <c r="K3232" s="303"/>
      <c r="L3232" s="429"/>
      <c r="M3232" s="83" t="str">
        <f>IF(AJP!B226="","",AJP!B226)</f>
        <v/>
      </c>
      <c r="N3232" s="80"/>
      <c r="O3232" s="436" t="str">
        <f>IF(AJP!C226="","",AJP!C226)</f>
        <v/>
      </c>
      <c r="P3232" s="84" t="str">
        <f>IF('Jurnal Peny. Aktiva'!B20="","",'Jurnal Peny. Aktiva'!B20)</f>
        <v/>
      </c>
      <c r="Q3232" s="438" t="str">
        <f>IF('Jurnal Peny. Aktiva'!C20="","",'Jurnal Peny. Aktiva'!C20)</f>
        <v/>
      </c>
      <c r="R3232" s="86"/>
      <c r="S3232" s="83"/>
      <c r="T3232" s="437"/>
      <c r="U3232" s="437" t="str">
        <f>IF('Jurnal Peny. Aktiva'!E20="","",'Jurnal Peny. Aktiva'!E20)</f>
        <v/>
      </c>
      <c r="V3232" s="437" t="str">
        <f>IF('Jurnal Peny. Aktiva'!F20="","",'Jurnal Peny. Aktiva'!F20)</f>
        <v/>
      </c>
      <c r="W3232" s="429"/>
      <c r="X3232" s="429"/>
    </row>
    <row r="3233" spans="1:24" s="329" customFormat="1" ht="18.75" customHeight="1" x14ac:dyDescent="0.25">
      <c r="A3233" s="429"/>
      <c r="B3233" s="303">
        <f>IF(P3233="",0,COUNTIF($P$7:P3233,P3233))</f>
        <v>0</v>
      </c>
      <c r="C3233" s="303" t="str">
        <f t="shared" si="347"/>
        <v>0</v>
      </c>
      <c r="D3233" s="303"/>
      <c r="E3233" s="303"/>
      <c r="F3233" s="303"/>
      <c r="G3233" s="303"/>
      <c r="H3233" s="303"/>
      <c r="I3233" s="303"/>
      <c r="J3233" s="306"/>
      <c r="K3233" s="303"/>
      <c r="L3233" s="429"/>
      <c r="M3233" s="83" t="str">
        <f>IF(AJP!B227="","",AJP!B227)</f>
        <v/>
      </c>
      <c r="N3233" s="80"/>
      <c r="O3233" s="436" t="str">
        <f>IF(AJP!C227="","",AJP!C227)</f>
        <v/>
      </c>
      <c r="P3233" s="84" t="str">
        <f>IF('Jurnal Peny. Aktiva'!B21="","",'Jurnal Peny. Aktiva'!B21)</f>
        <v/>
      </c>
      <c r="Q3233" s="438" t="str">
        <f>IF('Jurnal Peny. Aktiva'!C21="","",'Jurnal Peny. Aktiva'!C21)</f>
        <v/>
      </c>
      <c r="R3233" s="86"/>
      <c r="S3233" s="83"/>
      <c r="T3233" s="437"/>
      <c r="U3233" s="437" t="str">
        <f>IF('Jurnal Peny. Aktiva'!E21="","",'Jurnal Peny. Aktiva'!E21)</f>
        <v/>
      </c>
      <c r="V3233" s="437" t="str">
        <f>IF('Jurnal Peny. Aktiva'!F21="","",'Jurnal Peny. Aktiva'!F21)</f>
        <v/>
      </c>
      <c r="W3233" s="429"/>
      <c r="X3233" s="429"/>
    </row>
    <row r="3234" spans="1:24" s="329" customFormat="1" ht="18.75" customHeight="1" x14ac:dyDescent="0.25">
      <c r="A3234" s="429"/>
      <c r="B3234" s="303">
        <f>IF(P3234="",0,COUNTIF($P$7:P3234,P3234))</f>
        <v>0</v>
      </c>
      <c r="C3234" s="303" t="str">
        <f t="shared" si="347"/>
        <v>0</v>
      </c>
      <c r="D3234" s="303"/>
      <c r="E3234" s="303"/>
      <c r="F3234" s="303"/>
      <c r="G3234" s="303"/>
      <c r="H3234" s="303"/>
      <c r="I3234" s="303"/>
      <c r="J3234" s="306"/>
      <c r="K3234" s="303"/>
      <c r="L3234" s="429"/>
      <c r="M3234" s="83" t="str">
        <f>IF(AJP!B228="","",AJP!B228)</f>
        <v/>
      </c>
      <c r="N3234" s="80"/>
      <c r="O3234" s="436" t="str">
        <f>IF(AJP!C228="","",AJP!C228)</f>
        <v/>
      </c>
      <c r="P3234" s="84" t="str">
        <f>IF('Jurnal Peny. Aktiva'!B22="","",'Jurnal Peny. Aktiva'!B22)</f>
        <v/>
      </c>
      <c r="Q3234" s="438" t="str">
        <f>IF('Jurnal Peny. Aktiva'!C22="","",'Jurnal Peny. Aktiva'!C22)</f>
        <v/>
      </c>
      <c r="R3234" s="86"/>
      <c r="S3234" s="83"/>
      <c r="T3234" s="437"/>
      <c r="U3234" s="437" t="str">
        <f>IF('Jurnal Peny. Aktiva'!E22="","",'Jurnal Peny. Aktiva'!E22)</f>
        <v/>
      </c>
      <c r="V3234" s="437" t="str">
        <f>IF('Jurnal Peny. Aktiva'!F22="","",'Jurnal Peny. Aktiva'!F22)</f>
        <v/>
      </c>
      <c r="W3234" s="429"/>
      <c r="X3234" s="429"/>
    </row>
    <row r="3235" spans="1:24" s="329" customFormat="1" ht="18.75" customHeight="1" x14ac:dyDescent="0.25">
      <c r="A3235" s="429"/>
      <c r="B3235" s="303">
        <f>IF(P3235="",0,COUNTIF($P$7:P3235,P3235))</f>
        <v>0</v>
      </c>
      <c r="C3235" s="303" t="str">
        <f t="shared" si="347"/>
        <v>0</v>
      </c>
      <c r="D3235" s="303"/>
      <c r="E3235" s="303"/>
      <c r="F3235" s="303"/>
      <c r="G3235" s="303"/>
      <c r="H3235" s="303"/>
      <c r="I3235" s="303"/>
      <c r="J3235" s="306"/>
      <c r="K3235" s="303"/>
      <c r="L3235" s="429"/>
      <c r="M3235" s="83" t="str">
        <f>IF(AJP!B229="","",AJP!B229)</f>
        <v/>
      </c>
      <c r="N3235" s="80"/>
      <c r="O3235" s="436" t="str">
        <f>IF(AJP!C229="","",AJP!C229)</f>
        <v/>
      </c>
      <c r="P3235" s="84" t="str">
        <f>IF('Jurnal Peny. Aktiva'!B23="","",'Jurnal Peny. Aktiva'!B23)</f>
        <v/>
      </c>
      <c r="Q3235" s="438" t="str">
        <f>IF('Jurnal Peny. Aktiva'!C23="","",'Jurnal Peny. Aktiva'!C23)</f>
        <v/>
      </c>
      <c r="R3235" s="86"/>
      <c r="S3235" s="83"/>
      <c r="T3235" s="437"/>
      <c r="U3235" s="437" t="str">
        <f>IF('Jurnal Peny. Aktiva'!E23="","",'Jurnal Peny. Aktiva'!E23)</f>
        <v/>
      </c>
      <c r="V3235" s="437" t="str">
        <f>IF('Jurnal Peny. Aktiva'!F23="","",'Jurnal Peny. Aktiva'!F23)</f>
        <v/>
      </c>
      <c r="W3235" s="429"/>
      <c r="X3235" s="429"/>
    </row>
    <row r="3236" spans="1:24" s="329" customFormat="1" ht="18.75" customHeight="1" x14ac:dyDescent="0.25">
      <c r="A3236" s="429"/>
      <c r="B3236" s="303">
        <f>IF(P3236="",0,COUNTIF($P$7:P3236,P3236))</f>
        <v>0</v>
      </c>
      <c r="C3236" s="303" t="str">
        <f t="shared" si="347"/>
        <v>0</v>
      </c>
      <c r="D3236" s="303"/>
      <c r="E3236" s="303"/>
      <c r="F3236" s="303"/>
      <c r="G3236" s="303"/>
      <c r="H3236" s="303"/>
      <c r="I3236" s="303"/>
      <c r="J3236" s="306"/>
      <c r="K3236" s="303"/>
      <c r="L3236" s="429"/>
      <c r="M3236" s="83" t="str">
        <f>IF(AJP!B230="","",AJP!B230)</f>
        <v/>
      </c>
      <c r="N3236" s="80"/>
      <c r="O3236" s="436" t="str">
        <f>IF(AJP!C230="","",AJP!C230)</f>
        <v/>
      </c>
      <c r="P3236" s="84" t="str">
        <f>IF('Jurnal Peny. Aktiva'!B24="","",'Jurnal Peny. Aktiva'!B24)</f>
        <v/>
      </c>
      <c r="Q3236" s="438" t="str">
        <f>IF('Jurnal Peny. Aktiva'!C24="","",'Jurnal Peny. Aktiva'!C24)</f>
        <v/>
      </c>
      <c r="R3236" s="86"/>
      <c r="S3236" s="83"/>
      <c r="T3236" s="437"/>
      <c r="U3236" s="437" t="str">
        <f>IF('Jurnal Peny. Aktiva'!E24="","",'Jurnal Peny. Aktiva'!E24)</f>
        <v/>
      </c>
      <c r="V3236" s="437" t="str">
        <f>IF('Jurnal Peny. Aktiva'!F24="","",'Jurnal Peny. Aktiva'!F24)</f>
        <v/>
      </c>
      <c r="W3236" s="429"/>
      <c r="X3236" s="429"/>
    </row>
    <row r="3237" spans="1:24" s="329" customFormat="1" ht="18.75" customHeight="1" x14ac:dyDescent="0.25">
      <c r="A3237" s="429"/>
      <c r="B3237" s="303">
        <f>IF(P3237="",0,COUNTIF($P$7:P3237,P3237))</f>
        <v>0</v>
      </c>
      <c r="C3237" s="303" t="str">
        <f t="shared" si="347"/>
        <v>0</v>
      </c>
      <c r="D3237" s="303"/>
      <c r="E3237" s="303"/>
      <c r="F3237" s="303"/>
      <c r="G3237" s="303"/>
      <c r="H3237" s="303"/>
      <c r="I3237" s="303"/>
      <c r="J3237" s="306"/>
      <c r="K3237" s="303"/>
      <c r="L3237" s="429"/>
      <c r="M3237" s="83" t="str">
        <f>IF(AJP!B231="","",AJP!B231)</f>
        <v/>
      </c>
      <c r="N3237" s="80"/>
      <c r="O3237" s="436" t="str">
        <f>IF(AJP!C231="","",AJP!C231)</f>
        <v/>
      </c>
      <c r="P3237" s="84" t="str">
        <f>IF('Jurnal Peny. Aktiva'!B25="","",'Jurnal Peny. Aktiva'!B25)</f>
        <v/>
      </c>
      <c r="Q3237" s="438" t="str">
        <f>IF('Jurnal Peny. Aktiva'!C25="","",'Jurnal Peny. Aktiva'!C25)</f>
        <v/>
      </c>
      <c r="R3237" s="86"/>
      <c r="S3237" s="83"/>
      <c r="T3237" s="437"/>
      <c r="U3237" s="437" t="str">
        <f>IF('Jurnal Peny. Aktiva'!E25="","",'Jurnal Peny. Aktiva'!E25)</f>
        <v/>
      </c>
      <c r="V3237" s="437" t="str">
        <f>IF('Jurnal Peny. Aktiva'!F25="","",'Jurnal Peny. Aktiva'!F25)</f>
        <v/>
      </c>
      <c r="W3237" s="429"/>
      <c r="X3237" s="429"/>
    </row>
    <row r="3238" spans="1:24" s="329" customFormat="1" ht="18.75" customHeight="1" x14ac:dyDescent="0.25">
      <c r="A3238" s="429"/>
      <c r="B3238" s="303">
        <f>IF(P3238="",0,COUNTIF($P$7:P3238,P3238))</f>
        <v>0</v>
      </c>
      <c r="C3238" s="303" t="str">
        <f t="shared" si="347"/>
        <v>0</v>
      </c>
      <c r="D3238" s="303"/>
      <c r="E3238" s="303"/>
      <c r="F3238" s="303"/>
      <c r="G3238" s="303"/>
      <c r="H3238" s="303"/>
      <c r="I3238" s="303"/>
      <c r="J3238" s="306"/>
      <c r="K3238" s="303"/>
      <c r="L3238" s="429"/>
      <c r="M3238" s="83" t="str">
        <f>IF(AJP!B232="","",AJP!B232)</f>
        <v/>
      </c>
      <c r="N3238" s="80"/>
      <c r="O3238" s="436" t="str">
        <f>IF(AJP!C232="","",AJP!C232)</f>
        <v/>
      </c>
      <c r="P3238" s="84" t="str">
        <f>IF('Jurnal Peny. Aktiva'!B26="","",'Jurnal Peny. Aktiva'!B26)</f>
        <v/>
      </c>
      <c r="Q3238" s="438" t="str">
        <f>IF('Jurnal Peny. Aktiva'!C26="","",'Jurnal Peny. Aktiva'!C26)</f>
        <v/>
      </c>
      <c r="R3238" s="86"/>
      <c r="S3238" s="83"/>
      <c r="T3238" s="437"/>
      <c r="U3238" s="437" t="str">
        <f>IF('Jurnal Peny. Aktiva'!E26="","",'Jurnal Peny. Aktiva'!E26)</f>
        <v/>
      </c>
      <c r="V3238" s="437" t="str">
        <f>IF('Jurnal Peny. Aktiva'!F26="","",'Jurnal Peny. Aktiva'!F26)</f>
        <v/>
      </c>
      <c r="W3238" s="429"/>
      <c r="X3238" s="429"/>
    </row>
    <row r="3239" spans="1:24" s="329" customFormat="1" ht="18.75" customHeight="1" x14ac:dyDescent="0.25">
      <c r="A3239" s="429"/>
      <c r="B3239" s="303">
        <f>IF(P3239="",0,COUNTIF($P$7:P3239,P3239))</f>
        <v>0</v>
      </c>
      <c r="C3239" s="303" t="str">
        <f t="shared" si="347"/>
        <v>0</v>
      </c>
      <c r="D3239" s="303"/>
      <c r="E3239" s="303"/>
      <c r="F3239" s="303"/>
      <c r="G3239" s="303"/>
      <c r="H3239" s="303"/>
      <c r="I3239" s="303"/>
      <c r="J3239" s="306"/>
      <c r="K3239" s="303"/>
      <c r="L3239" s="429"/>
      <c r="M3239" s="83" t="str">
        <f>IF(AJP!B233="","",AJP!B233)</f>
        <v/>
      </c>
      <c r="N3239" s="80"/>
      <c r="O3239" s="436" t="str">
        <f>IF(AJP!C233="","",AJP!C233)</f>
        <v/>
      </c>
      <c r="P3239" s="84" t="str">
        <f>IF('Jurnal Peny. Aktiva'!B27="","",'Jurnal Peny. Aktiva'!B27)</f>
        <v/>
      </c>
      <c r="Q3239" s="438" t="str">
        <f>IF('Jurnal Peny. Aktiva'!C27="","",'Jurnal Peny. Aktiva'!C27)</f>
        <v/>
      </c>
      <c r="R3239" s="86"/>
      <c r="S3239" s="83"/>
      <c r="T3239" s="437"/>
      <c r="U3239" s="437" t="str">
        <f>IF('Jurnal Peny. Aktiva'!E27="","",'Jurnal Peny. Aktiva'!E27)</f>
        <v/>
      </c>
      <c r="V3239" s="437" t="str">
        <f>IF('Jurnal Peny. Aktiva'!F27="","",'Jurnal Peny. Aktiva'!F27)</f>
        <v/>
      </c>
      <c r="W3239" s="429"/>
      <c r="X3239" s="429"/>
    </row>
    <row r="3240" spans="1:24" s="329" customFormat="1" ht="18.75" customHeight="1" x14ac:dyDescent="0.25">
      <c r="A3240" s="429"/>
      <c r="B3240" s="303">
        <f>IF(P3240="",0,COUNTIF($P$7:P3240,P3240))</f>
        <v>0</v>
      </c>
      <c r="C3240" s="303" t="str">
        <f t="shared" si="347"/>
        <v>0</v>
      </c>
      <c r="D3240" s="303"/>
      <c r="E3240" s="303"/>
      <c r="F3240" s="303"/>
      <c r="G3240" s="303"/>
      <c r="H3240" s="303"/>
      <c r="I3240" s="303"/>
      <c r="J3240" s="306"/>
      <c r="K3240" s="303"/>
      <c r="L3240" s="429"/>
      <c r="M3240" s="83" t="str">
        <f>IF(AJP!B234="","",AJP!B234)</f>
        <v/>
      </c>
      <c r="N3240" s="80"/>
      <c r="O3240" s="436" t="str">
        <f>IF(AJP!C234="","",AJP!C234)</f>
        <v/>
      </c>
      <c r="P3240" s="84" t="str">
        <f>IF('Jurnal Peny. Aktiva'!B28="","",'Jurnal Peny. Aktiva'!B28)</f>
        <v/>
      </c>
      <c r="Q3240" s="438" t="str">
        <f>IF('Jurnal Peny. Aktiva'!C28="","",'Jurnal Peny. Aktiva'!C28)</f>
        <v/>
      </c>
      <c r="R3240" s="86"/>
      <c r="S3240" s="83"/>
      <c r="T3240" s="437"/>
      <c r="U3240" s="437" t="str">
        <f>IF('Jurnal Peny. Aktiva'!E28="","",'Jurnal Peny. Aktiva'!E28)</f>
        <v/>
      </c>
      <c r="V3240" s="437" t="str">
        <f>IF('Jurnal Peny. Aktiva'!F28="","",'Jurnal Peny. Aktiva'!F28)</f>
        <v/>
      </c>
      <c r="W3240" s="429"/>
      <c r="X3240" s="429"/>
    </row>
    <row r="3241" spans="1:24" s="329" customFormat="1" ht="18.75" customHeight="1" x14ac:dyDescent="0.25">
      <c r="A3241" s="429"/>
      <c r="B3241" s="303">
        <f>IF(P3241="",0,COUNTIF($P$7:P3241,P3241))</f>
        <v>0</v>
      </c>
      <c r="C3241" s="303" t="str">
        <f t="shared" si="347"/>
        <v>0</v>
      </c>
      <c r="D3241" s="303"/>
      <c r="E3241" s="303"/>
      <c r="F3241" s="303"/>
      <c r="G3241" s="303"/>
      <c r="H3241" s="303"/>
      <c r="I3241" s="303"/>
      <c r="J3241" s="306"/>
      <c r="K3241" s="303"/>
      <c r="L3241" s="429"/>
      <c r="M3241" s="83" t="str">
        <f>IF(AJP!B235="","",AJP!B235)</f>
        <v/>
      </c>
      <c r="N3241" s="80"/>
      <c r="O3241" s="436" t="str">
        <f>IF(AJP!C235="","",AJP!C235)</f>
        <v/>
      </c>
      <c r="P3241" s="84" t="str">
        <f>IF('Jurnal Peny. Aktiva'!B29="","",'Jurnal Peny. Aktiva'!B29)</f>
        <v/>
      </c>
      <c r="Q3241" s="438" t="str">
        <f>IF('Jurnal Peny. Aktiva'!C29="","",'Jurnal Peny. Aktiva'!C29)</f>
        <v/>
      </c>
      <c r="R3241" s="86"/>
      <c r="S3241" s="83"/>
      <c r="T3241" s="437"/>
      <c r="U3241" s="437" t="str">
        <f>IF('Jurnal Peny. Aktiva'!E29="","",'Jurnal Peny. Aktiva'!E29)</f>
        <v/>
      </c>
      <c r="V3241" s="437" t="str">
        <f>IF('Jurnal Peny. Aktiva'!F29="","",'Jurnal Peny. Aktiva'!F29)</f>
        <v/>
      </c>
      <c r="W3241" s="429"/>
      <c r="X3241" s="429"/>
    </row>
    <row r="3242" spans="1:24" s="329" customFormat="1" ht="18.75" customHeight="1" x14ac:dyDescent="0.25">
      <c r="A3242" s="429"/>
      <c r="B3242" s="303">
        <f>IF(P3242="",0,COUNTIF($P$7:P3242,P3242))</f>
        <v>0</v>
      </c>
      <c r="C3242" s="303" t="str">
        <f t="shared" si="347"/>
        <v>0</v>
      </c>
      <c r="D3242" s="303"/>
      <c r="E3242" s="303"/>
      <c r="F3242" s="303"/>
      <c r="G3242" s="303"/>
      <c r="H3242" s="303"/>
      <c r="I3242" s="303"/>
      <c r="J3242" s="306"/>
      <c r="K3242" s="303"/>
      <c r="L3242" s="429"/>
      <c r="M3242" s="83" t="str">
        <f>IF(AJP!B236="","",AJP!B236)</f>
        <v/>
      </c>
      <c r="N3242" s="80"/>
      <c r="O3242" s="436" t="str">
        <f>IF(AJP!C236="","",AJP!C236)</f>
        <v/>
      </c>
      <c r="P3242" s="84" t="str">
        <f>IF('Jurnal Peny. Aktiva'!B30="","",'Jurnal Peny. Aktiva'!B30)</f>
        <v/>
      </c>
      <c r="Q3242" s="438" t="str">
        <f>IF('Jurnal Peny. Aktiva'!C30="","",'Jurnal Peny. Aktiva'!C30)</f>
        <v/>
      </c>
      <c r="R3242" s="86"/>
      <c r="S3242" s="83"/>
      <c r="T3242" s="437"/>
      <c r="U3242" s="437" t="str">
        <f>IF('Jurnal Peny. Aktiva'!E30="","",'Jurnal Peny. Aktiva'!E30)</f>
        <v/>
      </c>
      <c r="V3242" s="437" t="str">
        <f>IF('Jurnal Peny. Aktiva'!F30="","",'Jurnal Peny. Aktiva'!F30)</f>
        <v/>
      </c>
      <c r="W3242" s="429"/>
      <c r="X3242" s="429"/>
    </row>
    <row r="3243" spans="1:24" s="329" customFormat="1" ht="18.75" customHeight="1" x14ac:dyDescent="0.25">
      <c r="A3243" s="429"/>
      <c r="B3243" s="303">
        <f>IF(P3243="",0,COUNTIF($P$7:P3243,P3243))</f>
        <v>0</v>
      </c>
      <c r="C3243" s="303" t="str">
        <f t="shared" si="347"/>
        <v>0</v>
      </c>
      <c r="D3243" s="303"/>
      <c r="E3243" s="303"/>
      <c r="F3243" s="303"/>
      <c r="G3243" s="303"/>
      <c r="H3243" s="303"/>
      <c r="I3243" s="303"/>
      <c r="J3243" s="306"/>
      <c r="K3243" s="303"/>
      <c r="L3243" s="429"/>
      <c r="M3243" s="83" t="str">
        <f>IF(AJP!B237="","",AJP!B237)</f>
        <v/>
      </c>
      <c r="N3243" s="80"/>
      <c r="O3243" s="436" t="str">
        <f>IF(AJP!C237="","",AJP!C237)</f>
        <v/>
      </c>
      <c r="P3243" s="84" t="str">
        <f>IF('Jurnal Peny. Aktiva'!B31="","",'Jurnal Peny. Aktiva'!B31)</f>
        <v/>
      </c>
      <c r="Q3243" s="438" t="str">
        <f>IF('Jurnal Peny. Aktiva'!C31="","",'Jurnal Peny. Aktiva'!C31)</f>
        <v/>
      </c>
      <c r="R3243" s="86"/>
      <c r="S3243" s="83"/>
      <c r="T3243" s="437"/>
      <c r="U3243" s="437" t="str">
        <f>IF('Jurnal Peny. Aktiva'!E31="","",'Jurnal Peny. Aktiva'!E31)</f>
        <v/>
      </c>
      <c r="V3243" s="437" t="str">
        <f>IF('Jurnal Peny. Aktiva'!F31="","",'Jurnal Peny. Aktiva'!F31)</f>
        <v/>
      </c>
      <c r="W3243" s="429"/>
      <c r="X3243" s="429"/>
    </row>
    <row r="3244" spans="1:24" s="329" customFormat="1" ht="18.75" customHeight="1" x14ac:dyDescent="0.25">
      <c r="A3244" s="429"/>
      <c r="B3244" s="303">
        <f>IF(P3244="",0,COUNTIF($P$7:P3244,P3244))</f>
        <v>0</v>
      </c>
      <c r="C3244" s="303" t="str">
        <f t="shared" si="347"/>
        <v>0</v>
      </c>
      <c r="D3244" s="303"/>
      <c r="E3244" s="303"/>
      <c r="F3244" s="303"/>
      <c r="G3244" s="303"/>
      <c r="H3244" s="303"/>
      <c r="I3244" s="303"/>
      <c r="J3244" s="306"/>
      <c r="K3244" s="303"/>
      <c r="L3244" s="429"/>
      <c r="M3244" s="83" t="str">
        <f>IF(AJP!B238="","",AJP!B238)</f>
        <v/>
      </c>
      <c r="N3244" s="80"/>
      <c r="O3244" s="436" t="str">
        <f>IF(AJP!C238="","",AJP!C238)</f>
        <v/>
      </c>
      <c r="P3244" s="84" t="str">
        <f>IF('Jurnal Peny. Aktiva'!B32="","",'Jurnal Peny. Aktiva'!B32)</f>
        <v/>
      </c>
      <c r="Q3244" s="438" t="str">
        <f>IF('Jurnal Peny. Aktiva'!C32="","",'Jurnal Peny. Aktiva'!C32)</f>
        <v/>
      </c>
      <c r="R3244" s="86"/>
      <c r="S3244" s="83"/>
      <c r="T3244" s="437"/>
      <c r="U3244" s="437" t="str">
        <f>IF('Jurnal Peny. Aktiva'!E32="","",'Jurnal Peny. Aktiva'!E32)</f>
        <v/>
      </c>
      <c r="V3244" s="437" t="str">
        <f>IF('Jurnal Peny. Aktiva'!F32="","",'Jurnal Peny. Aktiva'!F32)</f>
        <v/>
      </c>
      <c r="W3244" s="429"/>
      <c r="X3244" s="429"/>
    </row>
    <row r="3245" spans="1:24" s="329" customFormat="1" ht="18.75" customHeight="1" x14ac:dyDescent="0.25">
      <c r="A3245" s="429"/>
      <c r="B3245" s="303">
        <f>IF(P3245="",0,COUNTIF($P$7:P3245,P3245))</f>
        <v>0</v>
      </c>
      <c r="C3245" s="303" t="str">
        <f t="shared" si="347"/>
        <v>0</v>
      </c>
      <c r="D3245" s="303"/>
      <c r="E3245" s="303"/>
      <c r="F3245" s="303"/>
      <c r="G3245" s="303"/>
      <c r="H3245" s="303"/>
      <c r="I3245" s="303"/>
      <c r="J3245" s="306"/>
      <c r="K3245" s="303"/>
      <c r="L3245" s="429"/>
      <c r="M3245" s="83" t="str">
        <f>IF(AJP!B239="","",AJP!B239)</f>
        <v/>
      </c>
      <c r="N3245" s="80"/>
      <c r="O3245" s="436" t="str">
        <f>IF(AJP!C239="","",AJP!C239)</f>
        <v/>
      </c>
      <c r="P3245" s="84" t="str">
        <f>IF('Jurnal Peny. Aktiva'!B33="","",'Jurnal Peny. Aktiva'!B33)</f>
        <v/>
      </c>
      <c r="Q3245" s="438" t="str">
        <f>IF('Jurnal Peny. Aktiva'!C33="","",'Jurnal Peny. Aktiva'!C33)</f>
        <v/>
      </c>
      <c r="R3245" s="86"/>
      <c r="S3245" s="83"/>
      <c r="T3245" s="437"/>
      <c r="U3245" s="437" t="str">
        <f>IF('Jurnal Peny. Aktiva'!E33="","",'Jurnal Peny. Aktiva'!E33)</f>
        <v/>
      </c>
      <c r="V3245" s="437" t="str">
        <f>IF('Jurnal Peny. Aktiva'!F33="","",'Jurnal Peny. Aktiva'!F33)</f>
        <v/>
      </c>
      <c r="W3245" s="429"/>
      <c r="X3245" s="429"/>
    </row>
    <row r="3246" spans="1:24" s="329" customFormat="1" ht="18.75" customHeight="1" x14ac:dyDescent="0.25">
      <c r="A3246" s="429"/>
      <c r="B3246" s="303">
        <f>IF(P3246="",0,COUNTIF($P$7:P3246,P3246))</f>
        <v>0</v>
      </c>
      <c r="C3246" s="303" t="str">
        <f t="shared" si="347"/>
        <v>0</v>
      </c>
      <c r="D3246" s="303"/>
      <c r="E3246" s="303"/>
      <c r="F3246" s="303"/>
      <c r="G3246" s="303"/>
      <c r="H3246" s="303"/>
      <c r="I3246" s="303"/>
      <c r="J3246" s="306"/>
      <c r="K3246" s="303"/>
      <c r="L3246" s="429"/>
      <c r="M3246" s="83" t="str">
        <f>IF(AJP!B240="","",AJP!B240)</f>
        <v/>
      </c>
      <c r="N3246" s="80"/>
      <c r="O3246" s="436" t="str">
        <f>IF(AJP!C240="","",AJP!C240)</f>
        <v/>
      </c>
      <c r="P3246" s="84" t="str">
        <f>IF('Jurnal Peny. Aktiva'!B34="","",'Jurnal Peny. Aktiva'!B34)</f>
        <v/>
      </c>
      <c r="Q3246" s="438" t="str">
        <f>IF('Jurnal Peny. Aktiva'!C34="","",'Jurnal Peny. Aktiva'!C34)</f>
        <v/>
      </c>
      <c r="R3246" s="86"/>
      <c r="S3246" s="83"/>
      <c r="T3246" s="437"/>
      <c r="U3246" s="437" t="str">
        <f>IF('Jurnal Peny. Aktiva'!E34="","",'Jurnal Peny. Aktiva'!E34)</f>
        <v/>
      </c>
      <c r="V3246" s="437" t="str">
        <f>IF('Jurnal Peny. Aktiva'!F34="","",'Jurnal Peny. Aktiva'!F34)</f>
        <v/>
      </c>
      <c r="W3246" s="429"/>
      <c r="X3246" s="429"/>
    </row>
    <row r="3247" spans="1:24" s="329" customFormat="1" ht="18.75" customHeight="1" x14ac:dyDescent="0.25">
      <c r="A3247" s="429"/>
      <c r="B3247" s="303">
        <f>IF(P3247="",0,COUNTIF($P$7:P3247,P3247))</f>
        <v>0</v>
      </c>
      <c r="C3247" s="303" t="str">
        <f t="shared" si="347"/>
        <v>0</v>
      </c>
      <c r="D3247" s="303"/>
      <c r="E3247" s="303"/>
      <c r="F3247" s="303"/>
      <c r="G3247" s="303"/>
      <c r="H3247" s="303"/>
      <c r="I3247" s="303"/>
      <c r="J3247" s="306"/>
      <c r="K3247" s="303"/>
      <c r="L3247" s="429"/>
      <c r="M3247" s="83" t="str">
        <f>IF(AJP!B241="","",AJP!B241)</f>
        <v/>
      </c>
      <c r="N3247" s="80"/>
      <c r="O3247" s="436" t="str">
        <f>IF(AJP!C241="","",AJP!C241)</f>
        <v/>
      </c>
      <c r="P3247" s="84" t="str">
        <f>IF('Jurnal Peny. Aktiva'!B35="","",'Jurnal Peny. Aktiva'!B35)</f>
        <v/>
      </c>
      <c r="Q3247" s="438" t="str">
        <f>IF('Jurnal Peny. Aktiva'!C35="","",'Jurnal Peny. Aktiva'!C35)</f>
        <v/>
      </c>
      <c r="R3247" s="86"/>
      <c r="S3247" s="83"/>
      <c r="T3247" s="437"/>
      <c r="U3247" s="437" t="str">
        <f>IF('Jurnal Peny. Aktiva'!E35="","",'Jurnal Peny. Aktiva'!E35)</f>
        <v/>
      </c>
      <c r="V3247" s="437" t="str">
        <f>IF('Jurnal Peny. Aktiva'!F35="","",'Jurnal Peny. Aktiva'!F35)</f>
        <v/>
      </c>
      <c r="W3247" s="429"/>
      <c r="X3247" s="429"/>
    </row>
    <row r="3248" spans="1:24" s="329" customFormat="1" ht="18.75" customHeight="1" x14ac:dyDescent="0.25">
      <c r="A3248" s="429"/>
      <c r="B3248" s="303">
        <f>IF(P3248="",0,COUNTIF($P$7:P3248,P3248))</f>
        <v>0</v>
      </c>
      <c r="C3248" s="303" t="str">
        <f t="shared" si="347"/>
        <v>0</v>
      </c>
      <c r="D3248" s="303"/>
      <c r="E3248" s="303"/>
      <c r="F3248" s="303"/>
      <c r="G3248" s="303"/>
      <c r="H3248" s="303"/>
      <c r="I3248" s="303"/>
      <c r="J3248" s="306"/>
      <c r="K3248" s="303"/>
      <c r="L3248" s="429"/>
      <c r="M3248" s="83" t="str">
        <f>IF(AJP!B242="","",AJP!B242)</f>
        <v/>
      </c>
      <c r="N3248" s="80"/>
      <c r="O3248" s="436" t="str">
        <f>IF(AJP!C242="","",AJP!C242)</f>
        <v/>
      </c>
      <c r="P3248" s="84" t="str">
        <f>IF('Jurnal Peny. Aktiva'!B36="","",'Jurnal Peny. Aktiva'!B36)</f>
        <v/>
      </c>
      <c r="Q3248" s="438" t="str">
        <f>IF('Jurnal Peny. Aktiva'!C36="","",'Jurnal Peny. Aktiva'!C36)</f>
        <v/>
      </c>
      <c r="R3248" s="86"/>
      <c r="S3248" s="83"/>
      <c r="T3248" s="437"/>
      <c r="U3248" s="437" t="str">
        <f>IF('Jurnal Peny. Aktiva'!E36="","",'Jurnal Peny. Aktiva'!E36)</f>
        <v/>
      </c>
      <c r="V3248" s="437" t="str">
        <f>IF('Jurnal Peny. Aktiva'!F36="","",'Jurnal Peny. Aktiva'!F36)</f>
        <v/>
      </c>
      <c r="W3248" s="429"/>
      <c r="X3248" s="429"/>
    </row>
    <row r="3249" spans="1:24" s="329" customFormat="1" ht="18.75" customHeight="1" x14ac:dyDescent="0.25">
      <c r="A3249" s="429"/>
      <c r="B3249" s="303">
        <f>IF(P3249="",0,COUNTIF($P$7:P3249,P3249))</f>
        <v>0</v>
      </c>
      <c r="C3249" s="303" t="str">
        <f t="shared" si="347"/>
        <v>0</v>
      </c>
      <c r="D3249" s="303"/>
      <c r="E3249" s="303"/>
      <c r="F3249" s="303"/>
      <c r="G3249" s="303"/>
      <c r="H3249" s="303"/>
      <c r="I3249" s="303"/>
      <c r="J3249" s="306"/>
      <c r="K3249" s="303"/>
      <c r="L3249" s="429"/>
      <c r="M3249" s="83" t="str">
        <f>IF(AJP!B243="","",AJP!B243)</f>
        <v/>
      </c>
      <c r="N3249" s="80"/>
      <c r="O3249" s="436" t="str">
        <f>IF(AJP!C243="","",AJP!C243)</f>
        <v/>
      </c>
      <c r="P3249" s="84" t="str">
        <f>IF('Jurnal Peny. Aktiva'!B37="","",'Jurnal Peny. Aktiva'!B37)</f>
        <v/>
      </c>
      <c r="Q3249" s="438" t="str">
        <f>IF('Jurnal Peny. Aktiva'!C37="","",'Jurnal Peny. Aktiva'!C37)</f>
        <v/>
      </c>
      <c r="R3249" s="86"/>
      <c r="S3249" s="83"/>
      <c r="T3249" s="437"/>
      <c r="U3249" s="437" t="str">
        <f>IF('Jurnal Peny. Aktiva'!E37="","",'Jurnal Peny. Aktiva'!E37)</f>
        <v/>
      </c>
      <c r="V3249" s="437" t="str">
        <f>IF('Jurnal Peny. Aktiva'!F37="","",'Jurnal Peny. Aktiva'!F37)</f>
        <v/>
      </c>
      <c r="W3249" s="429"/>
      <c r="X3249" s="429"/>
    </row>
    <row r="3250" spans="1:24" s="329" customFormat="1" ht="18.75" customHeight="1" x14ac:dyDescent="0.25">
      <c r="A3250" s="429"/>
      <c r="B3250" s="303">
        <f>IF(P3250="",0,COUNTIF($P$7:P3250,P3250))</f>
        <v>0</v>
      </c>
      <c r="C3250" s="303" t="str">
        <f t="shared" si="347"/>
        <v>0</v>
      </c>
      <c r="D3250" s="303"/>
      <c r="E3250" s="303"/>
      <c r="F3250" s="303"/>
      <c r="G3250" s="303"/>
      <c r="H3250" s="303"/>
      <c r="I3250" s="303"/>
      <c r="J3250" s="306"/>
      <c r="K3250" s="303"/>
      <c r="L3250" s="429"/>
      <c r="M3250" s="83" t="str">
        <f>IF(AJP!B244="","",AJP!B244)</f>
        <v/>
      </c>
      <c r="N3250" s="80"/>
      <c r="O3250" s="436" t="str">
        <f>IF(AJP!C244="","",AJP!C244)</f>
        <v/>
      </c>
      <c r="P3250" s="84" t="str">
        <f>IF('Jurnal Peny. Aktiva'!B38="","",'Jurnal Peny. Aktiva'!B38)</f>
        <v/>
      </c>
      <c r="Q3250" s="438" t="str">
        <f>IF('Jurnal Peny. Aktiva'!C38="","",'Jurnal Peny. Aktiva'!C38)</f>
        <v/>
      </c>
      <c r="R3250" s="86"/>
      <c r="S3250" s="83"/>
      <c r="T3250" s="437"/>
      <c r="U3250" s="437" t="str">
        <f>IF('Jurnal Peny. Aktiva'!E38="","",'Jurnal Peny. Aktiva'!E38)</f>
        <v/>
      </c>
      <c r="V3250" s="437" t="str">
        <f>IF('Jurnal Peny. Aktiva'!F38="","",'Jurnal Peny. Aktiva'!F38)</f>
        <v/>
      </c>
      <c r="W3250" s="429"/>
      <c r="X3250" s="429"/>
    </row>
    <row r="3251" spans="1:24" s="329" customFormat="1" ht="18.75" customHeight="1" x14ac:dyDescent="0.25">
      <c r="A3251" s="429"/>
      <c r="B3251" s="303">
        <f>IF(P3251="",0,COUNTIF($P$7:P3251,P3251))</f>
        <v>0</v>
      </c>
      <c r="C3251" s="303" t="str">
        <f t="shared" si="347"/>
        <v>0</v>
      </c>
      <c r="D3251" s="303"/>
      <c r="E3251" s="303"/>
      <c r="F3251" s="303"/>
      <c r="G3251" s="303"/>
      <c r="H3251" s="303"/>
      <c r="I3251" s="303"/>
      <c r="J3251" s="306"/>
      <c r="K3251" s="303"/>
      <c r="L3251" s="429"/>
      <c r="M3251" s="83" t="str">
        <f>IF(AJP!B245="","",AJP!B245)</f>
        <v/>
      </c>
      <c r="N3251" s="80"/>
      <c r="O3251" s="436" t="str">
        <f>IF(AJP!C245="","",AJP!C245)</f>
        <v/>
      </c>
      <c r="P3251" s="84" t="str">
        <f>IF('Jurnal Peny. Aktiva'!B39="","",'Jurnal Peny. Aktiva'!B39)</f>
        <v/>
      </c>
      <c r="Q3251" s="438" t="str">
        <f>IF('Jurnal Peny. Aktiva'!C39="","",'Jurnal Peny. Aktiva'!C39)</f>
        <v/>
      </c>
      <c r="R3251" s="86"/>
      <c r="S3251" s="83"/>
      <c r="T3251" s="437"/>
      <c r="U3251" s="437" t="str">
        <f>IF('Jurnal Peny. Aktiva'!E39="","",'Jurnal Peny. Aktiva'!E39)</f>
        <v/>
      </c>
      <c r="V3251" s="437" t="str">
        <f>IF('Jurnal Peny. Aktiva'!F39="","",'Jurnal Peny. Aktiva'!F39)</f>
        <v/>
      </c>
      <c r="W3251" s="429"/>
      <c r="X3251" s="429"/>
    </row>
    <row r="3252" spans="1:24" s="329" customFormat="1" ht="18.75" customHeight="1" x14ac:dyDescent="0.25">
      <c r="A3252" s="429"/>
      <c r="B3252" s="303">
        <f>IF(P3252="",0,COUNTIF($P$7:P3252,P3252))</f>
        <v>0</v>
      </c>
      <c r="C3252" s="303" t="str">
        <f t="shared" si="347"/>
        <v>0</v>
      </c>
      <c r="D3252" s="303"/>
      <c r="E3252" s="303"/>
      <c r="F3252" s="303"/>
      <c r="G3252" s="303"/>
      <c r="H3252" s="303"/>
      <c r="I3252" s="303"/>
      <c r="J3252" s="306"/>
      <c r="K3252" s="303"/>
      <c r="L3252" s="429"/>
      <c r="M3252" s="83" t="str">
        <f>IF(AJP!B246="","",AJP!B246)</f>
        <v/>
      </c>
      <c r="N3252" s="80"/>
      <c r="O3252" s="436" t="str">
        <f>IF(AJP!C246="","",AJP!C246)</f>
        <v/>
      </c>
      <c r="P3252" s="84" t="str">
        <f>IF('Jurnal Peny. Aktiva'!B40="","",'Jurnal Peny. Aktiva'!B40)</f>
        <v/>
      </c>
      <c r="Q3252" s="438" t="str">
        <f>IF('Jurnal Peny. Aktiva'!C40="","",'Jurnal Peny. Aktiva'!C40)</f>
        <v/>
      </c>
      <c r="R3252" s="86"/>
      <c r="S3252" s="83"/>
      <c r="T3252" s="437"/>
      <c r="U3252" s="437" t="str">
        <f>IF('Jurnal Peny. Aktiva'!E40="","",'Jurnal Peny. Aktiva'!E40)</f>
        <v/>
      </c>
      <c r="V3252" s="437" t="str">
        <f>IF('Jurnal Peny. Aktiva'!F40="","",'Jurnal Peny. Aktiva'!F40)</f>
        <v/>
      </c>
      <c r="W3252" s="429"/>
      <c r="X3252" s="429"/>
    </row>
    <row r="3253" spans="1:24" s="329" customFormat="1" ht="18.75" customHeight="1" x14ac:dyDescent="0.25">
      <c r="A3253" s="429"/>
      <c r="B3253" s="303">
        <f>IF(P3253="",0,COUNTIF($P$7:P3253,P3253))</f>
        <v>0</v>
      </c>
      <c r="C3253" s="303" t="str">
        <f t="shared" si="347"/>
        <v>0</v>
      </c>
      <c r="D3253" s="303"/>
      <c r="E3253" s="303"/>
      <c r="F3253" s="303"/>
      <c r="G3253" s="303"/>
      <c r="H3253" s="303"/>
      <c r="I3253" s="303"/>
      <c r="J3253" s="306"/>
      <c r="K3253" s="303"/>
      <c r="L3253" s="429"/>
      <c r="M3253" s="83" t="str">
        <f>IF(AJP!B247="","",AJP!B247)</f>
        <v/>
      </c>
      <c r="N3253" s="80"/>
      <c r="O3253" s="436" t="str">
        <f>IF(AJP!C247="","",AJP!C247)</f>
        <v/>
      </c>
      <c r="P3253" s="84" t="str">
        <f>IF('Jurnal Peny. Aktiva'!B41="","",'Jurnal Peny. Aktiva'!B41)</f>
        <v/>
      </c>
      <c r="Q3253" s="438" t="str">
        <f>IF('Jurnal Peny. Aktiva'!C41="","",'Jurnal Peny. Aktiva'!C41)</f>
        <v/>
      </c>
      <c r="R3253" s="86"/>
      <c r="S3253" s="83"/>
      <c r="T3253" s="437"/>
      <c r="U3253" s="437" t="str">
        <f>IF('Jurnal Peny. Aktiva'!E41="","",'Jurnal Peny. Aktiva'!E41)</f>
        <v/>
      </c>
      <c r="V3253" s="437" t="str">
        <f>IF('Jurnal Peny. Aktiva'!F41="","",'Jurnal Peny. Aktiva'!F41)</f>
        <v/>
      </c>
      <c r="W3253" s="429"/>
      <c r="X3253" s="429"/>
    </row>
    <row r="3254" spans="1:24" s="329" customFormat="1" ht="18.75" customHeight="1" x14ac:dyDescent="0.25">
      <c r="A3254" s="429"/>
      <c r="B3254" s="303">
        <f>IF(P3254="",0,COUNTIF($P$7:P3254,P3254))</f>
        <v>0</v>
      </c>
      <c r="C3254" s="303" t="str">
        <f t="shared" si="347"/>
        <v>0</v>
      </c>
      <c r="D3254" s="303"/>
      <c r="E3254" s="303"/>
      <c r="F3254" s="303"/>
      <c r="G3254" s="303"/>
      <c r="H3254" s="303"/>
      <c r="I3254" s="303"/>
      <c r="J3254" s="306"/>
      <c r="K3254" s="303"/>
      <c r="L3254" s="429"/>
      <c r="M3254" s="83" t="str">
        <f>IF(AJP!B248="","",AJP!B248)</f>
        <v/>
      </c>
      <c r="N3254" s="80"/>
      <c r="O3254" s="436" t="str">
        <f>IF(AJP!C248="","",AJP!C248)</f>
        <v/>
      </c>
      <c r="P3254" s="84" t="str">
        <f>IF('Jurnal Peny. Aktiva'!B42="","",'Jurnal Peny. Aktiva'!B42)</f>
        <v/>
      </c>
      <c r="Q3254" s="438" t="str">
        <f>IF('Jurnal Peny. Aktiva'!C42="","",'Jurnal Peny. Aktiva'!C42)</f>
        <v/>
      </c>
      <c r="R3254" s="86"/>
      <c r="S3254" s="83"/>
      <c r="T3254" s="437"/>
      <c r="U3254" s="437" t="str">
        <f>IF('Jurnal Peny. Aktiva'!E42="","",'Jurnal Peny. Aktiva'!E42)</f>
        <v/>
      </c>
      <c r="V3254" s="437" t="str">
        <f>IF('Jurnal Peny. Aktiva'!F42="","",'Jurnal Peny. Aktiva'!F42)</f>
        <v/>
      </c>
      <c r="W3254" s="429"/>
      <c r="X3254" s="429"/>
    </row>
    <row r="3255" spans="1:24" s="329" customFormat="1" ht="18.75" customHeight="1" x14ac:dyDescent="0.25">
      <c r="A3255" s="429"/>
      <c r="B3255" s="303">
        <f>IF(P3255="",0,COUNTIF($P$7:P3255,P3255))</f>
        <v>0</v>
      </c>
      <c r="C3255" s="303" t="str">
        <f t="shared" si="347"/>
        <v>0</v>
      </c>
      <c r="D3255" s="303"/>
      <c r="E3255" s="303"/>
      <c r="F3255" s="303"/>
      <c r="G3255" s="303"/>
      <c r="H3255" s="303"/>
      <c r="I3255" s="303"/>
      <c r="J3255" s="306"/>
      <c r="K3255" s="303"/>
      <c r="L3255" s="429"/>
      <c r="M3255" s="83" t="str">
        <f>IF(AJP!B249="","",AJP!B249)</f>
        <v/>
      </c>
      <c r="N3255" s="80"/>
      <c r="O3255" s="436" t="str">
        <f>IF(AJP!C249="","",AJP!C249)</f>
        <v/>
      </c>
      <c r="P3255" s="84" t="str">
        <f>IF('Jurnal Peny. Aktiva'!B43="","",'Jurnal Peny. Aktiva'!B43)</f>
        <v/>
      </c>
      <c r="Q3255" s="438" t="str">
        <f>IF('Jurnal Peny. Aktiva'!C43="","",'Jurnal Peny. Aktiva'!C43)</f>
        <v/>
      </c>
      <c r="R3255" s="86"/>
      <c r="S3255" s="83"/>
      <c r="T3255" s="437"/>
      <c r="U3255" s="437" t="str">
        <f>IF('Jurnal Peny. Aktiva'!E43="","",'Jurnal Peny. Aktiva'!E43)</f>
        <v/>
      </c>
      <c r="V3255" s="437" t="str">
        <f>IF('Jurnal Peny. Aktiva'!F43="","",'Jurnal Peny. Aktiva'!F43)</f>
        <v/>
      </c>
      <c r="W3255" s="429"/>
      <c r="X3255" s="429"/>
    </row>
    <row r="3256" spans="1:24" s="329" customFormat="1" ht="18.75" customHeight="1" x14ac:dyDescent="0.25">
      <c r="A3256" s="429"/>
      <c r="B3256" s="303">
        <f>IF(P3256="",0,COUNTIF($P$7:P3256,P3256))</f>
        <v>0</v>
      </c>
      <c r="C3256" s="303" t="str">
        <f t="shared" si="347"/>
        <v>0</v>
      </c>
      <c r="D3256" s="303"/>
      <c r="E3256" s="303"/>
      <c r="F3256" s="303"/>
      <c r="G3256" s="303"/>
      <c r="H3256" s="303"/>
      <c r="I3256" s="303"/>
      <c r="J3256" s="306"/>
      <c r="K3256" s="303"/>
      <c r="L3256" s="429"/>
      <c r="M3256" s="83" t="str">
        <f>IF(AJP!B250="","",AJP!B250)</f>
        <v/>
      </c>
      <c r="N3256" s="80"/>
      <c r="O3256" s="436" t="str">
        <f>IF(AJP!C250="","",AJP!C250)</f>
        <v/>
      </c>
      <c r="P3256" s="84" t="str">
        <f>IF('Jurnal Peny. Aktiva'!B44="","",'Jurnal Peny. Aktiva'!B44)</f>
        <v/>
      </c>
      <c r="Q3256" s="438" t="str">
        <f>IF('Jurnal Peny. Aktiva'!C44="","",'Jurnal Peny. Aktiva'!C44)</f>
        <v/>
      </c>
      <c r="R3256" s="86"/>
      <c r="S3256" s="83"/>
      <c r="T3256" s="437"/>
      <c r="U3256" s="437" t="str">
        <f>IF('Jurnal Peny. Aktiva'!E44="","",'Jurnal Peny. Aktiva'!E44)</f>
        <v/>
      </c>
      <c r="V3256" s="437" t="str">
        <f>IF('Jurnal Peny. Aktiva'!F44="","",'Jurnal Peny. Aktiva'!F44)</f>
        <v/>
      </c>
      <c r="W3256" s="429"/>
      <c r="X3256" s="429"/>
    </row>
    <row r="3257" spans="1:24" s="329" customFormat="1" ht="18.75" customHeight="1" x14ac:dyDescent="0.25">
      <c r="A3257" s="429"/>
      <c r="B3257" s="303">
        <f>IF(P3257="",0,COUNTIF($P$7:P3257,P3257))</f>
        <v>0</v>
      </c>
      <c r="C3257" s="303" t="str">
        <f t="shared" si="347"/>
        <v>0</v>
      </c>
      <c r="D3257" s="303"/>
      <c r="E3257" s="303"/>
      <c r="F3257" s="303"/>
      <c r="G3257" s="303"/>
      <c r="H3257" s="303"/>
      <c r="I3257" s="303"/>
      <c r="J3257" s="306"/>
      <c r="K3257" s="303"/>
      <c r="L3257" s="429"/>
      <c r="M3257" s="83" t="str">
        <f>IF(AJP!B251="","",AJP!B251)</f>
        <v/>
      </c>
      <c r="N3257" s="80"/>
      <c r="O3257" s="436" t="str">
        <f>IF(AJP!C251="","",AJP!C251)</f>
        <v/>
      </c>
      <c r="P3257" s="84" t="str">
        <f>IF('Jurnal Peny. Aktiva'!B45="","",'Jurnal Peny. Aktiva'!B45)</f>
        <v/>
      </c>
      <c r="Q3257" s="438" t="str">
        <f>IF('Jurnal Peny. Aktiva'!C45="","",'Jurnal Peny. Aktiva'!C45)</f>
        <v/>
      </c>
      <c r="R3257" s="86"/>
      <c r="S3257" s="83"/>
      <c r="T3257" s="437"/>
      <c r="U3257" s="437" t="str">
        <f>IF('Jurnal Peny. Aktiva'!E45="","",'Jurnal Peny. Aktiva'!E45)</f>
        <v/>
      </c>
      <c r="V3257" s="437" t="str">
        <f>IF('Jurnal Peny. Aktiva'!F45="","",'Jurnal Peny. Aktiva'!F45)</f>
        <v/>
      </c>
      <c r="W3257" s="429"/>
      <c r="X3257" s="429"/>
    </row>
    <row r="3258" spans="1:24" s="329" customFormat="1" ht="18.75" customHeight="1" x14ac:dyDescent="0.25">
      <c r="A3258" s="429"/>
      <c r="B3258" s="303">
        <f>IF(P3258="",0,COUNTIF($P$7:P3258,P3258))</f>
        <v>0</v>
      </c>
      <c r="C3258" s="303" t="str">
        <f t="shared" si="347"/>
        <v>0</v>
      </c>
      <c r="D3258" s="303"/>
      <c r="E3258" s="303"/>
      <c r="F3258" s="303"/>
      <c r="G3258" s="303"/>
      <c r="H3258" s="303"/>
      <c r="I3258" s="303"/>
      <c r="J3258" s="306"/>
      <c r="K3258" s="303"/>
      <c r="L3258" s="429"/>
      <c r="M3258" s="83" t="str">
        <f>IF(AJP!B252="","",AJP!B252)</f>
        <v/>
      </c>
      <c r="N3258" s="80"/>
      <c r="O3258" s="436" t="str">
        <f>IF(AJP!C252="","",AJP!C252)</f>
        <v/>
      </c>
      <c r="P3258" s="84" t="str">
        <f>IF('Jurnal Peny. Aktiva'!B46="","",'Jurnal Peny. Aktiva'!B46)</f>
        <v/>
      </c>
      <c r="Q3258" s="438" t="str">
        <f>IF('Jurnal Peny. Aktiva'!C46="","",'Jurnal Peny. Aktiva'!C46)</f>
        <v/>
      </c>
      <c r="R3258" s="86"/>
      <c r="S3258" s="83"/>
      <c r="T3258" s="437"/>
      <c r="U3258" s="437" t="str">
        <f>IF('Jurnal Peny. Aktiva'!E46="","",'Jurnal Peny. Aktiva'!E46)</f>
        <v/>
      </c>
      <c r="V3258" s="437" t="str">
        <f>IF('Jurnal Peny. Aktiva'!F46="","",'Jurnal Peny. Aktiva'!F46)</f>
        <v/>
      </c>
      <c r="W3258" s="429"/>
      <c r="X3258" s="429"/>
    </row>
    <row r="3259" spans="1:24" s="329" customFormat="1" ht="18.75" customHeight="1" x14ac:dyDescent="0.25">
      <c r="A3259" s="429"/>
      <c r="B3259" s="303">
        <f>IF(P3259="",0,COUNTIF($P$7:P3259,P3259))</f>
        <v>0</v>
      </c>
      <c r="C3259" s="303" t="str">
        <f t="shared" si="347"/>
        <v>0</v>
      </c>
      <c r="D3259" s="303"/>
      <c r="E3259" s="303"/>
      <c r="F3259" s="303"/>
      <c r="G3259" s="303"/>
      <c r="H3259" s="303"/>
      <c r="I3259" s="303"/>
      <c r="J3259" s="306"/>
      <c r="K3259" s="303"/>
      <c r="L3259" s="429"/>
      <c r="M3259" s="83" t="str">
        <f>IF(AJP!B253="","",AJP!B253)</f>
        <v/>
      </c>
      <c r="N3259" s="80"/>
      <c r="O3259" s="436" t="str">
        <f>IF(AJP!C253="","",AJP!C253)</f>
        <v/>
      </c>
      <c r="P3259" s="84" t="str">
        <f>IF('Jurnal Peny. Aktiva'!B47="","",'Jurnal Peny. Aktiva'!B47)</f>
        <v/>
      </c>
      <c r="Q3259" s="438" t="str">
        <f>IF('Jurnal Peny. Aktiva'!C47="","",'Jurnal Peny. Aktiva'!C47)</f>
        <v/>
      </c>
      <c r="R3259" s="86"/>
      <c r="S3259" s="83"/>
      <c r="T3259" s="437"/>
      <c r="U3259" s="437" t="str">
        <f>IF('Jurnal Peny. Aktiva'!E47="","",'Jurnal Peny. Aktiva'!E47)</f>
        <v/>
      </c>
      <c r="V3259" s="437" t="str">
        <f>IF('Jurnal Peny. Aktiva'!F47="","",'Jurnal Peny. Aktiva'!F47)</f>
        <v/>
      </c>
      <c r="W3259" s="429"/>
      <c r="X3259" s="429"/>
    </row>
    <row r="3260" spans="1:24" s="329" customFormat="1" ht="18.75" customHeight="1" x14ac:dyDescent="0.25">
      <c r="A3260" s="429"/>
      <c r="B3260" s="303">
        <f>IF(P3260="",0,COUNTIF($P$7:P3260,P3260))</f>
        <v>0</v>
      </c>
      <c r="C3260" s="303" t="str">
        <f t="shared" si="347"/>
        <v>0</v>
      </c>
      <c r="D3260" s="303"/>
      <c r="E3260" s="303"/>
      <c r="F3260" s="303"/>
      <c r="G3260" s="303"/>
      <c r="H3260" s="303"/>
      <c r="I3260" s="303"/>
      <c r="J3260" s="306"/>
      <c r="K3260" s="303"/>
      <c r="L3260" s="429"/>
      <c r="M3260" s="83" t="str">
        <f>IF(AJP!B254="","",AJP!B254)</f>
        <v/>
      </c>
      <c r="N3260" s="80"/>
      <c r="O3260" s="436" t="str">
        <f>IF(AJP!C254="","",AJP!C254)</f>
        <v/>
      </c>
      <c r="P3260" s="84" t="str">
        <f>IF('Jurnal Peny. Aktiva'!B48="","",'Jurnal Peny. Aktiva'!B48)</f>
        <v/>
      </c>
      <c r="Q3260" s="438" t="str">
        <f>IF('Jurnal Peny. Aktiva'!C48="","",'Jurnal Peny. Aktiva'!C48)</f>
        <v/>
      </c>
      <c r="R3260" s="86"/>
      <c r="S3260" s="83"/>
      <c r="T3260" s="437"/>
      <c r="U3260" s="437" t="str">
        <f>IF('Jurnal Peny. Aktiva'!E48="","",'Jurnal Peny. Aktiva'!E48)</f>
        <v/>
      </c>
      <c r="V3260" s="437" t="str">
        <f>IF('Jurnal Peny. Aktiva'!F48="","",'Jurnal Peny. Aktiva'!F48)</f>
        <v/>
      </c>
      <c r="W3260" s="429"/>
      <c r="X3260" s="429"/>
    </row>
    <row r="3261" spans="1:24" s="329" customFormat="1" ht="18.75" customHeight="1" x14ac:dyDescent="0.25">
      <c r="A3261" s="429"/>
      <c r="B3261" s="303">
        <f>IF(P3261="",0,COUNTIF($P$7:P3261,P3261))</f>
        <v>0</v>
      </c>
      <c r="C3261" s="303" t="str">
        <f t="shared" si="347"/>
        <v>0</v>
      </c>
      <c r="D3261" s="303"/>
      <c r="E3261" s="303"/>
      <c r="F3261" s="303"/>
      <c r="G3261" s="303"/>
      <c r="H3261" s="303"/>
      <c r="I3261" s="303"/>
      <c r="J3261" s="306"/>
      <c r="K3261" s="303"/>
      <c r="L3261" s="429"/>
      <c r="M3261" s="83" t="str">
        <f>IF(AJP!B255="","",AJP!B255)</f>
        <v/>
      </c>
      <c r="N3261" s="80"/>
      <c r="O3261" s="436" t="str">
        <f>IF(AJP!C255="","",AJP!C255)</f>
        <v/>
      </c>
      <c r="P3261" s="84" t="str">
        <f>IF('Jurnal Peny. Aktiva'!B49="","",'Jurnal Peny. Aktiva'!B49)</f>
        <v/>
      </c>
      <c r="Q3261" s="438" t="str">
        <f>IF('Jurnal Peny. Aktiva'!C49="","",'Jurnal Peny. Aktiva'!C49)</f>
        <v/>
      </c>
      <c r="R3261" s="86"/>
      <c r="S3261" s="83"/>
      <c r="T3261" s="437"/>
      <c r="U3261" s="437" t="str">
        <f>IF('Jurnal Peny. Aktiva'!E49="","",'Jurnal Peny. Aktiva'!E49)</f>
        <v/>
      </c>
      <c r="V3261" s="437" t="str">
        <f>IF('Jurnal Peny. Aktiva'!F49="","",'Jurnal Peny. Aktiva'!F49)</f>
        <v/>
      </c>
      <c r="W3261" s="429"/>
      <c r="X3261" s="429"/>
    </row>
    <row r="3262" spans="1:24" s="329" customFormat="1" ht="18.75" customHeight="1" x14ac:dyDescent="0.25">
      <c r="A3262" s="429"/>
      <c r="B3262" s="303">
        <f>IF(P3262="",0,COUNTIF($P$7:P3262,P3262))</f>
        <v>0</v>
      </c>
      <c r="C3262" s="303" t="str">
        <f t="shared" si="347"/>
        <v>0</v>
      </c>
      <c r="D3262" s="303"/>
      <c r="E3262" s="303"/>
      <c r="F3262" s="303"/>
      <c r="G3262" s="303"/>
      <c r="H3262" s="303"/>
      <c r="I3262" s="303"/>
      <c r="J3262" s="306"/>
      <c r="K3262" s="303"/>
      <c r="L3262" s="429"/>
      <c r="M3262" s="83" t="str">
        <f>IF(AJP!B256="","",AJP!B256)</f>
        <v/>
      </c>
      <c r="N3262" s="80"/>
      <c r="O3262" s="436" t="str">
        <f>IF(AJP!C256="","",AJP!C256)</f>
        <v/>
      </c>
      <c r="P3262" s="84" t="str">
        <f>IF('Jurnal Peny. Aktiva'!B50="","",'Jurnal Peny. Aktiva'!B50)</f>
        <v/>
      </c>
      <c r="Q3262" s="438" t="str">
        <f>IF('Jurnal Peny. Aktiva'!C50="","",'Jurnal Peny. Aktiva'!C50)</f>
        <v/>
      </c>
      <c r="R3262" s="86"/>
      <c r="S3262" s="83"/>
      <c r="T3262" s="437"/>
      <c r="U3262" s="437" t="str">
        <f>IF('Jurnal Peny. Aktiva'!E50="","",'Jurnal Peny. Aktiva'!E50)</f>
        <v/>
      </c>
      <c r="V3262" s="437" t="str">
        <f>IF('Jurnal Peny. Aktiva'!F50="","",'Jurnal Peny. Aktiva'!F50)</f>
        <v/>
      </c>
      <c r="W3262" s="429"/>
      <c r="X3262" s="429"/>
    </row>
    <row r="3263" spans="1:24" s="329" customFormat="1" ht="18.75" customHeight="1" x14ac:dyDescent="0.25">
      <c r="A3263" s="429"/>
      <c r="B3263" s="303">
        <f>IF(P3263="",0,COUNTIF($P$7:P3263,P3263))</f>
        <v>0</v>
      </c>
      <c r="C3263" s="303" t="str">
        <f t="shared" si="347"/>
        <v>0</v>
      </c>
      <c r="D3263" s="303"/>
      <c r="E3263" s="303"/>
      <c r="F3263" s="303"/>
      <c r="G3263" s="303"/>
      <c r="H3263" s="303"/>
      <c r="I3263" s="303"/>
      <c r="J3263" s="306"/>
      <c r="K3263" s="303"/>
      <c r="L3263" s="429"/>
      <c r="M3263" s="83" t="str">
        <f>IF(AJP!B257="","",AJP!B257)</f>
        <v/>
      </c>
      <c r="N3263" s="80"/>
      <c r="O3263" s="436" t="str">
        <f>IF(AJP!C257="","",AJP!C257)</f>
        <v/>
      </c>
      <c r="P3263" s="84" t="str">
        <f>IF('Jurnal Peny. Aktiva'!B51="","",'Jurnal Peny. Aktiva'!B51)</f>
        <v/>
      </c>
      <c r="Q3263" s="438" t="str">
        <f>IF('Jurnal Peny. Aktiva'!C51="","",'Jurnal Peny. Aktiva'!C51)</f>
        <v/>
      </c>
      <c r="R3263" s="86"/>
      <c r="S3263" s="83"/>
      <c r="T3263" s="437"/>
      <c r="U3263" s="437" t="str">
        <f>IF('Jurnal Peny. Aktiva'!E51="","",'Jurnal Peny. Aktiva'!E51)</f>
        <v/>
      </c>
      <c r="V3263" s="437" t="str">
        <f>IF('Jurnal Peny. Aktiva'!F51="","",'Jurnal Peny. Aktiva'!F51)</f>
        <v/>
      </c>
      <c r="W3263" s="429"/>
      <c r="X3263" s="429"/>
    </row>
    <row r="3264" spans="1:24" s="329" customFormat="1" ht="18.75" customHeight="1" x14ac:dyDescent="0.25">
      <c r="A3264" s="429"/>
      <c r="B3264" s="303">
        <f>IF(P3264="",0,COUNTIF($P$7:P3264,P3264))</f>
        <v>0</v>
      </c>
      <c r="C3264" s="303" t="str">
        <f t="shared" si="347"/>
        <v>0</v>
      </c>
      <c r="D3264" s="303"/>
      <c r="E3264" s="303"/>
      <c r="F3264" s="303"/>
      <c r="G3264" s="303"/>
      <c r="H3264" s="303"/>
      <c r="I3264" s="303"/>
      <c r="J3264" s="306"/>
      <c r="K3264" s="303"/>
      <c r="L3264" s="429"/>
      <c r="M3264" s="83" t="str">
        <f>IF(AJP!B258="","",AJP!B258)</f>
        <v/>
      </c>
      <c r="N3264" s="80"/>
      <c r="O3264" s="436" t="str">
        <f>IF(AJP!C258="","",AJP!C258)</f>
        <v/>
      </c>
      <c r="P3264" s="84" t="str">
        <f>IF('Jurnal Peny. Aktiva'!B52="","",'Jurnal Peny. Aktiva'!B52)</f>
        <v/>
      </c>
      <c r="Q3264" s="438" t="str">
        <f>IF('Jurnal Peny. Aktiva'!C52="","",'Jurnal Peny. Aktiva'!C52)</f>
        <v/>
      </c>
      <c r="R3264" s="86"/>
      <c r="S3264" s="83"/>
      <c r="T3264" s="437"/>
      <c r="U3264" s="437" t="str">
        <f>IF('Jurnal Peny. Aktiva'!E52="","",'Jurnal Peny. Aktiva'!E52)</f>
        <v/>
      </c>
      <c r="V3264" s="437" t="str">
        <f>IF('Jurnal Peny. Aktiva'!F52="","",'Jurnal Peny. Aktiva'!F52)</f>
        <v/>
      </c>
      <c r="W3264" s="429"/>
      <c r="X3264" s="429"/>
    </row>
    <row r="3265" spans="1:24" s="329" customFormat="1" ht="18.75" customHeight="1" x14ac:dyDescent="0.25">
      <c r="A3265" s="429"/>
      <c r="B3265" s="303">
        <f>IF(P3265="",0,COUNTIF($P$7:P3265,P3265))</f>
        <v>0</v>
      </c>
      <c r="C3265" s="303" t="str">
        <f t="shared" si="347"/>
        <v>0</v>
      </c>
      <c r="D3265" s="303"/>
      <c r="E3265" s="303"/>
      <c r="F3265" s="303"/>
      <c r="G3265" s="303"/>
      <c r="H3265" s="303"/>
      <c r="I3265" s="303"/>
      <c r="J3265" s="306"/>
      <c r="K3265" s="303"/>
      <c r="L3265" s="429"/>
      <c r="M3265" s="83" t="str">
        <f>IF(AJP!B259="","",AJP!B259)</f>
        <v/>
      </c>
      <c r="N3265" s="80"/>
      <c r="O3265" s="436" t="str">
        <f>IF(AJP!C259="","",AJP!C259)</f>
        <v/>
      </c>
      <c r="P3265" s="84" t="str">
        <f>IF('Jurnal Peny. Aktiva'!B53="","",'Jurnal Peny. Aktiva'!B53)</f>
        <v/>
      </c>
      <c r="Q3265" s="438" t="str">
        <f>IF('Jurnal Peny. Aktiva'!C53="","",'Jurnal Peny. Aktiva'!C53)</f>
        <v/>
      </c>
      <c r="R3265" s="86"/>
      <c r="S3265" s="83"/>
      <c r="T3265" s="437"/>
      <c r="U3265" s="437" t="str">
        <f>IF('Jurnal Peny. Aktiva'!E53="","",'Jurnal Peny. Aktiva'!E53)</f>
        <v/>
      </c>
      <c r="V3265" s="437" t="str">
        <f>IF('Jurnal Peny. Aktiva'!F53="","",'Jurnal Peny. Aktiva'!F53)</f>
        <v/>
      </c>
      <c r="W3265" s="429"/>
      <c r="X3265" s="429"/>
    </row>
    <row r="3266" spans="1:24" s="329" customFormat="1" ht="18.75" customHeight="1" x14ac:dyDescent="0.25">
      <c r="A3266" s="429"/>
      <c r="B3266" s="303">
        <f>IF(P3266="",0,COUNTIF($P$7:P3266,P3266))</f>
        <v>0</v>
      </c>
      <c r="C3266" s="303" t="str">
        <f t="shared" si="347"/>
        <v>0</v>
      </c>
      <c r="D3266" s="303"/>
      <c r="E3266" s="303"/>
      <c r="F3266" s="303"/>
      <c r="G3266" s="303"/>
      <c r="H3266" s="303"/>
      <c r="I3266" s="303"/>
      <c r="J3266" s="306"/>
      <c r="K3266" s="303"/>
      <c r="L3266" s="429"/>
      <c r="M3266" s="83" t="str">
        <f>IF(AJP!B260="","",AJP!B260)</f>
        <v/>
      </c>
      <c r="N3266" s="80"/>
      <c r="O3266" s="436" t="str">
        <f>IF(AJP!C260="","",AJP!C260)</f>
        <v/>
      </c>
      <c r="P3266" s="84" t="str">
        <f>IF('Jurnal Peny. Aktiva'!B54="","",'Jurnal Peny. Aktiva'!B54)</f>
        <v/>
      </c>
      <c r="Q3266" s="438" t="str">
        <f>IF('Jurnal Peny. Aktiva'!C54="","",'Jurnal Peny. Aktiva'!C54)</f>
        <v/>
      </c>
      <c r="R3266" s="86"/>
      <c r="S3266" s="83"/>
      <c r="T3266" s="437"/>
      <c r="U3266" s="437" t="str">
        <f>IF('Jurnal Peny. Aktiva'!E54="","",'Jurnal Peny. Aktiva'!E54)</f>
        <v/>
      </c>
      <c r="V3266" s="437" t="str">
        <f>IF('Jurnal Peny. Aktiva'!F54="","",'Jurnal Peny. Aktiva'!F54)</f>
        <v/>
      </c>
      <c r="W3266" s="429"/>
      <c r="X3266" s="429"/>
    </row>
    <row r="3267" spans="1:24" s="329" customFormat="1" ht="18.75" customHeight="1" x14ac:dyDescent="0.25">
      <c r="A3267" s="429"/>
      <c r="B3267" s="303">
        <f>IF(P3267="",0,COUNTIF($P$7:P3267,P3267))</f>
        <v>0</v>
      </c>
      <c r="C3267" s="303" t="str">
        <f t="shared" si="347"/>
        <v>0</v>
      </c>
      <c r="D3267" s="303"/>
      <c r="E3267" s="303"/>
      <c r="F3267" s="303"/>
      <c r="G3267" s="303"/>
      <c r="H3267" s="303"/>
      <c r="I3267" s="303"/>
      <c r="J3267" s="306"/>
      <c r="K3267" s="303"/>
      <c r="L3267" s="429"/>
      <c r="M3267" s="83" t="str">
        <f>IF(AJP!B261="","",AJP!B261)</f>
        <v/>
      </c>
      <c r="N3267" s="80"/>
      <c r="O3267" s="436" t="str">
        <f>IF(AJP!C261="","",AJP!C261)</f>
        <v/>
      </c>
      <c r="P3267" s="84" t="str">
        <f>IF('Jurnal Peny. Aktiva'!B55="","",'Jurnal Peny. Aktiva'!B55)</f>
        <v/>
      </c>
      <c r="Q3267" s="438" t="str">
        <f>IF('Jurnal Peny. Aktiva'!C55="","",'Jurnal Peny. Aktiva'!C55)</f>
        <v/>
      </c>
      <c r="R3267" s="86"/>
      <c r="S3267" s="83"/>
      <c r="T3267" s="437"/>
      <c r="U3267" s="437" t="str">
        <f>IF('Jurnal Peny. Aktiva'!E55="","",'Jurnal Peny. Aktiva'!E55)</f>
        <v/>
      </c>
      <c r="V3267" s="437" t="str">
        <f>IF('Jurnal Peny. Aktiva'!F55="","",'Jurnal Peny. Aktiva'!F55)</f>
        <v/>
      </c>
      <c r="W3267" s="429"/>
      <c r="X3267" s="429"/>
    </row>
    <row r="3268" spans="1:24" s="329" customFormat="1" ht="18.75" customHeight="1" x14ac:dyDescent="0.25">
      <c r="A3268" s="429"/>
      <c r="B3268" s="303">
        <f>IF(P3268="",0,COUNTIF($P$7:P3268,P3268))</f>
        <v>0</v>
      </c>
      <c r="C3268" s="303" t="str">
        <f t="shared" si="347"/>
        <v>0</v>
      </c>
      <c r="D3268" s="303"/>
      <c r="E3268" s="303"/>
      <c r="F3268" s="303"/>
      <c r="G3268" s="303"/>
      <c r="H3268" s="303"/>
      <c r="I3268" s="303"/>
      <c r="J3268" s="306"/>
      <c r="K3268" s="303"/>
      <c r="L3268" s="429"/>
      <c r="M3268" s="83" t="str">
        <f>IF(AJP!B262="","",AJP!B262)</f>
        <v/>
      </c>
      <c r="N3268" s="80"/>
      <c r="O3268" s="436" t="str">
        <f>IF(AJP!C262="","",AJP!C262)</f>
        <v/>
      </c>
      <c r="P3268" s="84" t="str">
        <f>IF('Jurnal Peny. Aktiva'!B56="","",'Jurnal Peny. Aktiva'!B56)</f>
        <v/>
      </c>
      <c r="Q3268" s="438" t="str">
        <f>IF('Jurnal Peny. Aktiva'!C56="","",'Jurnal Peny. Aktiva'!C56)</f>
        <v/>
      </c>
      <c r="R3268" s="86"/>
      <c r="S3268" s="83"/>
      <c r="T3268" s="437"/>
      <c r="U3268" s="437" t="str">
        <f>IF('Jurnal Peny. Aktiva'!E56="","",'Jurnal Peny. Aktiva'!E56)</f>
        <v/>
      </c>
      <c r="V3268" s="437" t="str">
        <f>IF('Jurnal Peny. Aktiva'!F56="","",'Jurnal Peny. Aktiva'!F56)</f>
        <v/>
      </c>
      <c r="W3268" s="429"/>
      <c r="X3268" s="429"/>
    </row>
    <row r="3269" spans="1:24" s="329" customFormat="1" ht="18.75" customHeight="1" x14ac:dyDescent="0.25">
      <c r="A3269" s="429"/>
      <c r="B3269" s="303">
        <f>IF(P3269="",0,COUNTIF($P$7:P3269,P3269))</f>
        <v>0</v>
      </c>
      <c r="C3269" s="303" t="str">
        <f t="shared" si="347"/>
        <v>0</v>
      </c>
      <c r="D3269" s="303"/>
      <c r="E3269" s="303"/>
      <c r="F3269" s="303"/>
      <c r="G3269" s="303"/>
      <c r="H3269" s="303"/>
      <c r="I3269" s="303"/>
      <c r="J3269" s="306"/>
      <c r="K3269" s="303"/>
      <c r="L3269" s="429"/>
      <c r="M3269" s="83" t="str">
        <f>IF(AJP!B263="","",AJP!B263)</f>
        <v/>
      </c>
      <c r="N3269" s="80"/>
      <c r="O3269" s="436" t="str">
        <f>IF(AJP!C263="","",AJP!C263)</f>
        <v/>
      </c>
      <c r="P3269" s="84" t="str">
        <f>IF('Jurnal Peny. Aktiva'!B57="","",'Jurnal Peny. Aktiva'!B57)</f>
        <v/>
      </c>
      <c r="Q3269" s="438" t="str">
        <f>IF('Jurnal Peny. Aktiva'!C57="","",'Jurnal Peny. Aktiva'!C57)</f>
        <v/>
      </c>
      <c r="R3269" s="86"/>
      <c r="S3269" s="83"/>
      <c r="T3269" s="437"/>
      <c r="U3269" s="437" t="str">
        <f>IF('Jurnal Peny. Aktiva'!E57="","",'Jurnal Peny. Aktiva'!E57)</f>
        <v/>
      </c>
      <c r="V3269" s="437" t="str">
        <f>IF('Jurnal Peny. Aktiva'!F57="","",'Jurnal Peny. Aktiva'!F57)</f>
        <v/>
      </c>
      <c r="W3269" s="429"/>
      <c r="X3269" s="429"/>
    </row>
    <row r="3270" spans="1:24" s="329" customFormat="1" ht="18.75" customHeight="1" x14ac:dyDescent="0.25">
      <c r="A3270" s="429"/>
      <c r="B3270" s="303">
        <f>IF(P3270="",0,COUNTIF($P$7:P3270,P3270))</f>
        <v>0</v>
      </c>
      <c r="C3270" s="303" t="str">
        <f t="shared" si="347"/>
        <v>0</v>
      </c>
      <c r="D3270" s="303"/>
      <c r="E3270" s="303"/>
      <c r="F3270" s="303"/>
      <c r="G3270" s="303"/>
      <c r="H3270" s="303"/>
      <c r="I3270" s="303"/>
      <c r="J3270" s="306"/>
      <c r="K3270" s="303"/>
      <c r="L3270" s="429"/>
      <c r="M3270" s="83" t="str">
        <f>IF(AJP!B264="","",AJP!B264)</f>
        <v/>
      </c>
      <c r="N3270" s="80"/>
      <c r="O3270" s="436" t="str">
        <f>IF(AJP!C264="","",AJP!C264)</f>
        <v/>
      </c>
      <c r="P3270" s="84" t="str">
        <f>IF('Jurnal Peny. Aktiva'!B58="","",'Jurnal Peny. Aktiva'!B58)</f>
        <v/>
      </c>
      <c r="Q3270" s="438" t="str">
        <f>IF('Jurnal Peny. Aktiva'!C58="","",'Jurnal Peny. Aktiva'!C58)</f>
        <v/>
      </c>
      <c r="R3270" s="86"/>
      <c r="S3270" s="83"/>
      <c r="T3270" s="437"/>
      <c r="U3270" s="437" t="str">
        <f>IF('Jurnal Peny. Aktiva'!E58="","",'Jurnal Peny. Aktiva'!E58)</f>
        <v/>
      </c>
      <c r="V3270" s="437" t="str">
        <f>IF('Jurnal Peny. Aktiva'!F58="","",'Jurnal Peny. Aktiva'!F58)</f>
        <v/>
      </c>
      <c r="W3270" s="429"/>
      <c r="X3270" s="429"/>
    </row>
    <row r="3271" spans="1:24" s="329" customFormat="1" ht="18.75" customHeight="1" x14ac:dyDescent="0.25">
      <c r="A3271" s="429"/>
      <c r="B3271" s="303">
        <f>IF(P3271="",0,COUNTIF($P$7:P3271,P3271))</f>
        <v>0</v>
      </c>
      <c r="C3271" s="303" t="str">
        <f t="shared" si="347"/>
        <v>0</v>
      </c>
      <c r="D3271" s="303"/>
      <c r="E3271" s="303"/>
      <c r="F3271" s="303"/>
      <c r="G3271" s="303"/>
      <c r="H3271" s="303"/>
      <c r="I3271" s="303"/>
      <c r="J3271" s="306"/>
      <c r="K3271" s="303"/>
      <c r="L3271" s="429"/>
      <c r="M3271" s="83" t="str">
        <f>IF(AJP!B265="","",AJP!B265)</f>
        <v/>
      </c>
      <c r="N3271" s="80"/>
      <c r="O3271" s="436" t="str">
        <f>IF(AJP!C265="","",AJP!C265)</f>
        <v/>
      </c>
      <c r="P3271" s="84" t="str">
        <f>IF('Jurnal Peny. Aktiva'!B59="","",'Jurnal Peny. Aktiva'!B59)</f>
        <v/>
      </c>
      <c r="Q3271" s="438" t="str">
        <f>IF('Jurnal Peny. Aktiva'!C59="","",'Jurnal Peny. Aktiva'!C59)</f>
        <v/>
      </c>
      <c r="R3271" s="86"/>
      <c r="S3271" s="83"/>
      <c r="T3271" s="437"/>
      <c r="U3271" s="437" t="str">
        <f>IF('Jurnal Peny. Aktiva'!E59="","",'Jurnal Peny. Aktiva'!E59)</f>
        <v/>
      </c>
      <c r="V3271" s="437" t="str">
        <f>IF('Jurnal Peny. Aktiva'!F59="","",'Jurnal Peny. Aktiva'!F59)</f>
        <v/>
      </c>
      <c r="W3271" s="429"/>
      <c r="X3271" s="429"/>
    </row>
    <row r="3272" spans="1:24" s="329" customFormat="1" ht="18.75" customHeight="1" x14ac:dyDescent="0.25">
      <c r="A3272" s="429"/>
      <c r="B3272" s="303">
        <f>IF(P3272="",0,COUNTIF($P$7:P3272,P3272))</f>
        <v>0</v>
      </c>
      <c r="C3272" s="303" t="str">
        <f t="shared" si="347"/>
        <v>0</v>
      </c>
      <c r="D3272" s="303"/>
      <c r="E3272" s="303"/>
      <c r="F3272" s="303"/>
      <c r="G3272" s="303"/>
      <c r="H3272" s="303"/>
      <c r="I3272" s="303"/>
      <c r="J3272" s="306"/>
      <c r="K3272" s="303"/>
      <c r="L3272" s="429"/>
      <c r="M3272" s="83" t="str">
        <f>IF(AJP!B266="","",AJP!B266)</f>
        <v/>
      </c>
      <c r="N3272" s="80"/>
      <c r="O3272" s="436" t="str">
        <f>IF(AJP!C266="","",AJP!C266)</f>
        <v/>
      </c>
      <c r="P3272" s="84" t="str">
        <f>IF('Jurnal Peny. Aktiva'!B60="","",'Jurnal Peny. Aktiva'!B60)</f>
        <v/>
      </c>
      <c r="Q3272" s="438" t="str">
        <f>IF('Jurnal Peny. Aktiva'!C60="","",'Jurnal Peny. Aktiva'!C60)</f>
        <v/>
      </c>
      <c r="R3272" s="86"/>
      <c r="S3272" s="83"/>
      <c r="T3272" s="437"/>
      <c r="U3272" s="437" t="str">
        <f>IF('Jurnal Peny. Aktiva'!E60="","",'Jurnal Peny. Aktiva'!E60)</f>
        <v/>
      </c>
      <c r="V3272" s="437" t="str">
        <f>IF('Jurnal Peny. Aktiva'!F60="","",'Jurnal Peny. Aktiva'!F60)</f>
        <v/>
      </c>
      <c r="W3272" s="429"/>
      <c r="X3272" s="429"/>
    </row>
    <row r="3273" spans="1:24" s="329" customFormat="1" ht="18.75" customHeight="1" x14ac:dyDescent="0.25">
      <c r="A3273" s="429"/>
      <c r="B3273" s="303">
        <f>IF(P3273="",0,COUNTIF($P$7:P3273,P3273))</f>
        <v>0</v>
      </c>
      <c r="C3273" s="303" t="str">
        <f t="shared" si="347"/>
        <v>0</v>
      </c>
      <c r="D3273" s="303"/>
      <c r="E3273" s="303"/>
      <c r="F3273" s="303"/>
      <c r="G3273" s="303"/>
      <c r="H3273" s="303"/>
      <c r="I3273" s="303"/>
      <c r="J3273" s="306"/>
      <c r="K3273" s="303"/>
      <c r="L3273" s="429"/>
      <c r="M3273" s="83" t="str">
        <f>IF(AJP!B267="","",AJP!B267)</f>
        <v/>
      </c>
      <c r="N3273" s="80"/>
      <c r="O3273" s="436" t="str">
        <f>IF(AJP!C267="","",AJP!C267)</f>
        <v/>
      </c>
      <c r="P3273" s="84" t="str">
        <f>IF('Jurnal Peny. Aktiva'!B61="","",'Jurnal Peny. Aktiva'!B61)</f>
        <v/>
      </c>
      <c r="Q3273" s="438" t="str">
        <f>IF('Jurnal Peny. Aktiva'!C61="","",'Jurnal Peny. Aktiva'!C61)</f>
        <v/>
      </c>
      <c r="R3273" s="86"/>
      <c r="S3273" s="83"/>
      <c r="T3273" s="437"/>
      <c r="U3273" s="437" t="str">
        <f>IF('Jurnal Peny. Aktiva'!E61="","",'Jurnal Peny. Aktiva'!E61)</f>
        <v/>
      </c>
      <c r="V3273" s="437" t="str">
        <f>IF('Jurnal Peny. Aktiva'!F61="","",'Jurnal Peny. Aktiva'!F61)</f>
        <v/>
      </c>
      <c r="W3273" s="429"/>
      <c r="X3273" s="429"/>
    </row>
    <row r="3274" spans="1:24" s="329" customFormat="1" ht="18.75" customHeight="1" x14ac:dyDescent="0.25">
      <c r="A3274" s="429"/>
      <c r="B3274" s="303">
        <f>IF(P3274="",0,COUNTIF($P$7:P3274,P3274))</f>
        <v>0</v>
      </c>
      <c r="C3274" s="303" t="str">
        <f t="shared" si="347"/>
        <v>0</v>
      </c>
      <c r="D3274" s="303"/>
      <c r="E3274" s="303"/>
      <c r="F3274" s="303"/>
      <c r="G3274" s="303"/>
      <c r="H3274" s="303"/>
      <c r="I3274" s="303"/>
      <c r="J3274" s="306"/>
      <c r="K3274" s="303"/>
      <c r="L3274" s="429"/>
      <c r="M3274" s="83" t="str">
        <f>IF(AJP!B268="","",AJP!B268)</f>
        <v/>
      </c>
      <c r="N3274" s="80"/>
      <c r="O3274" s="436" t="str">
        <f>IF(AJP!C268="","",AJP!C268)</f>
        <v/>
      </c>
      <c r="P3274" s="84" t="str">
        <f>IF('Jurnal Peny. Aktiva'!B62="","",'Jurnal Peny. Aktiva'!B62)</f>
        <v/>
      </c>
      <c r="Q3274" s="438" t="str">
        <f>IF('Jurnal Peny. Aktiva'!C62="","",'Jurnal Peny. Aktiva'!C62)</f>
        <v/>
      </c>
      <c r="R3274" s="86"/>
      <c r="S3274" s="83"/>
      <c r="T3274" s="437"/>
      <c r="U3274" s="437" t="str">
        <f>IF('Jurnal Peny. Aktiva'!E62="","",'Jurnal Peny. Aktiva'!E62)</f>
        <v/>
      </c>
      <c r="V3274" s="437" t="str">
        <f>IF('Jurnal Peny. Aktiva'!F62="","",'Jurnal Peny. Aktiva'!F62)</f>
        <v/>
      </c>
      <c r="W3274" s="429"/>
      <c r="X3274" s="429"/>
    </row>
    <row r="3275" spans="1:24" s="329" customFormat="1" ht="18.75" customHeight="1" x14ac:dyDescent="0.25">
      <c r="A3275" s="429"/>
      <c r="B3275" s="303">
        <f>IF(P3275="",0,COUNTIF($P$7:P3275,P3275))</f>
        <v>0</v>
      </c>
      <c r="C3275" s="303" t="str">
        <f t="shared" si="347"/>
        <v>0</v>
      </c>
      <c r="D3275" s="303"/>
      <c r="E3275" s="303"/>
      <c r="F3275" s="303"/>
      <c r="G3275" s="303"/>
      <c r="H3275" s="303"/>
      <c r="I3275" s="303"/>
      <c r="J3275" s="306"/>
      <c r="K3275" s="303"/>
      <c r="L3275" s="429"/>
      <c r="M3275" s="83" t="str">
        <f>IF(AJP!B269="","",AJP!B269)</f>
        <v/>
      </c>
      <c r="N3275" s="80"/>
      <c r="O3275" s="436" t="str">
        <f>IF(AJP!C269="","",AJP!C269)</f>
        <v/>
      </c>
      <c r="P3275" s="84" t="str">
        <f>IF('Jurnal Peny. Aktiva'!B63="","",'Jurnal Peny. Aktiva'!B63)</f>
        <v/>
      </c>
      <c r="Q3275" s="438" t="str">
        <f>IF('Jurnal Peny. Aktiva'!C63="","",'Jurnal Peny. Aktiva'!C63)</f>
        <v/>
      </c>
      <c r="R3275" s="86"/>
      <c r="S3275" s="83"/>
      <c r="T3275" s="437"/>
      <c r="U3275" s="437" t="str">
        <f>IF('Jurnal Peny. Aktiva'!E63="","",'Jurnal Peny. Aktiva'!E63)</f>
        <v/>
      </c>
      <c r="V3275" s="437" t="str">
        <f>IF('Jurnal Peny. Aktiva'!F63="","",'Jurnal Peny. Aktiva'!F63)</f>
        <v/>
      </c>
      <c r="W3275" s="429"/>
      <c r="X3275" s="429"/>
    </row>
    <row r="3276" spans="1:24" s="329" customFormat="1" ht="18.75" customHeight="1" x14ac:dyDescent="0.25">
      <c r="A3276" s="429"/>
      <c r="B3276" s="303">
        <f>IF(P3276="",0,COUNTIF($P$7:P3276,P3276))</f>
        <v>0</v>
      </c>
      <c r="C3276" s="303" t="str">
        <f t="shared" si="347"/>
        <v>0</v>
      </c>
      <c r="D3276" s="303"/>
      <c r="E3276" s="303"/>
      <c r="F3276" s="303"/>
      <c r="G3276" s="303"/>
      <c r="H3276" s="303"/>
      <c r="I3276" s="303"/>
      <c r="J3276" s="306"/>
      <c r="K3276" s="303"/>
      <c r="L3276" s="429"/>
      <c r="M3276" s="83" t="str">
        <f>IF(AJP!B270="","",AJP!B270)</f>
        <v/>
      </c>
      <c r="N3276" s="80"/>
      <c r="O3276" s="436" t="str">
        <f>IF(AJP!C270="","",AJP!C270)</f>
        <v/>
      </c>
      <c r="P3276" s="84" t="str">
        <f>IF('Jurnal Peny. Aktiva'!B64="","",'Jurnal Peny. Aktiva'!B64)</f>
        <v/>
      </c>
      <c r="Q3276" s="438" t="str">
        <f>IF('Jurnal Peny. Aktiva'!C64="","",'Jurnal Peny. Aktiva'!C64)</f>
        <v/>
      </c>
      <c r="R3276" s="86"/>
      <c r="S3276" s="83"/>
      <c r="T3276" s="437"/>
      <c r="U3276" s="437" t="str">
        <f>IF('Jurnal Peny. Aktiva'!E64="","",'Jurnal Peny. Aktiva'!E64)</f>
        <v/>
      </c>
      <c r="V3276" s="437" t="str">
        <f>IF('Jurnal Peny. Aktiva'!F64="","",'Jurnal Peny. Aktiva'!F64)</f>
        <v/>
      </c>
      <c r="W3276" s="429"/>
      <c r="X3276" s="429"/>
    </row>
    <row r="3277" spans="1:24" s="329" customFormat="1" ht="18.75" customHeight="1" x14ac:dyDescent="0.25">
      <c r="A3277" s="429"/>
      <c r="B3277" s="303">
        <f>IF(P3277="",0,COUNTIF($P$7:P3277,P3277))</f>
        <v>0</v>
      </c>
      <c r="C3277" s="303" t="str">
        <f t="shared" si="347"/>
        <v>0</v>
      </c>
      <c r="D3277" s="303"/>
      <c r="E3277" s="303"/>
      <c r="F3277" s="303"/>
      <c r="G3277" s="303"/>
      <c r="H3277" s="303"/>
      <c r="I3277" s="303"/>
      <c r="J3277" s="306"/>
      <c r="K3277" s="303"/>
      <c r="L3277" s="429"/>
      <c r="M3277" s="83" t="str">
        <f>IF(AJP!B271="","",AJP!B271)</f>
        <v/>
      </c>
      <c r="N3277" s="80"/>
      <c r="O3277" s="436" t="str">
        <f>IF(AJP!C271="","",AJP!C271)</f>
        <v/>
      </c>
      <c r="P3277" s="84" t="str">
        <f>IF('Jurnal Peny. Aktiva'!B65="","",'Jurnal Peny. Aktiva'!B65)</f>
        <v/>
      </c>
      <c r="Q3277" s="438" t="str">
        <f>IF('Jurnal Peny. Aktiva'!C65="","",'Jurnal Peny. Aktiva'!C65)</f>
        <v/>
      </c>
      <c r="R3277" s="86"/>
      <c r="S3277" s="83"/>
      <c r="T3277" s="437"/>
      <c r="U3277" s="437" t="str">
        <f>IF('Jurnal Peny. Aktiva'!E65="","",'Jurnal Peny. Aktiva'!E65)</f>
        <v/>
      </c>
      <c r="V3277" s="437" t="str">
        <f>IF('Jurnal Peny. Aktiva'!F65="","",'Jurnal Peny. Aktiva'!F65)</f>
        <v/>
      </c>
      <c r="W3277" s="429"/>
      <c r="X3277" s="429"/>
    </row>
    <row r="3278" spans="1:24" s="329" customFormat="1" ht="18.75" customHeight="1" x14ac:dyDescent="0.25">
      <c r="A3278" s="429"/>
      <c r="B3278" s="303">
        <f>IF(P3278="",0,COUNTIF($P$7:P3278,P3278))</f>
        <v>0</v>
      </c>
      <c r="C3278" s="303" t="str">
        <f t="shared" si="347"/>
        <v>0</v>
      </c>
      <c r="D3278" s="303"/>
      <c r="E3278" s="303"/>
      <c r="F3278" s="303"/>
      <c r="G3278" s="303"/>
      <c r="H3278" s="303"/>
      <c r="I3278" s="303"/>
      <c r="J3278" s="306"/>
      <c r="K3278" s="303"/>
      <c r="L3278" s="429"/>
      <c r="M3278" s="83" t="str">
        <f>IF(AJP!B272="","",AJP!B272)</f>
        <v/>
      </c>
      <c r="N3278" s="80"/>
      <c r="O3278" s="436" t="str">
        <f>IF(AJP!C272="","",AJP!C272)</f>
        <v/>
      </c>
      <c r="P3278" s="84" t="str">
        <f>IF('Jurnal Peny. Aktiva'!B66="","",'Jurnal Peny. Aktiva'!B66)</f>
        <v/>
      </c>
      <c r="Q3278" s="438" t="str">
        <f>IF('Jurnal Peny. Aktiva'!C66="","",'Jurnal Peny. Aktiva'!C66)</f>
        <v/>
      </c>
      <c r="R3278" s="86"/>
      <c r="S3278" s="83"/>
      <c r="T3278" s="437"/>
      <c r="U3278" s="437" t="str">
        <f>IF('Jurnal Peny. Aktiva'!E66="","",'Jurnal Peny. Aktiva'!E66)</f>
        <v/>
      </c>
      <c r="V3278" s="437" t="str">
        <f>IF('Jurnal Peny. Aktiva'!F66="","",'Jurnal Peny. Aktiva'!F66)</f>
        <v/>
      </c>
      <c r="W3278" s="429"/>
      <c r="X3278" s="429"/>
    </row>
    <row r="3279" spans="1:24" s="329" customFormat="1" ht="18.75" customHeight="1" x14ac:dyDescent="0.25">
      <c r="A3279" s="429"/>
      <c r="B3279" s="303">
        <f>IF(P3279="",0,COUNTIF($P$7:P3279,P3279))</f>
        <v>0</v>
      </c>
      <c r="C3279" s="303" t="str">
        <f t="shared" si="347"/>
        <v>0</v>
      </c>
      <c r="D3279" s="303"/>
      <c r="E3279" s="303"/>
      <c r="F3279" s="303"/>
      <c r="G3279" s="303"/>
      <c r="H3279" s="303"/>
      <c r="I3279" s="303"/>
      <c r="J3279" s="306"/>
      <c r="K3279" s="303"/>
      <c r="L3279" s="429"/>
      <c r="M3279" s="83" t="str">
        <f>IF(AJP!B273="","",AJP!B273)</f>
        <v/>
      </c>
      <c r="N3279" s="80"/>
      <c r="O3279" s="436" t="str">
        <f>IF(AJP!C273="","",AJP!C273)</f>
        <v/>
      </c>
      <c r="P3279" s="84" t="str">
        <f>IF('Jurnal Peny. Aktiva'!B67="","",'Jurnal Peny. Aktiva'!B67)</f>
        <v/>
      </c>
      <c r="Q3279" s="438" t="str">
        <f>IF('Jurnal Peny. Aktiva'!C67="","",'Jurnal Peny. Aktiva'!C67)</f>
        <v/>
      </c>
      <c r="R3279" s="86"/>
      <c r="S3279" s="83"/>
      <c r="T3279" s="437"/>
      <c r="U3279" s="437" t="str">
        <f>IF('Jurnal Peny. Aktiva'!E67="","",'Jurnal Peny. Aktiva'!E67)</f>
        <v/>
      </c>
      <c r="V3279" s="437" t="str">
        <f>IF('Jurnal Peny. Aktiva'!F67="","",'Jurnal Peny. Aktiva'!F67)</f>
        <v/>
      </c>
      <c r="W3279" s="429"/>
      <c r="X3279" s="429"/>
    </row>
    <row r="3280" spans="1:24" s="329" customFormat="1" ht="18.75" customHeight="1" x14ac:dyDescent="0.25">
      <c r="A3280" s="429"/>
      <c r="B3280" s="303">
        <f>IF(P3280="",0,COUNTIF($P$7:P3280,P3280))</f>
        <v>0</v>
      </c>
      <c r="C3280" s="303" t="str">
        <f t="shared" si="347"/>
        <v>0</v>
      </c>
      <c r="D3280" s="303"/>
      <c r="E3280" s="303"/>
      <c r="F3280" s="303"/>
      <c r="G3280" s="303"/>
      <c r="H3280" s="303"/>
      <c r="I3280" s="303"/>
      <c r="J3280" s="306"/>
      <c r="K3280" s="303"/>
      <c r="L3280" s="429"/>
      <c r="M3280" s="83" t="str">
        <f>IF(AJP!B274="","",AJP!B274)</f>
        <v/>
      </c>
      <c r="N3280" s="80"/>
      <c r="O3280" s="436" t="str">
        <f>IF(AJP!C274="","",AJP!C274)</f>
        <v/>
      </c>
      <c r="P3280" s="84" t="str">
        <f>IF('Jurnal Peny. Aktiva'!B68="","",'Jurnal Peny. Aktiva'!B68)</f>
        <v/>
      </c>
      <c r="Q3280" s="438" t="str">
        <f>IF('Jurnal Peny. Aktiva'!C68="","",'Jurnal Peny. Aktiva'!C68)</f>
        <v/>
      </c>
      <c r="R3280" s="86"/>
      <c r="S3280" s="83"/>
      <c r="T3280" s="437"/>
      <c r="U3280" s="437" t="str">
        <f>IF('Jurnal Peny. Aktiva'!E68="","",'Jurnal Peny. Aktiva'!E68)</f>
        <v/>
      </c>
      <c r="V3280" s="437" t="str">
        <f>IF('Jurnal Peny. Aktiva'!F68="","",'Jurnal Peny. Aktiva'!F68)</f>
        <v/>
      </c>
      <c r="W3280" s="429"/>
      <c r="X3280" s="429"/>
    </row>
    <row r="3281" spans="1:24" s="329" customFormat="1" ht="18.75" customHeight="1" x14ac:dyDescent="0.25">
      <c r="A3281" s="429"/>
      <c r="B3281" s="303">
        <f>IF(P3281="",0,COUNTIF($P$7:P3281,P3281))</f>
        <v>0</v>
      </c>
      <c r="C3281" s="303" t="str">
        <f t="shared" si="347"/>
        <v>0</v>
      </c>
      <c r="D3281" s="303"/>
      <c r="E3281" s="303"/>
      <c r="F3281" s="303"/>
      <c r="G3281" s="303"/>
      <c r="H3281" s="303"/>
      <c r="I3281" s="303"/>
      <c r="J3281" s="306"/>
      <c r="K3281" s="303"/>
      <c r="L3281" s="429"/>
      <c r="M3281" s="83" t="str">
        <f>IF(AJP!B275="","",AJP!B275)</f>
        <v/>
      </c>
      <c r="N3281" s="80"/>
      <c r="O3281" s="436" t="str">
        <f>IF(AJP!C275="","",AJP!C275)</f>
        <v/>
      </c>
      <c r="P3281" s="84" t="str">
        <f>IF('Jurnal Peny. Aktiva'!B69="","",'Jurnal Peny. Aktiva'!B69)</f>
        <v/>
      </c>
      <c r="Q3281" s="438" t="str">
        <f>IF('Jurnal Peny. Aktiva'!C69="","",'Jurnal Peny. Aktiva'!C69)</f>
        <v/>
      </c>
      <c r="R3281" s="86"/>
      <c r="S3281" s="83"/>
      <c r="T3281" s="437"/>
      <c r="U3281" s="437" t="str">
        <f>IF('Jurnal Peny. Aktiva'!E69="","",'Jurnal Peny. Aktiva'!E69)</f>
        <v/>
      </c>
      <c r="V3281" s="437" t="str">
        <f>IF('Jurnal Peny. Aktiva'!F69="","",'Jurnal Peny. Aktiva'!F69)</f>
        <v/>
      </c>
      <c r="W3281" s="429"/>
      <c r="X3281" s="429"/>
    </row>
    <row r="3282" spans="1:24" s="329" customFormat="1" ht="18.75" customHeight="1" x14ac:dyDescent="0.25">
      <c r="A3282" s="429"/>
      <c r="B3282" s="303">
        <f>IF(P3282="",0,COUNTIF($P$7:P3282,P3282))</f>
        <v>0</v>
      </c>
      <c r="C3282" s="303" t="str">
        <f t="shared" si="347"/>
        <v>0</v>
      </c>
      <c r="D3282" s="303"/>
      <c r="E3282" s="303"/>
      <c r="F3282" s="303"/>
      <c r="G3282" s="303"/>
      <c r="H3282" s="303"/>
      <c r="I3282" s="303"/>
      <c r="J3282" s="306"/>
      <c r="K3282" s="303"/>
      <c r="L3282" s="429"/>
      <c r="M3282" s="83" t="str">
        <f>IF(AJP!B276="","",AJP!B276)</f>
        <v/>
      </c>
      <c r="N3282" s="80"/>
      <c r="O3282" s="436" t="str">
        <f>IF(AJP!C276="","",AJP!C276)</f>
        <v/>
      </c>
      <c r="P3282" s="84" t="str">
        <f>IF('Jurnal Peny. Aktiva'!B70="","",'Jurnal Peny. Aktiva'!B70)</f>
        <v/>
      </c>
      <c r="Q3282" s="438" t="str">
        <f>IF('Jurnal Peny. Aktiva'!C70="","",'Jurnal Peny. Aktiva'!C70)</f>
        <v/>
      </c>
      <c r="R3282" s="86"/>
      <c r="S3282" s="83"/>
      <c r="T3282" s="437"/>
      <c r="U3282" s="437" t="str">
        <f>IF('Jurnal Peny. Aktiva'!E70="","",'Jurnal Peny. Aktiva'!E70)</f>
        <v/>
      </c>
      <c r="V3282" s="437" t="str">
        <f>IF('Jurnal Peny. Aktiva'!F70="","",'Jurnal Peny. Aktiva'!F70)</f>
        <v/>
      </c>
      <c r="W3282" s="429"/>
      <c r="X3282" s="429"/>
    </row>
    <row r="3283" spans="1:24" s="329" customFormat="1" ht="18.75" customHeight="1" x14ac:dyDescent="0.25">
      <c r="A3283" s="429"/>
      <c r="B3283" s="303">
        <f>IF(P3283="",0,COUNTIF($P$7:P3283,P3283))</f>
        <v>0</v>
      </c>
      <c r="C3283" s="303" t="str">
        <f t="shared" ref="C3283:C3318" si="348">B3283&amp;P3283</f>
        <v>0</v>
      </c>
      <c r="D3283" s="303"/>
      <c r="E3283" s="303"/>
      <c r="F3283" s="303"/>
      <c r="G3283" s="303"/>
      <c r="H3283" s="303"/>
      <c r="I3283" s="303"/>
      <c r="J3283" s="306"/>
      <c r="K3283" s="303"/>
      <c r="L3283" s="429"/>
      <c r="M3283" s="83" t="str">
        <f>IF(AJP!B277="","",AJP!B277)</f>
        <v/>
      </c>
      <c r="N3283" s="80"/>
      <c r="O3283" s="436" t="str">
        <f>IF(AJP!C277="","",AJP!C277)</f>
        <v/>
      </c>
      <c r="P3283" s="84" t="str">
        <f>IF('Jurnal Peny. Aktiva'!B71="","",'Jurnal Peny. Aktiva'!B71)</f>
        <v/>
      </c>
      <c r="Q3283" s="438" t="str">
        <f>IF('Jurnal Peny. Aktiva'!C71="","",'Jurnal Peny. Aktiva'!C71)</f>
        <v/>
      </c>
      <c r="R3283" s="86"/>
      <c r="S3283" s="83"/>
      <c r="T3283" s="437"/>
      <c r="U3283" s="437" t="str">
        <f>IF('Jurnal Peny. Aktiva'!E71="","",'Jurnal Peny. Aktiva'!E71)</f>
        <v/>
      </c>
      <c r="V3283" s="437" t="str">
        <f>IF('Jurnal Peny. Aktiva'!F71="","",'Jurnal Peny. Aktiva'!F71)</f>
        <v/>
      </c>
      <c r="W3283" s="429"/>
      <c r="X3283" s="429"/>
    </row>
    <row r="3284" spans="1:24" s="329" customFormat="1" ht="18.75" customHeight="1" x14ac:dyDescent="0.25">
      <c r="A3284" s="429"/>
      <c r="B3284" s="303">
        <f>IF(P3284="",0,COUNTIF($P$7:P3284,P3284))</f>
        <v>0</v>
      </c>
      <c r="C3284" s="303" t="str">
        <f t="shared" si="348"/>
        <v>0</v>
      </c>
      <c r="D3284" s="303"/>
      <c r="E3284" s="303"/>
      <c r="F3284" s="303"/>
      <c r="G3284" s="303"/>
      <c r="H3284" s="303"/>
      <c r="I3284" s="303"/>
      <c r="J3284" s="306"/>
      <c r="K3284" s="303"/>
      <c r="L3284" s="429"/>
      <c r="M3284" s="83" t="str">
        <f>IF(AJP!B278="","",AJP!B278)</f>
        <v/>
      </c>
      <c r="N3284" s="80"/>
      <c r="O3284" s="436" t="str">
        <f>IF(AJP!C278="","",AJP!C278)</f>
        <v/>
      </c>
      <c r="P3284" s="84" t="str">
        <f>IF('Jurnal Peny. Aktiva'!B72="","",'Jurnal Peny. Aktiva'!B72)</f>
        <v/>
      </c>
      <c r="Q3284" s="438" t="str">
        <f>IF('Jurnal Peny. Aktiva'!C72="","",'Jurnal Peny. Aktiva'!C72)</f>
        <v/>
      </c>
      <c r="R3284" s="86"/>
      <c r="S3284" s="83"/>
      <c r="T3284" s="437"/>
      <c r="U3284" s="437" t="str">
        <f>IF('Jurnal Peny. Aktiva'!E72="","",'Jurnal Peny. Aktiva'!E72)</f>
        <v/>
      </c>
      <c r="V3284" s="437" t="str">
        <f>IF('Jurnal Peny. Aktiva'!F72="","",'Jurnal Peny. Aktiva'!F72)</f>
        <v/>
      </c>
      <c r="W3284" s="429"/>
      <c r="X3284" s="429"/>
    </row>
    <row r="3285" spans="1:24" s="329" customFormat="1" ht="18.75" customHeight="1" x14ac:dyDescent="0.25">
      <c r="A3285" s="429"/>
      <c r="B3285" s="303">
        <f>IF(P3285="",0,COUNTIF($P$7:P3285,P3285))</f>
        <v>0</v>
      </c>
      <c r="C3285" s="303" t="str">
        <f t="shared" si="348"/>
        <v>0</v>
      </c>
      <c r="D3285" s="303"/>
      <c r="E3285" s="303"/>
      <c r="F3285" s="303"/>
      <c r="G3285" s="303"/>
      <c r="H3285" s="303"/>
      <c r="I3285" s="303"/>
      <c r="J3285" s="306"/>
      <c r="K3285" s="303"/>
      <c r="L3285" s="429"/>
      <c r="M3285" s="83" t="str">
        <f>IF(AJP!B279="","",AJP!B279)</f>
        <v/>
      </c>
      <c r="N3285" s="80"/>
      <c r="O3285" s="436" t="str">
        <f>IF(AJP!C279="","",AJP!C279)</f>
        <v/>
      </c>
      <c r="P3285" s="84" t="str">
        <f>IF('Jurnal Peny. Aktiva'!B73="","",'Jurnal Peny. Aktiva'!B73)</f>
        <v/>
      </c>
      <c r="Q3285" s="438" t="str">
        <f>IF('Jurnal Peny. Aktiva'!C73="","",'Jurnal Peny. Aktiva'!C73)</f>
        <v/>
      </c>
      <c r="R3285" s="86"/>
      <c r="S3285" s="83"/>
      <c r="T3285" s="437"/>
      <c r="U3285" s="437" t="str">
        <f>IF('Jurnal Peny. Aktiva'!E73="","",'Jurnal Peny. Aktiva'!E73)</f>
        <v/>
      </c>
      <c r="V3285" s="437" t="str">
        <f>IF('Jurnal Peny. Aktiva'!F73="","",'Jurnal Peny. Aktiva'!F73)</f>
        <v/>
      </c>
      <c r="W3285" s="429"/>
      <c r="X3285" s="429"/>
    </row>
    <row r="3286" spans="1:24" s="329" customFormat="1" ht="18.75" customHeight="1" x14ac:dyDescent="0.25">
      <c r="A3286" s="429"/>
      <c r="B3286" s="303">
        <f>IF(P3286="",0,COUNTIF($P$7:P3286,P3286))</f>
        <v>0</v>
      </c>
      <c r="C3286" s="303" t="str">
        <f t="shared" si="348"/>
        <v>0</v>
      </c>
      <c r="D3286" s="303"/>
      <c r="E3286" s="303"/>
      <c r="F3286" s="303"/>
      <c r="G3286" s="303"/>
      <c r="H3286" s="303"/>
      <c r="I3286" s="303"/>
      <c r="J3286" s="306"/>
      <c r="K3286" s="303"/>
      <c r="L3286" s="429"/>
      <c r="M3286" s="83" t="str">
        <f>IF(AJP!B280="","",AJP!B280)</f>
        <v/>
      </c>
      <c r="N3286" s="80"/>
      <c r="O3286" s="436" t="str">
        <f>IF(AJP!C280="","",AJP!C280)</f>
        <v/>
      </c>
      <c r="P3286" s="84" t="str">
        <f>IF('Jurnal Peny. Aktiva'!B74="","",'Jurnal Peny. Aktiva'!B74)</f>
        <v/>
      </c>
      <c r="Q3286" s="438" t="str">
        <f>IF('Jurnal Peny. Aktiva'!C74="","",'Jurnal Peny. Aktiva'!C74)</f>
        <v/>
      </c>
      <c r="R3286" s="86"/>
      <c r="S3286" s="83"/>
      <c r="T3286" s="437"/>
      <c r="U3286" s="437" t="str">
        <f>IF('Jurnal Peny. Aktiva'!E74="","",'Jurnal Peny. Aktiva'!E74)</f>
        <v/>
      </c>
      <c r="V3286" s="437" t="str">
        <f>IF('Jurnal Peny. Aktiva'!F74="","",'Jurnal Peny. Aktiva'!F74)</f>
        <v/>
      </c>
      <c r="W3286" s="429"/>
      <c r="X3286" s="429"/>
    </row>
    <row r="3287" spans="1:24" s="329" customFormat="1" ht="18.75" customHeight="1" x14ac:dyDescent="0.25">
      <c r="A3287" s="429"/>
      <c r="B3287" s="303">
        <f>IF(P3287="",0,COUNTIF($P$7:P3287,P3287))</f>
        <v>0</v>
      </c>
      <c r="C3287" s="303" t="str">
        <f t="shared" si="348"/>
        <v>0</v>
      </c>
      <c r="D3287" s="303"/>
      <c r="E3287" s="303"/>
      <c r="F3287" s="303"/>
      <c r="G3287" s="303"/>
      <c r="H3287" s="303"/>
      <c r="I3287" s="303"/>
      <c r="J3287" s="306"/>
      <c r="K3287" s="303"/>
      <c r="L3287" s="429"/>
      <c r="M3287" s="83" t="str">
        <f>IF(AJP!B281="","",AJP!B281)</f>
        <v/>
      </c>
      <c r="N3287" s="80"/>
      <c r="O3287" s="436" t="str">
        <f>IF(AJP!C281="","",AJP!C281)</f>
        <v/>
      </c>
      <c r="P3287" s="84" t="str">
        <f>IF('Jurnal Peny. Aktiva'!B75="","",'Jurnal Peny. Aktiva'!B75)</f>
        <v/>
      </c>
      <c r="Q3287" s="438" t="str">
        <f>IF('Jurnal Peny. Aktiva'!C75="","",'Jurnal Peny. Aktiva'!C75)</f>
        <v/>
      </c>
      <c r="R3287" s="86"/>
      <c r="S3287" s="83"/>
      <c r="T3287" s="437"/>
      <c r="U3287" s="437" t="str">
        <f>IF('Jurnal Peny. Aktiva'!E75="","",'Jurnal Peny. Aktiva'!E75)</f>
        <v/>
      </c>
      <c r="V3287" s="437" t="str">
        <f>IF('Jurnal Peny. Aktiva'!F75="","",'Jurnal Peny. Aktiva'!F75)</f>
        <v/>
      </c>
      <c r="W3287" s="429"/>
      <c r="X3287" s="429"/>
    </row>
    <row r="3288" spans="1:24" s="329" customFormat="1" ht="18.75" customHeight="1" x14ac:dyDescent="0.25">
      <c r="A3288" s="429"/>
      <c r="B3288" s="303">
        <f>IF(P3288="",0,COUNTIF($P$7:P3288,P3288))</f>
        <v>0</v>
      </c>
      <c r="C3288" s="303" t="str">
        <f t="shared" si="348"/>
        <v>0</v>
      </c>
      <c r="D3288" s="303"/>
      <c r="E3288" s="303"/>
      <c r="F3288" s="303"/>
      <c r="G3288" s="303"/>
      <c r="H3288" s="303"/>
      <c r="I3288" s="303"/>
      <c r="J3288" s="306"/>
      <c r="K3288" s="303"/>
      <c r="L3288" s="429"/>
      <c r="M3288" s="83" t="str">
        <f>IF(AJP!B282="","",AJP!B282)</f>
        <v/>
      </c>
      <c r="N3288" s="80"/>
      <c r="O3288" s="436" t="str">
        <f>IF(AJP!C282="","",AJP!C282)</f>
        <v/>
      </c>
      <c r="P3288" s="84" t="str">
        <f>IF('Jurnal Peny. Aktiva'!B76="","",'Jurnal Peny. Aktiva'!B76)</f>
        <v/>
      </c>
      <c r="Q3288" s="438" t="str">
        <f>IF('Jurnal Peny. Aktiva'!C76="","",'Jurnal Peny. Aktiva'!C76)</f>
        <v/>
      </c>
      <c r="R3288" s="86"/>
      <c r="S3288" s="83"/>
      <c r="T3288" s="437"/>
      <c r="U3288" s="437" t="str">
        <f>IF('Jurnal Peny. Aktiva'!E76="","",'Jurnal Peny. Aktiva'!E76)</f>
        <v/>
      </c>
      <c r="V3288" s="437" t="str">
        <f>IF('Jurnal Peny. Aktiva'!F76="","",'Jurnal Peny. Aktiva'!F76)</f>
        <v/>
      </c>
      <c r="W3288" s="429"/>
      <c r="X3288" s="429"/>
    </row>
    <row r="3289" spans="1:24" s="329" customFormat="1" ht="18.75" customHeight="1" x14ac:dyDescent="0.25">
      <c r="A3289" s="429"/>
      <c r="B3289" s="303">
        <f>IF(P3289="",0,COUNTIF($P$7:P3289,P3289))</f>
        <v>0</v>
      </c>
      <c r="C3289" s="303" t="str">
        <f t="shared" si="348"/>
        <v>0</v>
      </c>
      <c r="D3289" s="303"/>
      <c r="E3289" s="303"/>
      <c r="F3289" s="303"/>
      <c r="G3289" s="303"/>
      <c r="H3289" s="303"/>
      <c r="I3289" s="303"/>
      <c r="J3289" s="306"/>
      <c r="K3289" s="303"/>
      <c r="L3289" s="429"/>
      <c r="M3289" s="83" t="str">
        <f>IF(AJP!B283="","",AJP!B283)</f>
        <v/>
      </c>
      <c r="N3289" s="80"/>
      <c r="O3289" s="436" t="str">
        <f>IF(AJP!C283="","",AJP!C283)</f>
        <v/>
      </c>
      <c r="P3289" s="84" t="str">
        <f>IF('Jurnal Peny. Aktiva'!B77="","",'Jurnal Peny. Aktiva'!B77)</f>
        <v/>
      </c>
      <c r="Q3289" s="438" t="str">
        <f>IF('Jurnal Peny. Aktiva'!C77="","",'Jurnal Peny. Aktiva'!C77)</f>
        <v/>
      </c>
      <c r="R3289" s="86"/>
      <c r="S3289" s="83"/>
      <c r="T3289" s="437"/>
      <c r="U3289" s="437" t="str">
        <f>IF('Jurnal Peny. Aktiva'!E77="","",'Jurnal Peny. Aktiva'!E77)</f>
        <v/>
      </c>
      <c r="V3289" s="437" t="str">
        <f>IF('Jurnal Peny. Aktiva'!F77="","",'Jurnal Peny. Aktiva'!F77)</f>
        <v/>
      </c>
      <c r="W3289" s="429"/>
      <c r="X3289" s="429"/>
    </row>
    <row r="3290" spans="1:24" s="329" customFormat="1" ht="18.75" customHeight="1" x14ac:dyDescent="0.25">
      <c r="A3290" s="429"/>
      <c r="B3290" s="303">
        <f>IF(P3290="",0,COUNTIF($P$7:P3290,P3290))</f>
        <v>0</v>
      </c>
      <c r="C3290" s="303" t="str">
        <f t="shared" si="348"/>
        <v>0</v>
      </c>
      <c r="D3290" s="303"/>
      <c r="E3290" s="303"/>
      <c r="F3290" s="303"/>
      <c r="G3290" s="303"/>
      <c r="H3290" s="303"/>
      <c r="I3290" s="303"/>
      <c r="J3290" s="306"/>
      <c r="K3290" s="303"/>
      <c r="L3290" s="429"/>
      <c r="M3290" s="83" t="str">
        <f>IF(AJP!B284="","",AJP!B284)</f>
        <v/>
      </c>
      <c r="N3290" s="80"/>
      <c r="O3290" s="436" t="str">
        <f>IF(AJP!C284="","",AJP!C284)</f>
        <v/>
      </c>
      <c r="P3290" s="84" t="str">
        <f>IF('Jurnal Peny. Aktiva'!B78="","",'Jurnal Peny. Aktiva'!B78)</f>
        <v/>
      </c>
      <c r="Q3290" s="438" t="str">
        <f>IF('Jurnal Peny. Aktiva'!C78="","",'Jurnal Peny. Aktiva'!C78)</f>
        <v/>
      </c>
      <c r="R3290" s="86"/>
      <c r="S3290" s="83"/>
      <c r="T3290" s="437"/>
      <c r="U3290" s="437" t="str">
        <f>IF('Jurnal Peny. Aktiva'!E78="","",'Jurnal Peny. Aktiva'!E78)</f>
        <v/>
      </c>
      <c r="V3290" s="437" t="str">
        <f>IF('Jurnal Peny. Aktiva'!F78="","",'Jurnal Peny. Aktiva'!F78)</f>
        <v/>
      </c>
      <c r="W3290" s="429"/>
      <c r="X3290" s="429"/>
    </row>
    <row r="3291" spans="1:24" s="329" customFormat="1" ht="18.75" customHeight="1" x14ac:dyDescent="0.25">
      <c r="A3291" s="429"/>
      <c r="B3291" s="303">
        <f>IF(P3291="",0,COUNTIF($P$7:P3291,P3291))</f>
        <v>0</v>
      </c>
      <c r="C3291" s="303" t="str">
        <f t="shared" si="348"/>
        <v>0</v>
      </c>
      <c r="D3291" s="303"/>
      <c r="E3291" s="303"/>
      <c r="F3291" s="303"/>
      <c r="G3291" s="303"/>
      <c r="H3291" s="303"/>
      <c r="I3291" s="303"/>
      <c r="J3291" s="306"/>
      <c r="K3291" s="303"/>
      <c r="L3291" s="429"/>
      <c r="M3291" s="83" t="str">
        <f>IF(AJP!B285="","",AJP!B285)</f>
        <v/>
      </c>
      <c r="N3291" s="80"/>
      <c r="O3291" s="436" t="str">
        <f>IF(AJP!C285="","",AJP!C285)</f>
        <v/>
      </c>
      <c r="P3291" s="84" t="str">
        <f>IF('Jurnal Peny. Aktiva'!B79="","",'Jurnal Peny. Aktiva'!B79)</f>
        <v/>
      </c>
      <c r="Q3291" s="438" t="str">
        <f>IF('Jurnal Peny. Aktiva'!C79="","",'Jurnal Peny. Aktiva'!C79)</f>
        <v/>
      </c>
      <c r="R3291" s="86"/>
      <c r="S3291" s="83"/>
      <c r="T3291" s="437"/>
      <c r="U3291" s="437" t="str">
        <f>IF('Jurnal Peny. Aktiva'!E79="","",'Jurnal Peny. Aktiva'!E79)</f>
        <v/>
      </c>
      <c r="V3291" s="437" t="str">
        <f>IF('Jurnal Peny. Aktiva'!F79="","",'Jurnal Peny. Aktiva'!F79)</f>
        <v/>
      </c>
      <c r="W3291" s="429"/>
      <c r="X3291" s="429"/>
    </row>
    <row r="3292" spans="1:24" s="329" customFormat="1" ht="18.75" customHeight="1" x14ac:dyDescent="0.25">
      <c r="A3292" s="429"/>
      <c r="B3292" s="303">
        <f>IF(P3292="",0,COUNTIF($P$7:P3292,P3292))</f>
        <v>0</v>
      </c>
      <c r="C3292" s="303" t="str">
        <f t="shared" si="348"/>
        <v>0</v>
      </c>
      <c r="D3292" s="303"/>
      <c r="E3292" s="303"/>
      <c r="F3292" s="303"/>
      <c r="G3292" s="303"/>
      <c r="H3292" s="303"/>
      <c r="I3292" s="303"/>
      <c r="J3292" s="306"/>
      <c r="K3292" s="303"/>
      <c r="L3292" s="429"/>
      <c r="M3292" s="83" t="str">
        <f>IF(AJP!B286="","",AJP!B286)</f>
        <v/>
      </c>
      <c r="N3292" s="80"/>
      <c r="O3292" s="436" t="str">
        <f>IF(AJP!C286="","",AJP!C286)</f>
        <v/>
      </c>
      <c r="P3292" s="84" t="str">
        <f>IF('Jurnal Peny. Aktiva'!B80="","",'Jurnal Peny. Aktiva'!B80)</f>
        <v/>
      </c>
      <c r="Q3292" s="438" t="str">
        <f>IF('Jurnal Peny. Aktiva'!C80="","",'Jurnal Peny. Aktiva'!C80)</f>
        <v/>
      </c>
      <c r="R3292" s="86"/>
      <c r="S3292" s="83"/>
      <c r="T3292" s="437"/>
      <c r="U3292" s="437" t="str">
        <f>IF('Jurnal Peny. Aktiva'!E80="","",'Jurnal Peny. Aktiva'!E80)</f>
        <v/>
      </c>
      <c r="V3292" s="437" t="str">
        <f>IF('Jurnal Peny. Aktiva'!F80="","",'Jurnal Peny. Aktiva'!F80)</f>
        <v/>
      </c>
      <c r="W3292" s="429"/>
      <c r="X3292" s="429"/>
    </row>
    <row r="3293" spans="1:24" s="329" customFormat="1" ht="18.75" customHeight="1" x14ac:dyDescent="0.25">
      <c r="A3293" s="429"/>
      <c r="B3293" s="303">
        <f>IF(P3293="",0,COUNTIF($P$7:P3293,P3293))</f>
        <v>0</v>
      </c>
      <c r="C3293" s="303" t="str">
        <f t="shared" si="348"/>
        <v>0</v>
      </c>
      <c r="D3293" s="303"/>
      <c r="E3293" s="303"/>
      <c r="F3293" s="303"/>
      <c r="G3293" s="303"/>
      <c r="H3293" s="303"/>
      <c r="I3293" s="303"/>
      <c r="J3293" s="306"/>
      <c r="K3293" s="303"/>
      <c r="L3293" s="429"/>
      <c r="M3293" s="83" t="str">
        <f>IF(AJP!B287="","",AJP!B287)</f>
        <v/>
      </c>
      <c r="N3293" s="80"/>
      <c r="O3293" s="436" t="str">
        <f>IF(AJP!C287="","",AJP!C287)</f>
        <v/>
      </c>
      <c r="P3293" s="84" t="str">
        <f>IF('Jurnal Peny. Aktiva'!B81="","",'Jurnal Peny. Aktiva'!B81)</f>
        <v/>
      </c>
      <c r="Q3293" s="438" t="str">
        <f>IF('Jurnal Peny. Aktiva'!C81="","",'Jurnal Peny. Aktiva'!C81)</f>
        <v/>
      </c>
      <c r="R3293" s="86"/>
      <c r="S3293" s="83"/>
      <c r="T3293" s="437"/>
      <c r="U3293" s="437" t="str">
        <f>IF('Jurnal Peny. Aktiva'!E81="","",'Jurnal Peny. Aktiva'!E81)</f>
        <v/>
      </c>
      <c r="V3293" s="437" t="str">
        <f>IF('Jurnal Peny. Aktiva'!F81="","",'Jurnal Peny. Aktiva'!F81)</f>
        <v/>
      </c>
      <c r="W3293" s="429"/>
      <c r="X3293" s="429"/>
    </row>
    <row r="3294" spans="1:24" s="329" customFormat="1" ht="18.75" customHeight="1" x14ac:dyDescent="0.25">
      <c r="A3294" s="429"/>
      <c r="B3294" s="303">
        <f>IF(P3294="",0,COUNTIF($P$7:P3294,P3294))</f>
        <v>0</v>
      </c>
      <c r="C3294" s="303" t="str">
        <f t="shared" si="348"/>
        <v>0</v>
      </c>
      <c r="D3294" s="303"/>
      <c r="E3294" s="303"/>
      <c r="F3294" s="303"/>
      <c r="G3294" s="303"/>
      <c r="H3294" s="303"/>
      <c r="I3294" s="303"/>
      <c r="J3294" s="306"/>
      <c r="K3294" s="303"/>
      <c r="L3294" s="429"/>
      <c r="M3294" s="83" t="str">
        <f>IF(AJP!B288="","",AJP!B288)</f>
        <v/>
      </c>
      <c r="N3294" s="80"/>
      <c r="O3294" s="436" t="str">
        <f>IF(AJP!C288="","",AJP!C288)</f>
        <v/>
      </c>
      <c r="P3294" s="84" t="str">
        <f>IF('Jurnal Peny. Aktiva'!B82="","",'Jurnal Peny. Aktiva'!B82)</f>
        <v/>
      </c>
      <c r="Q3294" s="438" t="str">
        <f>IF('Jurnal Peny. Aktiva'!C82="","",'Jurnal Peny. Aktiva'!C82)</f>
        <v/>
      </c>
      <c r="R3294" s="86"/>
      <c r="S3294" s="83"/>
      <c r="T3294" s="437"/>
      <c r="U3294" s="437" t="str">
        <f>IF('Jurnal Peny. Aktiva'!E82="","",'Jurnal Peny. Aktiva'!E82)</f>
        <v/>
      </c>
      <c r="V3294" s="437" t="str">
        <f>IF('Jurnal Peny. Aktiva'!F82="","",'Jurnal Peny. Aktiva'!F82)</f>
        <v/>
      </c>
      <c r="W3294" s="429"/>
      <c r="X3294" s="429"/>
    </row>
    <row r="3295" spans="1:24" s="329" customFormat="1" ht="18.75" customHeight="1" x14ac:dyDescent="0.25">
      <c r="A3295" s="429"/>
      <c r="B3295" s="303">
        <f>IF(P3295="",0,COUNTIF($P$7:P3295,P3295))</f>
        <v>0</v>
      </c>
      <c r="C3295" s="303" t="str">
        <f t="shared" si="348"/>
        <v>0</v>
      </c>
      <c r="D3295" s="303"/>
      <c r="E3295" s="303"/>
      <c r="F3295" s="303"/>
      <c r="G3295" s="303"/>
      <c r="H3295" s="303"/>
      <c r="I3295" s="303"/>
      <c r="J3295" s="306"/>
      <c r="K3295" s="303"/>
      <c r="L3295" s="429"/>
      <c r="M3295" s="83" t="str">
        <f>IF(AJP!B289="","",AJP!B289)</f>
        <v/>
      </c>
      <c r="N3295" s="80"/>
      <c r="O3295" s="436" t="str">
        <f>IF(AJP!C289="","",AJP!C289)</f>
        <v/>
      </c>
      <c r="P3295" s="84" t="str">
        <f>IF('Jurnal Peny. Aktiva'!B83="","",'Jurnal Peny. Aktiva'!B83)</f>
        <v/>
      </c>
      <c r="Q3295" s="438" t="str">
        <f>IF('Jurnal Peny. Aktiva'!C83="","",'Jurnal Peny. Aktiva'!C83)</f>
        <v/>
      </c>
      <c r="R3295" s="86"/>
      <c r="S3295" s="83"/>
      <c r="T3295" s="437"/>
      <c r="U3295" s="437" t="str">
        <f>IF('Jurnal Peny. Aktiva'!E83="","",'Jurnal Peny. Aktiva'!E83)</f>
        <v/>
      </c>
      <c r="V3295" s="437" t="str">
        <f>IF('Jurnal Peny. Aktiva'!F83="","",'Jurnal Peny. Aktiva'!F83)</f>
        <v/>
      </c>
      <c r="W3295" s="429"/>
      <c r="X3295" s="429"/>
    </row>
    <row r="3296" spans="1:24" s="329" customFormat="1" ht="18.75" customHeight="1" x14ac:dyDescent="0.25">
      <c r="A3296" s="429"/>
      <c r="B3296" s="303">
        <f>IF(P3296="",0,COUNTIF($P$7:P3296,P3296))</f>
        <v>0</v>
      </c>
      <c r="C3296" s="303" t="str">
        <f t="shared" si="348"/>
        <v>0</v>
      </c>
      <c r="D3296" s="303"/>
      <c r="E3296" s="303"/>
      <c r="F3296" s="303"/>
      <c r="G3296" s="303"/>
      <c r="H3296" s="303"/>
      <c r="I3296" s="303"/>
      <c r="J3296" s="306"/>
      <c r="K3296" s="303"/>
      <c r="L3296" s="429"/>
      <c r="M3296" s="83" t="str">
        <f>IF(AJP!B290="","",AJP!B290)</f>
        <v/>
      </c>
      <c r="N3296" s="80"/>
      <c r="O3296" s="436" t="str">
        <f>IF(AJP!C290="","",AJP!C290)</f>
        <v/>
      </c>
      <c r="P3296" s="84" t="str">
        <f>IF('Jurnal Peny. Aktiva'!B84="","",'Jurnal Peny. Aktiva'!B84)</f>
        <v/>
      </c>
      <c r="Q3296" s="438" t="str">
        <f>IF('Jurnal Peny. Aktiva'!C84="","",'Jurnal Peny. Aktiva'!C84)</f>
        <v/>
      </c>
      <c r="R3296" s="86"/>
      <c r="S3296" s="83"/>
      <c r="T3296" s="437"/>
      <c r="U3296" s="437" t="str">
        <f>IF('Jurnal Peny. Aktiva'!E84="","",'Jurnal Peny. Aktiva'!E84)</f>
        <v/>
      </c>
      <c r="V3296" s="437" t="str">
        <f>IF('Jurnal Peny. Aktiva'!F84="","",'Jurnal Peny. Aktiva'!F84)</f>
        <v/>
      </c>
      <c r="W3296" s="429"/>
      <c r="X3296" s="429"/>
    </row>
    <row r="3297" spans="1:24" s="329" customFormat="1" ht="18.75" customHeight="1" x14ac:dyDescent="0.25">
      <c r="A3297" s="429"/>
      <c r="B3297" s="303">
        <f>IF(P3297="",0,COUNTIF($P$7:P3297,P3297))</f>
        <v>0</v>
      </c>
      <c r="C3297" s="303" t="str">
        <f t="shared" si="348"/>
        <v>0</v>
      </c>
      <c r="D3297" s="303"/>
      <c r="E3297" s="303"/>
      <c r="F3297" s="303"/>
      <c r="G3297" s="303"/>
      <c r="H3297" s="303"/>
      <c r="I3297" s="303"/>
      <c r="J3297" s="306"/>
      <c r="K3297" s="303"/>
      <c r="L3297" s="429"/>
      <c r="M3297" s="83" t="str">
        <f>IF(AJP!B291="","",AJP!B291)</f>
        <v/>
      </c>
      <c r="N3297" s="80"/>
      <c r="O3297" s="436" t="str">
        <f>IF(AJP!C291="","",AJP!C291)</f>
        <v/>
      </c>
      <c r="P3297" s="84" t="str">
        <f>IF('Jurnal Peny. Aktiva'!B85="","",'Jurnal Peny. Aktiva'!B85)</f>
        <v/>
      </c>
      <c r="Q3297" s="438" t="str">
        <f>IF('Jurnal Peny. Aktiva'!C85="","",'Jurnal Peny. Aktiva'!C85)</f>
        <v/>
      </c>
      <c r="R3297" s="86"/>
      <c r="S3297" s="83"/>
      <c r="T3297" s="437"/>
      <c r="U3297" s="437" t="str">
        <f>IF('Jurnal Peny. Aktiva'!E85="","",'Jurnal Peny. Aktiva'!E85)</f>
        <v/>
      </c>
      <c r="V3297" s="437" t="str">
        <f>IF('Jurnal Peny. Aktiva'!F85="","",'Jurnal Peny. Aktiva'!F85)</f>
        <v/>
      </c>
      <c r="W3297" s="429"/>
      <c r="X3297" s="429"/>
    </row>
    <row r="3298" spans="1:24" s="329" customFormat="1" ht="18.75" customHeight="1" x14ac:dyDescent="0.25">
      <c r="A3298" s="429"/>
      <c r="B3298" s="303">
        <f>IF(P3298="",0,COUNTIF($P$7:P3298,P3298))</f>
        <v>0</v>
      </c>
      <c r="C3298" s="303" t="str">
        <f t="shared" si="348"/>
        <v>0</v>
      </c>
      <c r="D3298" s="303"/>
      <c r="E3298" s="303"/>
      <c r="F3298" s="303"/>
      <c r="G3298" s="303"/>
      <c r="H3298" s="303"/>
      <c r="I3298" s="303"/>
      <c r="J3298" s="306"/>
      <c r="K3298" s="303"/>
      <c r="L3298" s="429"/>
      <c r="M3298" s="83" t="str">
        <f>IF(AJP!B292="","",AJP!B292)</f>
        <v/>
      </c>
      <c r="N3298" s="80"/>
      <c r="O3298" s="436" t="str">
        <f>IF(AJP!C292="","",AJP!C292)</f>
        <v/>
      </c>
      <c r="P3298" s="84" t="str">
        <f>IF('Jurnal Peny. Aktiva'!B86="","",'Jurnal Peny. Aktiva'!B86)</f>
        <v/>
      </c>
      <c r="Q3298" s="438" t="str">
        <f>IF('Jurnal Peny. Aktiva'!C86="","",'Jurnal Peny. Aktiva'!C86)</f>
        <v/>
      </c>
      <c r="R3298" s="86"/>
      <c r="S3298" s="83"/>
      <c r="T3298" s="437"/>
      <c r="U3298" s="437" t="str">
        <f>IF('Jurnal Peny. Aktiva'!E86="","",'Jurnal Peny. Aktiva'!E86)</f>
        <v/>
      </c>
      <c r="V3298" s="437" t="str">
        <f>IF('Jurnal Peny. Aktiva'!F86="","",'Jurnal Peny. Aktiva'!F86)</f>
        <v/>
      </c>
      <c r="W3298" s="429"/>
      <c r="X3298" s="429"/>
    </row>
    <row r="3299" spans="1:24" s="329" customFormat="1" ht="18.75" customHeight="1" x14ac:dyDescent="0.25">
      <c r="A3299" s="429"/>
      <c r="B3299" s="303">
        <f>IF(P3299="",0,COUNTIF($P$7:P3299,P3299))</f>
        <v>0</v>
      </c>
      <c r="C3299" s="303" t="str">
        <f t="shared" si="348"/>
        <v>0</v>
      </c>
      <c r="D3299" s="303"/>
      <c r="E3299" s="303"/>
      <c r="F3299" s="303"/>
      <c r="G3299" s="303"/>
      <c r="H3299" s="303"/>
      <c r="I3299" s="303"/>
      <c r="J3299" s="306"/>
      <c r="K3299" s="303"/>
      <c r="L3299" s="429"/>
      <c r="M3299" s="83" t="str">
        <f>IF(AJP!B293="","",AJP!B293)</f>
        <v/>
      </c>
      <c r="N3299" s="80"/>
      <c r="O3299" s="436" t="str">
        <f>IF(AJP!C293="","",AJP!C293)</f>
        <v/>
      </c>
      <c r="P3299" s="84" t="str">
        <f>IF('Jurnal Peny. Aktiva'!B87="","",'Jurnal Peny. Aktiva'!B87)</f>
        <v/>
      </c>
      <c r="Q3299" s="438" t="str">
        <f>IF('Jurnal Peny. Aktiva'!C87="","",'Jurnal Peny. Aktiva'!C87)</f>
        <v/>
      </c>
      <c r="R3299" s="86"/>
      <c r="S3299" s="83"/>
      <c r="T3299" s="437"/>
      <c r="U3299" s="437" t="str">
        <f>IF('Jurnal Peny. Aktiva'!E87="","",'Jurnal Peny. Aktiva'!E87)</f>
        <v/>
      </c>
      <c r="V3299" s="437" t="str">
        <f>IF('Jurnal Peny. Aktiva'!F87="","",'Jurnal Peny. Aktiva'!F87)</f>
        <v/>
      </c>
      <c r="W3299" s="429"/>
      <c r="X3299" s="429"/>
    </row>
    <row r="3300" spans="1:24" s="329" customFormat="1" ht="18.75" customHeight="1" x14ac:dyDescent="0.25">
      <c r="A3300" s="429"/>
      <c r="B3300" s="303">
        <f>IF(P3300="",0,COUNTIF($P$7:P3300,P3300))</f>
        <v>0</v>
      </c>
      <c r="C3300" s="303" t="str">
        <f t="shared" si="348"/>
        <v>0</v>
      </c>
      <c r="D3300" s="303"/>
      <c r="E3300" s="303"/>
      <c r="F3300" s="303"/>
      <c r="G3300" s="303"/>
      <c r="H3300" s="303"/>
      <c r="I3300" s="303"/>
      <c r="J3300" s="306"/>
      <c r="K3300" s="303"/>
      <c r="L3300" s="429"/>
      <c r="M3300" s="83" t="str">
        <f>IF(AJP!B294="","",AJP!B294)</f>
        <v/>
      </c>
      <c r="N3300" s="80"/>
      <c r="O3300" s="436" t="str">
        <f>IF(AJP!C294="","",AJP!C294)</f>
        <v/>
      </c>
      <c r="P3300" s="84" t="str">
        <f>IF('Jurnal Peny. Aktiva'!B88="","",'Jurnal Peny. Aktiva'!B88)</f>
        <v/>
      </c>
      <c r="Q3300" s="438" t="str">
        <f>IF('Jurnal Peny. Aktiva'!C88="","",'Jurnal Peny. Aktiva'!C88)</f>
        <v/>
      </c>
      <c r="R3300" s="86"/>
      <c r="S3300" s="83"/>
      <c r="T3300" s="437"/>
      <c r="U3300" s="437" t="str">
        <f>IF('Jurnal Peny. Aktiva'!E88="","",'Jurnal Peny. Aktiva'!E88)</f>
        <v/>
      </c>
      <c r="V3300" s="437" t="str">
        <f>IF('Jurnal Peny. Aktiva'!F88="","",'Jurnal Peny. Aktiva'!F88)</f>
        <v/>
      </c>
      <c r="W3300" s="429"/>
      <c r="X3300" s="429"/>
    </row>
    <row r="3301" spans="1:24" s="329" customFormat="1" ht="18.75" customHeight="1" x14ac:dyDescent="0.25">
      <c r="A3301" s="429"/>
      <c r="B3301" s="303">
        <f>IF(P3301="",0,COUNTIF($P$7:P3301,P3301))</f>
        <v>0</v>
      </c>
      <c r="C3301" s="303" t="str">
        <f t="shared" si="348"/>
        <v>0</v>
      </c>
      <c r="D3301" s="303"/>
      <c r="E3301" s="303"/>
      <c r="F3301" s="303"/>
      <c r="G3301" s="303"/>
      <c r="H3301" s="303"/>
      <c r="I3301" s="303"/>
      <c r="J3301" s="306"/>
      <c r="K3301" s="303"/>
      <c r="L3301" s="429"/>
      <c r="M3301" s="83" t="str">
        <f>IF(AJP!B295="","",AJP!B295)</f>
        <v/>
      </c>
      <c r="N3301" s="80"/>
      <c r="O3301" s="436" t="str">
        <f>IF(AJP!C295="","",AJP!C295)</f>
        <v/>
      </c>
      <c r="P3301" s="84" t="str">
        <f>IF('Jurnal Peny. Aktiva'!B89="","",'Jurnal Peny. Aktiva'!B89)</f>
        <v/>
      </c>
      <c r="Q3301" s="438" t="str">
        <f>IF('Jurnal Peny. Aktiva'!C89="","",'Jurnal Peny. Aktiva'!C89)</f>
        <v/>
      </c>
      <c r="R3301" s="86"/>
      <c r="S3301" s="83"/>
      <c r="T3301" s="437"/>
      <c r="U3301" s="437" t="str">
        <f>IF('Jurnal Peny. Aktiva'!E89="","",'Jurnal Peny. Aktiva'!E89)</f>
        <v/>
      </c>
      <c r="V3301" s="437" t="str">
        <f>IF('Jurnal Peny. Aktiva'!F89="","",'Jurnal Peny. Aktiva'!F89)</f>
        <v/>
      </c>
      <c r="W3301" s="429"/>
      <c r="X3301" s="429"/>
    </row>
    <row r="3302" spans="1:24" s="329" customFormat="1" ht="18.75" customHeight="1" x14ac:dyDescent="0.25">
      <c r="A3302" s="429"/>
      <c r="B3302" s="303">
        <f>IF(P3302="",0,COUNTIF($P$7:P3302,P3302))</f>
        <v>0</v>
      </c>
      <c r="C3302" s="303" t="str">
        <f t="shared" si="348"/>
        <v>0</v>
      </c>
      <c r="D3302" s="303"/>
      <c r="E3302" s="303"/>
      <c r="F3302" s="303"/>
      <c r="G3302" s="303"/>
      <c r="H3302" s="303"/>
      <c r="I3302" s="303"/>
      <c r="J3302" s="306"/>
      <c r="K3302" s="303"/>
      <c r="L3302" s="429"/>
      <c r="M3302" s="83" t="str">
        <f>IF(AJP!B296="","",AJP!B296)</f>
        <v/>
      </c>
      <c r="N3302" s="80"/>
      <c r="O3302" s="436" t="str">
        <f>IF(AJP!C296="","",AJP!C296)</f>
        <v/>
      </c>
      <c r="P3302" s="84" t="str">
        <f>IF('Jurnal Peny. Aktiva'!B90="","",'Jurnal Peny. Aktiva'!B90)</f>
        <v/>
      </c>
      <c r="Q3302" s="438" t="str">
        <f>IF('Jurnal Peny. Aktiva'!C90="","",'Jurnal Peny. Aktiva'!C90)</f>
        <v/>
      </c>
      <c r="R3302" s="86"/>
      <c r="S3302" s="83"/>
      <c r="T3302" s="437"/>
      <c r="U3302" s="437" t="str">
        <f>IF('Jurnal Peny. Aktiva'!E90="","",'Jurnal Peny. Aktiva'!E90)</f>
        <v/>
      </c>
      <c r="V3302" s="437" t="str">
        <f>IF('Jurnal Peny. Aktiva'!F90="","",'Jurnal Peny. Aktiva'!F90)</f>
        <v/>
      </c>
      <c r="W3302" s="429"/>
      <c r="X3302" s="429"/>
    </row>
    <row r="3303" spans="1:24" s="329" customFormat="1" ht="18.75" customHeight="1" x14ac:dyDescent="0.25">
      <c r="A3303" s="429"/>
      <c r="B3303" s="303">
        <f>IF(P3303="",0,COUNTIF($P$7:P3303,P3303))</f>
        <v>0</v>
      </c>
      <c r="C3303" s="303" t="str">
        <f t="shared" si="348"/>
        <v>0</v>
      </c>
      <c r="D3303" s="303"/>
      <c r="E3303" s="303"/>
      <c r="F3303" s="303"/>
      <c r="G3303" s="303"/>
      <c r="H3303" s="303"/>
      <c r="I3303" s="303"/>
      <c r="J3303" s="306"/>
      <c r="K3303" s="303"/>
      <c r="L3303" s="429"/>
      <c r="M3303" s="83" t="str">
        <f>IF(AJP!B297="","",AJP!B297)</f>
        <v/>
      </c>
      <c r="N3303" s="80"/>
      <c r="O3303" s="436" t="str">
        <f>IF(AJP!C297="","",AJP!C297)</f>
        <v/>
      </c>
      <c r="P3303" s="84" t="str">
        <f>IF('Jurnal Peny. Aktiva'!B91="","",'Jurnal Peny. Aktiva'!B91)</f>
        <v/>
      </c>
      <c r="Q3303" s="438" t="str">
        <f>IF('Jurnal Peny. Aktiva'!C91="","",'Jurnal Peny. Aktiva'!C91)</f>
        <v/>
      </c>
      <c r="R3303" s="86"/>
      <c r="S3303" s="83"/>
      <c r="T3303" s="437"/>
      <c r="U3303" s="437" t="str">
        <f>IF('Jurnal Peny. Aktiva'!E91="","",'Jurnal Peny. Aktiva'!E91)</f>
        <v/>
      </c>
      <c r="V3303" s="437" t="str">
        <f>IF('Jurnal Peny. Aktiva'!F91="","",'Jurnal Peny. Aktiva'!F91)</f>
        <v/>
      </c>
      <c r="W3303" s="429"/>
      <c r="X3303" s="429"/>
    </row>
    <row r="3304" spans="1:24" s="329" customFormat="1" ht="18.75" customHeight="1" x14ac:dyDescent="0.25">
      <c r="A3304" s="429"/>
      <c r="B3304" s="303">
        <f>IF(P3304="",0,COUNTIF($P$7:P3304,P3304))</f>
        <v>0</v>
      </c>
      <c r="C3304" s="303" t="str">
        <f t="shared" si="348"/>
        <v>0</v>
      </c>
      <c r="D3304" s="303"/>
      <c r="E3304" s="303"/>
      <c r="F3304" s="303"/>
      <c r="G3304" s="303"/>
      <c r="H3304" s="303"/>
      <c r="I3304" s="303"/>
      <c r="J3304" s="306"/>
      <c r="K3304" s="303"/>
      <c r="L3304" s="429"/>
      <c r="M3304" s="83" t="str">
        <f>IF(AJP!B298="","",AJP!B298)</f>
        <v/>
      </c>
      <c r="N3304" s="80"/>
      <c r="O3304" s="436" t="str">
        <f>IF(AJP!C298="","",AJP!C298)</f>
        <v/>
      </c>
      <c r="P3304" s="84" t="str">
        <f>IF('Jurnal Peny. Aktiva'!B92="","",'Jurnal Peny. Aktiva'!B92)</f>
        <v/>
      </c>
      <c r="Q3304" s="438" t="str">
        <f>IF('Jurnal Peny. Aktiva'!C92="","",'Jurnal Peny. Aktiva'!C92)</f>
        <v/>
      </c>
      <c r="R3304" s="86"/>
      <c r="S3304" s="83"/>
      <c r="T3304" s="437"/>
      <c r="U3304" s="437" t="str">
        <f>IF('Jurnal Peny. Aktiva'!E92="","",'Jurnal Peny. Aktiva'!E92)</f>
        <v/>
      </c>
      <c r="V3304" s="437" t="str">
        <f>IF('Jurnal Peny. Aktiva'!F92="","",'Jurnal Peny. Aktiva'!F92)</f>
        <v/>
      </c>
      <c r="W3304" s="429"/>
      <c r="X3304" s="429"/>
    </row>
    <row r="3305" spans="1:24" s="329" customFormat="1" ht="18.75" customHeight="1" x14ac:dyDescent="0.25">
      <c r="A3305" s="429"/>
      <c r="B3305" s="303">
        <f>IF(P3305="",0,COUNTIF($P$7:P3305,P3305))</f>
        <v>0</v>
      </c>
      <c r="C3305" s="303" t="str">
        <f t="shared" si="348"/>
        <v>0</v>
      </c>
      <c r="D3305" s="303"/>
      <c r="E3305" s="303"/>
      <c r="F3305" s="303"/>
      <c r="G3305" s="303"/>
      <c r="H3305" s="303"/>
      <c r="I3305" s="303"/>
      <c r="J3305" s="306"/>
      <c r="K3305" s="303"/>
      <c r="L3305" s="429"/>
      <c r="M3305" s="83" t="str">
        <f>IF(AJP!B299="","",AJP!B299)</f>
        <v/>
      </c>
      <c r="N3305" s="80"/>
      <c r="O3305" s="436" t="str">
        <f>IF(AJP!C299="","",AJP!C299)</f>
        <v/>
      </c>
      <c r="P3305" s="84" t="str">
        <f>IF('Jurnal Peny. Aktiva'!B93="","",'Jurnal Peny. Aktiva'!B93)</f>
        <v/>
      </c>
      <c r="Q3305" s="438" t="str">
        <f>IF('Jurnal Peny. Aktiva'!C93="","",'Jurnal Peny. Aktiva'!C93)</f>
        <v/>
      </c>
      <c r="R3305" s="86"/>
      <c r="S3305" s="83"/>
      <c r="T3305" s="437"/>
      <c r="U3305" s="437" t="str">
        <f>IF('Jurnal Peny. Aktiva'!E93="","",'Jurnal Peny. Aktiva'!E93)</f>
        <v/>
      </c>
      <c r="V3305" s="437" t="str">
        <f>IF('Jurnal Peny. Aktiva'!F93="","",'Jurnal Peny. Aktiva'!F93)</f>
        <v/>
      </c>
      <c r="W3305" s="429"/>
      <c r="X3305" s="429"/>
    </row>
    <row r="3306" spans="1:24" s="329" customFormat="1" ht="18.75" customHeight="1" x14ac:dyDescent="0.25">
      <c r="A3306" s="429"/>
      <c r="B3306" s="303">
        <f>IF(P3306="",0,COUNTIF($P$7:P3306,P3306))</f>
        <v>0</v>
      </c>
      <c r="C3306" s="303" t="str">
        <f t="shared" si="348"/>
        <v>0</v>
      </c>
      <c r="D3306" s="303"/>
      <c r="E3306" s="303"/>
      <c r="F3306" s="303"/>
      <c r="G3306" s="303"/>
      <c r="H3306" s="303"/>
      <c r="I3306" s="303"/>
      <c r="J3306" s="306"/>
      <c r="K3306" s="303"/>
      <c r="L3306" s="429"/>
      <c r="M3306" s="83" t="str">
        <f>IF(AJP!B300="","",AJP!B300)</f>
        <v/>
      </c>
      <c r="N3306" s="80"/>
      <c r="O3306" s="436" t="str">
        <f>IF(AJP!C300="","",AJP!C300)</f>
        <v/>
      </c>
      <c r="P3306" s="84" t="str">
        <f>IF('Jurnal Peny. Aktiva'!B94="","",'Jurnal Peny. Aktiva'!B94)</f>
        <v/>
      </c>
      <c r="Q3306" s="438" t="str">
        <f>IF('Jurnal Peny. Aktiva'!C94="","",'Jurnal Peny. Aktiva'!C94)</f>
        <v/>
      </c>
      <c r="R3306" s="86"/>
      <c r="S3306" s="83"/>
      <c r="T3306" s="437"/>
      <c r="U3306" s="437" t="str">
        <f>IF('Jurnal Peny. Aktiva'!E94="","",'Jurnal Peny. Aktiva'!E94)</f>
        <v/>
      </c>
      <c r="V3306" s="437" t="str">
        <f>IF('Jurnal Peny. Aktiva'!F94="","",'Jurnal Peny. Aktiva'!F94)</f>
        <v/>
      </c>
      <c r="W3306" s="429"/>
      <c r="X3306" s="429"/>
    </row>
    <row r="3307" spans="1:24" s="329" customFormat="1" ht="18.75" customHeight="1" x14ac:dyDescent="0.25">
      <c r="A3307" s="429"/>
      <c r="B3307" s="303">
        <f>IF(P3307="",0,COUNTIF($P$7:P3307,P3307))</f>
        <v>0</v>
      </c>
      <c r="C3307" s="303" t="str">
        <f t="shared" si="348"/>
        <v>0</v>
      </c>
      <c r="D3307" s="303"/>
      <c r="E3307" s="303"/>
      <c r="F3307" s="303"/>
      <c r="G3307" s="303"/>
      <c r="H3307" s="303"/>
      <c r="I3307" s="303"/>
      <c r="J3307" s="306"/>
      <c r="K3307" s="303"/>
      <c r="L3307" s="429"/>
      <c r="M3307" s="83" t="str">
        <f>IF(AJP!B301="","",AJP!B301)</f>
        <v/>
      </c>
      <c r="N3307" s="80"/>
      <c r="O3307" s="436" t="str">
        <f>IF(AJP!C301="","",AJP!C301)</f>
        <v/>
      </c>
      <c r="P3307" s="84" t="str">
        <f>IF('Jurnal Peny. Aktiva'!B95="","",'Jurnal Peny. Aktiva'!B95)</f>
        <v/>
      </c>
      <c r="Q3307" s="438" t="str">
        <f>IF('Jurnal Peny. Aktiva'!C95="","",'Jurnal Peny. Aktiva'!C95)</f>
        <v/>
      </c>
      <c r="R3307" s="86"/>
      <c r="S3307" s="83"/>
      <c r="T3307" s="437"/>
      <c r="U3307" s="437" t="str">
        <f>IF('Jurnal Peny. Aktiva'!E95="","",'Jurnal Peny. Aktiva'!E95)</f>
        <v/>
      </c>
      <c r="V3307" s="437" t="str">
        <f>IF('Jurnal Peny. Aktiva'!F95="","",'Jurnal Peny. Aktiva'!F95)</f>
        <v/>
      </c>
      <c r="W3307" s="429"/>
      <c r="X3307" s="429"/>
    </row>
    <row r="3308" spans="1:24" s="329" customFormat="1" ht="18.75" customHeight="1" x14ac:dyDescent="0.25">
      <c r="A3308" s="429"/>
      <c r="B3308" s="303">
        <f>IF(P3308="",0,COUNTIF($P$7:P3308,P3308))</f>
        <v>0</v>
      </c>
      <c r="C3308" s="303" t="str">
        <f t="shared" si="348"/>
        <v>0</v>
      </c>
      <c r="D3308" s="303"/>
      <c r="E3308" s="303"/>
      <c r="F3308" s="303"/>
      <c r="G3308" s="303"/>
      <c r="H3308" s="303"/>
      <c r="I3308" s="303"/>
      <c r="J3308" s="306"/>
      <c r="K3308" s="303"/>
      <c r="L3308" s="429"/>
      <c r="M3308" s="83" t="str">
        <f>IF(AJP!B302="","",AJP!B302)</f>
        <v/>
      </c>
      <c r="N3308" s="80"/>
      <c r="O3308" s="436" t="str">
        <f>IF(AJP!C302="","",AJP!C302)</f>
        <v/>
      </c>
      <c r="P3308" s="84" t="str">
        <f>IF('Jurnal Peny. Aktiva'!B96="","",'Jurnal Peny. Aktiva'!B96)</f>
        <v/>
      </c>
      <c r="Q3308" s="438" t="str">
        <f>IF('Jurnal Peny. Aktiva'!C96="","",'Jurnal Peny. Aktiva'!C96)</f>
        <v/>
      </c>
      <c r="R3308" s="86"/>
      <c r="S3308" s="83"/>
      <c r="T3308" s="437"/>
      <c r="U3308" s="437" t="str">
        <f>IF('Jurnal Peny. Aktiva'!E96="","",'Jurnal Peny. Aktiva'!E96)</f>
        <v/>
      </c>
      <c r="V3308" s="437" t="str">
        <f>IF('Jurnal Peny. Aktiva'!F96="","",'Jurnal Peny. Aktiva'!F96)</f>
        <v/>
      </c>
      <c r="W3308" s="429"/>
      <c r="X3308" s="429"/>
    </row>
    <row r="3309" spans="1:24" s="329" customFormat="1" ht="18.75" customHeight="1" x14ac:dyDescent="0.25">
      <c r="A3309" s="429"/>
      <c r="B3309" s="303">
        <f>IF(P3309="",0,COUNTIF($P$7:P3309,P3309))</f>
        <v>0</v>
      </c>
      <c r="C3309" s="303" t="str">
        <f t="shared" si="348"/>
        <v>0</v>
      </c>
      <c r="D3309" s="303"/>
      <c r="E3309" s="303"/>
      <c r="F3309" s="303"/>
      <c r="G3309" s="303"/>
      <c r="H3309" s="303"/>
      <c r="I3309" s="303"/>
      <c r="J3309" s="306"/>
      <c r="K3309" s="303"/>
      <c r="L3309" s="429"/>
      <c r="M3309" s="83" t="str">
        <f>IF(AJP!B303="","",AJP!B303)</f>
        <v/>
      </c>
      <c r="N3309" s="80"/>
      <c r="O3309" s="436" t="str">
        <f>IF(AJP!C303="","",AJP!C303)</f>
        <v/>
      </c>
      <c r="P3309" s="84" t="str">
        <f>IF('Jurnal Peny. Aktiva'!B97="","",'Jurnal Peny. Aktiva'!B97)</f>
        <v/>
      </c>
      <c r="Q3309" s="438" t="str">
        <f>IF('Jurnal Peny. Aktiva'!C97="","",'Jurnal Peny. Aktiva'!C97)</f>
        <v/>
      </c>
      <c r="R3309" s="86"/>
      <c r="S3309" s="83"/>
      <c r="T3309" s="437"/>
      <c r="U3309" s="437" t="str">
        <f>IF('Jurnal Peny. Aktiva'!E97="","",'Jurnal Peny. Aktiva'!E97)</f>
        <v/>
      </c>
      <c r="V3309" s="437" t="str">
        <f>IF('Jurnal Peny. Aktiva'!F97="","",'Jurnal Peny. Aktiva'!F97)</f>
        <v/>
      </c>
      <c r="W3309" s="429"/>
      <c r="X3309" s="429"/>
    </row>
    <row r="3310" spans="1:24" s="329" customFormat="1" ht="18.75" customHeight="1" x14ac:dyDescent="0.25">
      <c r="A3310" s="429"/>
      <c r="B3310" s="303">
        <f>IF(P3310="",0,COUNTIF($P$7:P3310,P3310))</f>
        <v>0</v>
      </c>
      <c r="C3310" s="303" t="str">
        <f t="shared" si="348"/>
        <v>0</v>
      </c>
      <c r="D3310" s="303"/>
      <c r="E3310" s="303"/>
      <c r="F3310" s="303"/>
      <c r="G3310" s="303"/>
      <c r="H3310" s="303"/>
      <c r="I3310" s="303"/>
      <c r="J3310" s="306"/>
      <c r="K3310" s="303"/>
      <c r="L3310" s="429"/>
      <c r="M3310" s="83" t="str">
        <f>IF(AJP!B304="","",AJP!B304)</f>
        <v/>
      </c>
      <c r="N3310" s="80"/>
      <c r="O3310" s="436" t="str">
        <f>IF(AJP!C304="","",AJP!C304)</f>
        <v/>
      </c>
      <c r="P3310" s="84" t="str">
        <f>IF('Jurnal Peny. Aktiva'!B98="","",'Jurnal Peny. Aktiva'!B98)</f>
        <v/>
      </c>
      <c r="Q3310" s="438" t="str">
        <f>IF('Jurnal Peny. Aktiva'!C98="","",'Jurnal Peny. Aktiva'!C98)</f>
        <v/>
      </c>
      <c r="R3310" s="86"/>
      <c r="S3310" s="83"/>
      <c r="T3310" s="437"/>
      <c r="U3310" s="437" t="str">
        <f>IF('Jurnal Peny. Aktiva'!E98="","",'Jurnal Peny. Aktiva'!E98)</f>
        <v/>
      </c>
      <c r="V3310" s="437" t="str">
        <f>IF('Jurnal Peny. Aktiva'!F98="","",'Jurnal Peny. Aktiva'!F98)</f>
        <v/>
      </c>
      <c r="W3310" s="429"/>
      <c r="X3310" s="429"/>
    </row>
    <row r="3311" spans="1:24" s="329" customFormat="1" ht="18.75" customHeight="1" x14ac:dyDescent="0.25">
      <c r="A3311" s="429"/>
      <c r="B3311" s="303">
        <f>IF(P3311="",0,COUNTIF($P$7:P3311,P3311))</f>
        <v>0</v>
      </c>
      <c r="C3311" s="303" t="str">
        <f t="shared" si="348"/>
        <v>0</v>
      </c>
      <c r="D3311" s="303"/>
      <c r="E3311" s="303"/>
      <c r="F3311" s="303"/>
      <c r="G3311" s="303"/>
      <c r="H3311" s="303"/>
      <c r="I3311" s="303"/>
      <c r="J3311" s="306"/>
      <c r="K3311" s="303"/>
      <c r="L3311" s="429"/>
      <c r="M3311" s="83" t="str">
        <f>IF(AJP!B305="","",AJP!B305)</f>
        <v/>
      </c>
      <c r="N3311" s="80"/>
      <c r="O3311" s="436" t="str">
        <f>IF(AJP!C305="","",AJP!C305)</f>
        <v/>
      </c>
      <c r="P3311" s="84" t="str">
        <f>IF('Jurnal Peny. Aktiva'!B99="","",'Jurnal Peny. Aktiva'!B99)</f>
        <v/>
      </c>
      <c r="Q3311" s="438" t="str">
        <f>IF('Jurnal Peny. Aktiva'!C99="","",'Jurnal Peny. Aktiva'!C99)</f>
        <v/>
      </c>
      <c r="R3311" s="86"/>
      <c r="S3311" s="83"/>
      <c r="T3311" s="437"/>
      <c r="U3311" s="437" t="str">
        <f>IF('Jurnal Peny. Aktiva'!E99="","",'Jurnal Peny. Aktiva'!E99)</f>
        <v/>
      </c>
      <c r="V3311" s="437" t="str">
        <f>IF('Jurnal Peny. Aktiva'!F99="","",'Jurnal Peny. Aktiva'!F99)</f>
        <v/>
      </c>
      <c r="W3311" s="429"/>
      <c r="X3311" s="429"/>
    </row>
    <row r="3312" spans="1:24" s="329" customFormat="1" ht="18.75" customHeight="1" x14ac:dyDescent="0.25">
      <c r="A3312" s="429"/>
      <c r="B3312" s="303">
        <f>IF(P3312="",0,COUNTIF($P$7:P3312,P3312))</f>
        <v>0</v>
      </c>
      <c r="C3312" s="303" t="str">
        <f t="shared" si="348"/>
        <v>0</v>
      </c>
      <c r="D3312" s="303"/>
      <c r="E3312" s="303"/>
      <c r="F3312" s="303"/>
      <c r="G3312" s="303"/>
      <c r="H3312" s="303"/>
      <c r="I3312" s="303"/>
      <c r="J3312" s="306"/>
      <c r="K3312" s="303"/>
      <c r="L3312" s="429"/>
      <c r="M3312" s="83" t="str">
        <f>IF(AJP!B306="","",AJP!B306)</f>
        <v/>
      </c>
      <c r="N3312" s="80"/>
      <c r="O3312" s="436" t="str">
        <f>IF(AJP!C306="","",AJP!C306)</f>
        <v/>
      </c>
      <c r="P3312" s="84" t="str">
        <f>IF('Jurnal Peny. Aktiva'!B100="","",'Jurnal Peny. Aktiva'!B100)</f>
        <v/>
      </c>
      <c r="Q3312" s="438" t="str">
        <f>IF('Jurnal Peny. Aktiva'!C100="","",'Jurnal Peny. Aktiva'!C100)</f>
        <v/>
      </c>
      <c r="R3312" s="86"/>
      <c r="S3312" s="83"/>
      <c r="T3312" s="437"/>
      <c r="U3312" s="437" t="str">
        <f>IF('Jurnal Peny. Aktiva'!E100="","",'Jurnal Peny. Aktiva'!E100)</f>
        <v/>
      </c>
      <c r="V3312" s="437" t="str">
        <f>IF('Jurnal Peny. Aktiva'!F100="","",'Jurnal Peny. Aktiva'!F100)</f>
        <v/>
      </c>
      <c r="W3312" s="429"/>
      <c r="X3312" s="429"/>
    </row>
    <row r="3313" spans="1:24" s="329" customFormat="1" ht="18.75" customHeight="1" x14ac:dyDescent="0.25">
      <c r="A3313" s="429"/>
      <c r="B3313" s="303">
        <f>IF(P3313="",0,COUNTIF($P$7:P3313,P3313))</f>
        <v>0</v>
      </c>
      <c r="C3313" s="303" t="str">
        <f t="shared" si="348"/>
        <v>0</v>
      </c>
      <c r="D3313" s="303"/>
      <c r="E3313" s="303"/>
      <c r="F3313" s="303"/>
      <c r="G3313" s="303"/>
      <c r="H3313" s="303"/>
      <c r="I3313" s="303"/>
      <c r="J3313" s="306"/>
      <c r="K3313" s="303"/>
      <c r="L3313" s="429"/>
      <c r="M3313" s="83" t="str">
        <f>IF(AJP!B307="","",AJP!B307)</f>
        <v/>
      </c>
      <c r="N3313" s="80"/>
      <c r="O3313" s="436" t="str">
        <f>IF(AJP!C307="","",AJP!C307)</f>
        <v/>
      </c>
      <c r="P3313" s="84" t="str">
        <f>IF('Jurnal Peny. Aktiva'!B101="","",'Jurnal Peny. Aktiva'!B101)</f>
        <v/>
      </c>
      <c r="Q3313" s="438" t="str">
        <f>IF('Jurnal Peny. Aktiva'!C101="","",'Jurnal Peny. Aktiva'!C101)</f>
        <v/>
      </c>
      <c r="R3313" s="86"/>
      <c r="S3313" s="83"/>
      <c r="T3313" s="437"/>
      <c r="U3313" s="437" t="str">
        <f>IF('Jurnal Peny. Aktiva'!E101="","",'Jurnal Peny. Aktiva'!E101)</f>
        <v/>
      </c>
      <c r="V3313" s="437" t="str">
        <f>IF('Jurnal Peny. Aktiva'!F101="","",'Jurnal Peny. Aktiva'!F101)</f>
        <v/>
      </c>
      <c r="W3313" s="429"/>
      <c r="X3313" s="429"/>
    </row>
    <row r="3314" spans="1:24" s="329" customFormat="1" ht="18.75" customHeight="1" x14ac:dyDescent="0.25">
      <c r="A3314" s="429"/>
      <c r="B3314" s="303">
        <f>IF(P3314="",0,COUNTIF($P$7:P3314,P3314))</f>
        <v>0</v>
      </c>
      <c r="C3314" s="303" t="str">
        <f t="shared" si="348"/>
        <v>0</v>
      </c>
      <c r="D3314" s="303"/>
      <c r="E3314" s="303"/>
      <c r="F3314" s="303"/>
      <c r="G3314" s="303"/>
      <c r="H3314" s="303"/>
      <c r="I3314" s="303"/>
      <c r="J3314" s="306"/>
      <c r="K3314" s="303"/>
      <c r="L3314" s="429"/>
      <c r="M3314" s="83" t="str">
        <f>IF(AJP!B308="","",AJP!B308)</f>
        <v/>
      </c>
      <c r="N3314" s="80"/>
      <c r="O3314" s="436" t="str">
        <f>IF(AJP!C308="","",AJP!C308)</f>
        <v/>
      </c>
      <c r="P3314" s="84" t="str">
        <f>IF('Jurnal Peny. Aktiva'!B102="","",'Jurnal Peny. Aktiva'!B102)</f>
        <v/>
      </c>
      <c r="Q3314" s="438" t="str">
        <f>IF('Jurnal Peny. Aktiva'!C102="","",'Jurnal Peny. Aktiva'!C102)</f>
        <v/>
      </c>
      <c r="R3314" s="86"/>
      <c r="S3314" s="83"/>
      <c r="T3314" s="437"/>
      <c r="U3314" s="437" t="str">
        <f>IF('Jurnal Peny. Aktiva'!E102="","",'Jurnal Peny. Aktiva'!E102)</f>
        <v/>
      </c>
      <c r="V3314" s="437" t="str">
        <f>IF('Jurnal Peny. Aktiva'!F102="","",'Jurnal Peny. Aktiva'!F102)</f>
        <v/>
      </c>
      <c r="W3314" s="429"/>
      <c r="X3314" s="429"/>
    </row>
    <row r="3315" spans="1:24" s="329" customFormat="1" ht="18.75" customHeight="1" x14ac:dyDescent="0.25">
      <c r="A3315" s="429"/>
      <c r="B3315" s="303">
        <f>IF(P3315="",0,COUNTIF($P$7:P3315,P3315))</f>
        <v>0</v>
      </c>
      <c r="C3315" s="303" t="str">
        <f t="shared" si="348"/>
        <v>0</v>
      </c>
      <c r="D3315" s="303"/>
      <c r="E3315" s="303"/>
      <c r="F3315" s="303"/>
      <c r="G3315" s="303"/>
      <c r="H3315" s="303"/>
      <c r="I3315" s="303"/>
      <c r="J3315" s="306"/>
      <c r="K3315" s="303"/>
      <c r="L3315" s="429"/>
      <c r="M3315" s="83" t="str">
        <f>IF(AJP!B309="","",AJP!B309)</f>
        <v/>
      </c>
      <c r="N3315" s="80"/>
      <c r="O3315" s="436" t="str">
        <f>IF(AJP!C309="","",AJP!C309)</f>
        <v/>
      </c>
      <c r="P3315" s="84" t="str">
        <f>IF('Jurnal Peny. Aktiva'!B103="","",'Jurnal Peny. Aktiva'!B103)</f>
        <v/>
      </c>
      <c r="Q3315" s="438" t="str">
        <f>IF('Jurnal Peny. Aktiva'!C103="","",'Jurnal Peny. Aktiva'!C103)</f>
        <v/>
      </c>
      <c r="R3315" s="86"/>
      <c r="S3315" s="83"/>
      <c r="T3315" s="437"/>
      <c r="U3315" s="437" t="str">
        <f>IF('Jurnal Peny. Aktiva'!E103="","",'Jurnal Peny. Aktiva'!E103)</f>
        <v/>
      </c>
      <c r="V3315" s="437" t="str">
        <f>IF('Jurnal Peny. Aktiva'!F103="","",'Jurnal Peny. Aktiva'!F103)</f>
        <v/>
      </c>
      <c r="W3315" s="429"/>
      <c r="X3315" s="429"/>
    </row>
    <row r="3316" spans="1:24" s="329" customFormat="1" ht="18.75" customHeight="1" x14ac:dyDescent="0.25">
      <c r="A3316" s="429"/>
      <c r="B3316" s="303">
        <f>IF(P3316="",0,COUNTIF($P$7:P3316,P3316))</f>
        <v>0</v>
      </c>
      <c r="C3316" s="303" t="str">
        <f t="shared" si="348"/>
        <v>0</v>
      </c>
      <c r="D3316" s="303"/>
      <c r="E3316" s="303"/>
      <c r="F3316" s="303"/>
      <c r="G3316" s="303"/>
      <c r="H3316" s="303"/>
      <c r="I3316" s="303"/>
      <c r="J3316" s="306"/>
      <c r="K3316" s="303"/>
      <c r="L3316" s="429"/>
      <c r="M3316" s="83" t="str">
        <f>IF(AJP!B310="","",AJP!B310)</f>
        <v/>
      </c>
      <c r="N3316" s="80"/>
      <c r="O3316" s="436" t="str">
        <f>IF(AJP!C310="","",AJP!C310)</f>
        <v/>
      </c>
      <c r="P3316" s="84" t="str">
        <f>IF('Jurnal Peny. Aktiva'!B104="","",'Jurnal Peny. Aktiva'!B104)</f>
        <v/>
      </c>
      <c r="Q3316" s="438" t="str">
        <f>IF('Jurnal Peny. Aktiva'!C104="","",'Jurnal Peny. Aktiva'!C104)</f>
        <v/>
      </c>
      <c r="R3316" s="86"/>
      <c r="S3316" s="83"/>
      <c r="T3316" s="437"/>
      <c r="U3316" s="437" t="str">
        <f>IF('Jurnal Peny. Aktiva'!E104="","",'Jurnal Peny. Aktiva'!E104)</f>
        <v/>
      </c>
      <c r="V3316" s="437" t="str">
        <f>IF('Jurnal Peny. Aktiva'!F104="","",'Jurnal Peny. Aktiva'!F104)</f>
        <v/>
      </c>
      <c r="W3316" s="429"/>
      <c r="X3316" s="429"/>
    </row>
    <row r="3317" spans="1:24" s="329" customFormat="1" ht="18.75" customHeight="1" x14ac:dyDescent="0.25">
      <c r="A3317" s="429"/>
      <c r="B3317" s="303">
        <f>IF(P3317="",0,COUNTIF($P$7:P3317,P3317))</f>
        <v>0</v>
      </c>
      <c r="C3317" s="303" t="str">
        <f t="shared" si="348"/>
        <v>0</v>
      </c>
      <c r="D3317" s="303"/>
      <c r="E3317" s="303"/>
      <c r="F3317" s="303"/>
      <c r="G3317" s="303"/>
      <c r="H3317" s="303"/>
      <c r="I3317" s="303"/>
      <c r="J3317" s="306"/>
      <c r="K3317" s="303"/>
      <c r="L3317" s="429"/>
      <c r="M3317" s="83" t="str">
        <f>IF(AJP!B311="","",AJP!B311)</f>
        <v/>
      </c>
      <c r="N3317" s="80"/>
      <c r="O3317" s="436" t="str">
        <f>IF(AJP!C311="","",AJP!C311)</f>
        <v/>
      </c>
      <c r="P3317" s="84" t="str">
        <f>IF('Jurnal Peny. Aktiva'!B105="","",'Jurnal Peny. Aktiva'!B105)</f>
        <v/>
      </c>
      <c r="Q3317" s="438" t="str">
        <f>IF('Jurnal Peny. Aktiva'!C105="","",'Jurnal Peny. Aktiva'!C105)</f>
        <v/>
      </c>
      <c r="R3317" s="86"/>
      <c r="S3317" s="83"/>
      <c r="T3317" s="437"/>
      <c r="U3317" s="437" t="str">
        <f>IF('Jurnal Peny. Aktiva'!E105="","",'Jurnal Peny. Aktiva'!E105)</f>
        <v/>
      </c>
      <c r="V3317" s="437" t="str">
        <f>IF('Jurnal Peny. Aktiva'!F105="","",'Jurnal Peny. Aktiva'!F105)</f>
        <v/>
      </c>
      <c r="W3317" s="429"/>
      <c r="X3317" s="429"/>
    </row>
    <row r="3318" spans="1:24" s="329" customFormat="1" ht="18.75" customHeight="1" x14ac:dyDescent="0.25">
      <c r="A3318" s="429"/>
      <c r="B3318" s="303">
        <f>IF(P3318="",0,COUNTIF($P$7:P3318,P3318))</f>
        <v>0</v>
      </c>
      <c r="C3318" s="303" t="str">
        <f t="shared" si="348"/>
        <v>0</v>
      </c>
      <c r="D3318" s="303"/>
      <c r="E3318" s="303"/>
      <c r="F3318" s="303"/>
      <c r="G3318" s="303"/>
      <c r="H3318" s="303"/>
      <c r="I3318" s="303"/>
      <c r="J3318" s="306"/>
      <c r="K3318" s="303"/>
      <c r="L3318" s="429"/>
      <c r="M3318" s="83" t="str">
        <f>IF(AJP!B312="","",AJP!B312)</f>
        <v/>
      </c>
      <c r="N3318" s="80"/>
      <c r="O3318" s="436" t="str">
        <f>IF(AJP!C312="","",AJP!C312)</f>
        <v/>
      </c>
      <c r="P3318" s="84" t="str">
        <f>IF('Jurnal Peny. Aktiva'!B106="","",'Jurnal Peny. Aktiva'!B106)</f>
        <v/>
      </c>
      <c r="Q3318" s="438" t="str">
        <f>IF('Jurnal Peny. Aktiva'!C106="","",'Jurnal Peny. Aktiva'!C106)</f>
        <v/>
      </c>
      <c r="R3318" s="86"/>
      <c r="S3318" s="83"/>
      <c r="T3318" s="437"/>
      <c r="U3318" s="437" t="str">
        <f>IF('Jurnal Peny. Aktiva'!E106="","",'Jurnal Peny. Aktiva'!E106)</f>
        <v/>
      </c>
      <c r="V3318" s="437" t="str">
        <f>IF('Jurnal Peny. Aktiva'!F106="","",'Jurnal Peny. Aktiva'!F106)</f>
        <v/>
      </c>
      <c r="W3318" s="429"/>
      <c r="X3318" s="429"/>
    </row>
    <row r="3319" spans="1:24" x14ac:dyDescent="0.25">
      <c r="A3319" s="61"/>
      <c r="B3319" s="299"/>
      <c r="C3319" s="299"/>
      <c r="D3319" s="299"/>
      <c r="E3319" s="299"/>
      <c r="F3319" s="299"/>
      <c r="G3319" s="299"/>
      <c r="H3319" s="299"/>
      <c r="I3319" s="299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4" x14ac:dyDescent="0.25">
      <c r="A3320" s="61"/>
      <c r="B3320" s="299"/>
      <c r="C3320" s="299"/>
      <c r="D3320" s="299"/>
      <c r="E3320" s="299"/>
      <c r="F3320" s="299"/>
      <c r="G3320" s="299"/>
      <c r="H3320" s="299"/>
      <c r="I3320" s="299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4" x14ac:dyDescent="0.25">
      <c r="A3321" s="61"/>
      <c r="B3321" s="299"/>
      <c r="C3321" s="299"/>
      <c r="D3321" s="299"/>
      <c r="E3321" s="299"/>
      <c r="F3321" s="299"/>
      <c r="G3321" s="299"/>
      <c r="H3321" s="299"/>
      <c r="I3321" s="299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4" x14ac:dyDescent="0.25">
      <c r="A3322" s="61"/>
      <c r="B3322" s="299"/>
      <c r="C3322" s="299"/>
      <c r="D3322" s="299"/>
      <c r="E3322" s="299"/>
      <c r="F3322" s="299"/>
      <c r="G3322" s="299"/>
      <c r="H3322" s="299"/>
      <c r="I3322" s="299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4" x14ac:dyDescent="0.25">
      <c r="A3323" s="61"/>
      <c r="B3323" s="299"/>
      <c r="C3323" s="299"/>
      <c r="D3323" s="299"/>
      <c r="E3323" s="299"/>
      <c r="F3323" s="299"/>
      <c r="G3323" s="299"/>
      <c r="H3323" s="299"/>
      <c r="I3323" s="299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Zzc/wEvLqcLFmCIv8CP1vnG0PZoKMlWAKlvbjRqy3MZYiCYNEPkulhbAXlbZpsnX4HjR9iwdTAWJwnn5VtwAtg==" saltValue="bmjys+2Mwf2lBKijlwUMYA==" spinCount="100000" sheet="1" formatCells="0" formatColumns="0" formatRows="0" insertHyperlinks="0" sort="0" autoFilter="0" pivotTables="0"/>
  <autoFilter ref="P5:P3006" xr:uid="{00000000-0009-0000-0000-000008000000}"/>
  <mergeCells count="28"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</mergeCells>
  <dataValidations count="3">
    <dataValidation type="list" showInputMessage="1" showErrorMessage="1" errorTitle="KESALAHAN INPUT DATA" error="             NAMA TIDAK SESUAI_x000a_SILAHKAN PILIH NAMA DARI DAFTAR" sqref="S7:S3006" xr:uid="{00000000-0002-0000-0800-000000000000}">
      <formula1>DHP</formula1>
    </dataValidation>
    <dataValidation type="list" showInputMessage="1" showErrorMessage="1" errorTitle="KESALAHAN INPUT DATA" error="                  KODE AKUN SALAH_x000a_SILAHKAN PILIH KODE AKUN DARI DAFTAR" sqref="P7:P3006" xr:uid="{00000000-0002-0000-0800-000001000000}">
      <formula1>KA</formula1>
    </dataValidation>
    <dataValidation type="list" showInputMessage="1" showErrorMessage="1" errorTitle="KESALAHAN INPUT DATA" error="             NAMA TIDAK SESUAI_x000a_SILAHKAN PILIH NAMA DARI DAFTAR" sqref="R7:R3006" xr:uid="{00000000-0002-0000-0800-000002000000}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71</vt:i4>
      </vt:variant>
    </vt:vector>
  </HeadingPairs>
  <TitlesOfParts>
    <vt:vector size="92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2021-01-28T00:43:33Z</cp:lastPrinted>
  <dcterms:created xsi:type="dcterms:W3CDTF">2013-12-13T05:57:45Z</dcterms:created>
  <dcterms:modified xsi:type="dcterms:W3CDTF">2023-11-23T05:41:35Z</dcterms:modified>
</cp:coreProperties>
</file>